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VLuser2\Documents\package_analyzer\sample_data\"/>
    </mc:Choice>
  </mc:AlternateContent>
  <xr:revisionPtr revIDLastSave="0" documentId="8_{5FE60FF4-9A30-4F42-8D9C-3A0B2E338501}" xr6:coauthVersionLast="47" xr6:coauthVersionMax="47" xr10:uidLastSave="{00000000-0000-0000-0000-000000000000}"/>
  <bookViews>
    <workbookView xWindow="-120" yWindow="-120" windowWidth="24240" windowHeight="13140" xr2:uid="{372A81D7-1990-48E7-BE5E-671A8115FBC6}"/>
  </bookViews>
  <sheets>
    <sheet name="FHN Pkg" sheetId="1" r:id="rId1"/>
  </sheets>
  <externalReferences>
    <externalReference r:id="rId2"/>
    <externalReference r:id="rId3"/>
    <externalReference r:id="rId4"/>
  </externalReferences>
  <definedNames>
    <definedName name="bb_QjgzMDU4QUYwQjMzNDk4Qk" hidden="1">#REF!</definedName>
    <definedName name="BK_Flag">#REF!</definedName>
    <definedName name="BPO">#REF!</definedName>
    <definedName name="BPO_Age">#REF!</definedName>
    <definedName name="BPO_LTV">#REF!</definedName>
    <definedName name="Coupon">#REF!</definedName>
    <definedName name="Current_Balance">#REF!</definedName>
    <definedName name="Current_FICO">#REF!</definedName>
    <definedName name="Cut_off_Date">#REF!</definedName>
    <definedName name="Deferred_Balance">[2]Strats!#REF!</definedName>
    <definedName name="Delinquency_Status">#REF!</definedName>
    <definedName name="f">#REF!</definedName>
    <definedName name="FC_Flag">#REF!</definedName>
    <definedName name="i">#REF!</definedName>
    <definedName name="Index">#REF!</definedName>
    <definedName name="Interest_Only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ien_Position">#REF!</definedName>
    <definedName name="LifeCPRs">#REF!</definedName>
    <definedName name="Margin">#REF!</definedName>
    <definedName name="Maximum_Mortgage_Interest_Rate">#REF!</definedName>
    <definedName name="Minimum_Mortgage_Interest_Rate">#REF!</definedName>
    <definedName name="Minimum_Value">#REF!</definedName>
    <definedName name="Modified">#REF!</definedName>
    <definedName name="Months_Clean">#REF!</definedName>
    <definedName name="Months_since_Origination">#REF!</definedName>
    <definedName name="Months_to_Next_Rate_Reset">#REF!</definedName>
    <definedName name="Multiple">#REF!</definedName>
    <definedName name="n">#REF!</definedName>
    <definedName name="Occupancy_Status">#REF!</definedName>
    <definedName name="p">#REF!</definedName>
    <definedName name="Print_Area_MI">#REF!</definedName>
    <definedName name="Property_Type">#REF!</definedName>
    <definedName name="Purchase_Price">#REF!</definedName>
    <definedName name="r_">#REF!</definedName>
    <definedName name="range">#REF!</definedName>
    <definedName name="Rate_Type">#REF!</definedName>
    <definedName name="Remaining_Term_to_Maturity__months_">#REF!</definedName>
    <definedName name="s">#REF!</definedName>
    <definedName name="side">'[3]Strip Package'!#REF!</definedName>
    <definedName name="State">#REF!</definedName>
    <definedName name="Summary">#REF!</definedName>
    <definedName name="Times_30__in_12">#REF!</definedName>
    <definedName name="Times_60__in_12">#REF!</definedName>
    <definedName name="Times_90__in_1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00" i="1" l="1"/>
  <c r="V300" i="1"/>
  <c r="H300" i="1"/>
  <c r="AG299" i="1"/>
  <c r="V299" i="1"/>
  <c r="H299" i="1"/>
  <c r="AG298" i="1"/>
  <c r="V298" i="1"/>
  <c r="H298" i="1"/>
  <c r="AG297" i="1"/>
  <c r="V297" i="1"/>
  <c r="H297" i="1"/>
  <c r="AG296" i="1"/>
  <c r="V296" i="1"/>
  <c r="H296" i="1"/>
  <c r="AG295" i="1"/>
  <c r="V295" i="1"/>
  <c r="H295" i="1"/>
  <c r="AG294" i="1"/>
  <c r="V294" i="1"/>
  <c r="H294" i="1"/>
  <c r="AG293" i="1"/>
  <c r="V293" i="1"/>
  <c r="H293" i="1"/>
  <c r="AG292" i="1"/>
  <c r="V292" i="1"/>
  <c r="H292" i="1"/>
  <c r="AG291" i="1"/>
  <c r="V291" i="1"/>
  <c r="H291" i="1"/>
  <c r="AG290" i="1"/>
  <c r="V290" i="1"/>
  <c r="H290" i="1"/>
  <c r="AG289" i="1"/>
  <c r="V289" i="1"/>
  <c r="H289" i="1"/>
  <c r="AG288" i="1"/>
  <c r="V288" i="1"/>
  <c r="H288" i="1"/>
  <c r="AG287" i="1"/>
  <c r="V287" i="1"/>
  <c r="H287" i="1"/>
  <c r="AG286" i="1"/>
  <c r="V286" i="1"/>
  <c r="H286" i="1"/>
  <c r="AG285" i="1"/>
  <c r="V285" i="1"/>
  <c r="H285" i="1"/>
  <c r="AG284" i="1"/>
  <c r="V284" i="1"/>
  <c r="H284" i="1"/>
  <c r="AG283" i="1"/>
  <c r="V283" i="1"/>
  <c r="H283" i="1"/>
  <c r="AG282" i="1"/>
  <c r="V282" i="1"/>
  <c r="H282" i="1"/>
  <c r="AG281" i="1"/>
  <c r="V281" i="1"/>
  <c r="H281" i="1"/>
  <c r="AG280" i="1"/>
  <c r="V280" i="1"/>
  <c r="H280" i="1"/>
  <c r="AG279" i="1"/>
  <c r="V279" i="1"/>
  <c r="H279" i="1"/>
  <c r="AG278" i="1"/>
  <c r="V278" i="1"/>
  <c r="H278" i="1"/>
  <c r="AG277" i="1"/>
  <c r="V277" i="1"/>
  <c r="H277" i="1"/>
  <c r="AG276" i="1"/>
  <c r="V276" i="1"/>
  <c r="H276" i="1"/>
  <c r="AG275" i="1"/>
  <c r="V275" i="1"/>
  <c r="H275" i="1"/>
  <c r="AG274" i="1"/>
  <c r="V274" i="1"/>
  <c r="H274" i="1"/>
  <c r="AG273" i="1"/>
  <c r="V273" i="1"/>
  <c r="H273" i="1"/>
  <c r="AG272" i="1"/>
  <c r="V272" i="1"/>
  <c r="H272" i="1"/>
  <c r="AG271" i="1"/>
  <c r="V271" i="1"/>
  <c r="H271" i="1"/>
  <c r="AG270" i="1"/>
  <c r="V270" i="1"/>
  <c r="H270" i="1"/>
  <c r="AG269" i="1"/>
  <c r="V269" i="1"/>
  <c r="H269" i="1"/>
  <c r="AG268" i="1"/>
  <c r="V268" i="1"/>
  <c r="H268" i="1"/>
  <c r="AG267" i="1"/>
  <c r="V267" i="1"/>
  <c r="H267" i="1"/>
  <c r="AG266" i="1"/>
  <c r="V266" i="1"/>
  <c r="H266" i="1"/>
  <c r="AG265" i="1"/>
  <c r="V265" i="1"/>
  <c r="H265" i="1"/>
  <c r="AG264" i="1"/>
  <c r="V264" i="1"/>
  <c r="H264" i="1"/>
  <c r="AG263" i="1"/>
  <c r="V263" i="1"/>
  <c r="H263" i="1"/>
  <c r="AG262" i="1"/>
  <c r="V262" i="1"/>
  <c r="H262" i="1"/>
  <c r="AG261" i="1"/>
  <c r="V261" i="1"/>
  <c r="H261" i="1"/>
  <c r="AG260" i="1"/>
  <c r="V260" i="1"/>
  <c r="H260" i="1"/>
  <c r="AG259" i="1"/>
  <c r="V259" i="1"/>
  <c r="H259" i="1"/>
  <c r="AG258" i="1"/>
  <c r="V258" i="1"/>
  <c r="H258" i="1"/>
  <c r="AG257" i="1"/>
  <c r="V257" i="1"/>
  <c r="H257" i="1"/>
  <c r="AG256" i="1"/>
  <c r="V256" i="1"/>
  <c r="H256" i="1"/>
  <c r="AG255" i="1"/>
  <c r="V255" i="1"/>
  <c r="H255" i="1"/>
  <c r="AG254" i="1"/>
  <c r="V254" i="1"/>
  <c r="H254" i="1"/>
  <c r="AG253" i="1"/>
  <c r="V253" i="1"/>
  <c r="H253" i="1"/>
  <c r="AG252" i="1"/>
  <c r="V252" i="1"/>
  <c r="H252" i="1"/>
  <c r="AG251" i="1"/>
  <c r="V251" i="1"/>
  <c r="H251" i="1"/>
  <c r="AG250" i="1"/>
  <c r="V250" i="1"/>
  <c r="H250" i="1"/>
  <c r="AG249" i="1"/>
  <c r="V249" i="1"/>
  <c r="H249" i="1"/>
  <c r="AG248" i="1"/>
  <c r="V248" i="1"/>
  <c r="H248" i="1"/>
  <c r="AG247" i="1"/>
  <c r="V247" i="1"/>
  <c r="H247" i="1"/>
  <c r="AG246" i="1"/>
  <c r="V246" i="1"/>
  <c r="H246" i="1"/>
  <c r="AG245" i="1"/>
  <c r="V245" i="1"/>
  <c r="H245" i="1"/>
  <c r="AG244" i="1"/>
  <c r="V244" i="1"/>
  <c r="H244" i="1"/>
  <c r="AG243" i="1"/>
  <c r="V243" i="1"/>
  <c r="H243" i="1"/>
  <c r="AG242" i="1"/>
  <c r="V242" i="1"/>
  <c r="H242" i="1"/>
  <c r="AG241" i="1"/>
  <c r="V241" i="1"/>
  <c r="H241" i="1"/>
  <c r="AG240" i="1"/>
  <c r="V240" i="1"/>
  <c r="H240" i="1"/>
  <c r="AG239" i="1"/>
  <c r="V239" i="1"/>
  <c r="H239" i="1"/>
  <c r="AG238" i="1"/>
  <c r="V238" i="1"/>
  <c r="H238" i="1"/>
  <c r="AG237" i="1"/>
  <c r="V237" i="1"/>
  <c r="H237" i="1"/>
  <c r="AG236" i="1"/>
  <c r="V236" i="1"/>
  <c r="H236" i="1"/>
  <c r="AG235" i="1"/>
  <c r="V235" i="1"/>
  <c r="H235" i="1"/>
  <c r="AG234" i="1"/>
  <c r="V234" i="1"/>
  <c r="H234" i="1"/>
  <c r="AG233" i="1"/>
  <c r="V233" i="1"/>
  <c r="H233" i="1"/>
  <c r="AG232" i="1"/>
  <c r="V232" i="1"/>
  <c r="H232" i="1"/>
  <c r="AG231" i="1"/>
  <c r="V231" i="1"/>
  <c r="H231" i="1"/>
  <c r="AG230" i="1"/>
  <c r="V230" i="1"/>
  <c r="H230" i="1"/>
  <c r="AG229" i="1"/>
  <c r="V229" i="1"/>
  <c r="H229" i="1"/>
  <c r="AG228" i="1"/>
  <c r="V228" i="1"/>
  <c r="H228" i="1"/>
  <c r="AG227" i="1"/>
  <c r="V227" i="1"/>
  <c r="H227" i="1"/>
  <c r="AG226" i="1"/>
  <c r="V226" i="1"/>
  <c r="H226" i="1"/>
  <c r="AG225" i="1"/>
  <c r="V225" i="1"/>
  <c r="H225" i="1"/>
  <c r="AG224" i="1"/>
  <c r="V224" i="1"/>
  <c r="H224" i="1"/>
  <c r="AG223" i="1"/>
  <c r="V223" i="1"/>
  <c r="H223" i="1"/>
  <c r="AG222" i="1"/>
  <c r="V222" i="1"/>
  <c r="H222" i="1"/>
  <c r="AG221" i="1"/>
  <c r="V221" i="1"/>
  <c r="H221" i="1"/>
  <c r="AG220" i="1"/>
  <c r="V220" i="1"/>
  <c r="H220" i="1"/>
  <c r="AG219" i="1"/>
  <c r="V219" i="1"/>
  <c r="H219" i="1"/>
  <c r="AG218" i="1"/>
  <c r="V218" i="1"/>
  <c r="H218" i="1"/>
  <c r="AG217" i="1"/>
  <c r="V217" i="1"/>
  <c r="H217" i="1"/>
  <c r="AG216" i="1"/>
  <c r="V216" i="1"/>
  <c r="H216" i="1"/>
  <c r="AG215" i="1"/>
  <c r="V215" i="1"/>
  <c r="H215" i="1"/>
  <c r="AG214" i="1"/>
  <c r="V214" i="1"/>
  <c r="H214" i="1"/>
  <c r="AG213" i="1"/>
  <c r="V213" i="1"/>
  <c r="H213" i="1"/>
  <c r="AG212" i="1"/>
  <c r="V212" i="1"/>
  <c r="H212" i="1"/>
  <c r="AG211" i="1"/>
  <c r="V211" i="1"/>
  <c r="H211" i="1"/>
  <c r="AG210" i="1"/>
  <c r="V210" i="1"/>
  <c r="H210" i="1"/>
  <c r="AG209" i="1"/>
  <c r="V209" i="1"/>
  <c r="H209" i="1"/>
  <c r="AG208" i="1"/>
  <c r="V208" i="1"/>
  <c r="H208" i="1"/>
  <c r="AG207" i="1"/>
  <c r="V207" i="1"/>
  <c r="H207" i="1"/>
  <c r="AG206" i="1"/>
  <c r="V206" i="1"/>
  <c r="H206" i="1"/>
  <c r="AG205" i="1"/>
  <c r="V205" i="1"/>
  <c r="H205" i="1"/>
  <c r="AG204" i="1"/>
  <c r="V204" i="1"/>
  <c r="H204" i="1"/>
  <c r="AG203" i="1"/>
  <c r="V203" i="1"/>
  <c r="H203" i="1"/>
  <c r="AG202" i="1"/>
  <c r="V202" i="1"/>
  <c r="H202" i="1"/>
  <c r="AG201" i="1"/>
  <c r="V201" i="1"/>
  <c r="H201" i="1"/>
  <c r="AG200" i="1"/>
  <c r="V200" i="1"/>
  <c r="H200" i="1"/>
  <c r="AG199" i="1"/>
  <c r="V199" i="1"/>
  <c r="H199" i="1"/>
  <c r="AG198" i="1"/>
  <c r="V198" i="1"/>
  <c r="H198" i="1"/>
  <c r="AG197" i="1"/>
  <c r="V197" i="1"/>
  <c r="H197" i="1"/>
  <c r="AG196" i="1"/>
  <c r="V196" i="1"/>
  <c r="H196" i="1"/>
  <c r="AG195" i="1"/>
  <c r="V195" i="1"/>
  <c r="H195" i="1"/>
  <c r="AG194" i="1"/>
  <c r="V194" i="1"/>
  <c r="H194" i="1"/>
  <c r="AG193" i="1"/>
  <c r="V193" i="1"/>
  <c r="H193" i="1"/>
  <c r="AG192" i="1"/>
  <c r="V192" i="1"/>
  <c r="H192" i="1"/>
  <c r="AG191" i="1"/>
  <c r="V191" i="1"/>
  <c r="H191" i="1"/>
  <c r="AG190" i="1"/>
  <c r="V190" i="1"/>
  <c r="H190" i="1"/>
  <c r="AG189" i="1"/>
  <c r="V189" i="1"/>
  <c r="H189" i="1"/>
  <c r="AG188" i="1"/>
  <c r="V188" i="1"/>
  <c r="H188" i="1"/>
  <c r="AG187" i="1"/>
  <c r="V187" i="1"/>
  <c r="H187" i="1"/>
  <c r="AG186" i="1"/>
  <c r="V186" i="1"/>
  <c r="H186" i="1"/>
  <c r="AG185" i="1"/>
  <c r="V185" i="1"/>
  <c r="H185" i="1"/>
  <c r="AG184" i="1"/>
  <c r="V184" i="1"/>
  <c r="H184" i="1"/>
  <c r="AG183" i="1"/>
  <c r="V183" i="1"/>
  <c r="H183" i="1"/>
  <c r="AG182" i="1"/>
  <c r="V182" i="1"/>
  <c r="H182" i="1"/>
  <c r="AG181" i="1"/>
  <c r="V181" i="1"/>
  <c r="H181" i="1"/>
  <c r="AG180" i="1"/>
  <c r="V180" i="1"/>
  <c r="H180" i="1"/>
  <c r="AG179" i="1"/>
  <c r="V179" i="1"/>
  <c r="H179" i="1"/>
  <c r="AG178" i="1"/>
  <c r="V178" i="1"/>
  <c r="H178" i="1"/>
  <c r="AG177" i="1"/>
  <c r="V177" i="1"/>
  <c r="H177" i="1"/>
  <c r="AG176" i="1"/>
  <c r="V176" i="1"/>
  <c r="H176" i="1"/>
  <c r="AG175" i="1"/>
  <c r="V175" i="1"/>
  <c r="H175" i="1"/>
  <c r="AG174" i="1"/>
  <c r="V174" i="1"/>
  <c r="H174" i="1"/>
  <c r="AG173" i="1"/>
  <c r="V173" i="1"/>
  <c r="H173" i="1"/>
  <c r="AG172" i="1"/>
  <c r="V172" i="1"/>
  <c r="H172" i="1"/>
  <c r="AG171" i="1"/>
  <c r="V171" i="1"/>
  <c r="H171" i="1"/>
  <c r="AG170" i="1"/>
  <c r="V170" i="1"/>
  <c r="H170" i="1"/>
  <c r="AG169" i="1"/>
  <c r="V169" i="1"/>
  <c r="H169" i="1"/>
  <c r="AG168" i="1"/>
  <c r="V168" i="1"/>
  <c r="H168" i="1"/>
  <c r="AG167" i="1"/>
  <c r="V167" i="1"/>
  <c r="H167" i="1"/>
  <c r="AG166" i="1"/>
  <c r="V166" i="1"/>
  <c r="H166" i="1"/>
  <c r="AG165" i="1"/>
  <c r="V165" i="1"/>
  <c r="H165" i="1"/>
  <c r="AG164" i="1"/>
  <c r="V164" i="1"/>
  <c r="H164" i="1"/>
  <c r="AG163" i="1"/>
  <c r="V163" i="1"/>
  <c r="H163" i="1"/>
  <c r="AG162" i="1"/>
  <c r="V162" i="1"/>
  <c r="H162" i="1"/>
  <c r="AG161" i="1"/>
  <c r="V161" i="1"/>
  <c r="H161" i="1"/>
  <c r="AG160" i="1"/>
  <c r="V160" i="1"/>
  <c r="H160" i="1"/>
  <c r="AG159" i="1"/>
  <c r="V159" i="1"/>
  <c r="H159" i="1"/>
  <c r="AG158" i="1"/>
  <c r="V158" i="1"/>
  <c r="H158" i="1"/>
  <c r="AG157" i="1"/>
  <c r="V157" i="1"/>
  <c r="H157" i="1"/>
  <c r="AG156" i="1"/>
  <c r="V156" i="1"/>
  <c r="H156" i="1"/>
  <c r="AG155" i="1"/>
  <c r="V155" i="1"/>
  <c r="H155" i="1"/>
  <c r="AG154" i="1"/>
  <c r="V154" i="1"/>
  <c r="H154" i="1"/>
  <c r="AG153" i="1"/>
  <c r="V153" i="1"/>
  <c r="H153" i="1"/>
  <c r="AG152" i="1"/>
  <c r="V152" i="1"/>
  <c r="H152" i="1"/>
  <c r="AG151" i="1"/>
  <c r="V151" i="1"/>
  <c r="H151" i="1"/>
  <c r="AG150" i="1"/>
  <c r="V150" i="1"/>
  <c r="H150" i="1"/>
  <c r="AG149" i="1"/>
  <c r="V149" i="1"/>
  <c r="H149" i="1"/>
  <c r="AG148" i="1"/>
  <c r="V148" i="1"/>
  <c r="H148" i="1"/>
  <c r="AG147" i="1"/>
  <c r="V147" i="1"/>
  <c r="H147" i="1"/>
  <c r="AG146" i="1"/>
  <c r="V146" i="1"/>
  <c r="H146" i="1"/>
  <c r="AG145" i="1"/>
  <c r="V145" i="1"/>
  <c r="H145" i="1"/>
  <c r="AG144" i="1"/>
  <c r="V144" i="1"/>
  <c r="H144" i="1"/>
  <c r="AG143" i="1"/>
  <c r="V143" i="1"/>
  <c r="H143" i="1"/>
  <c r="AG142" i="1"/>
  <c r="V142" i="1"/>
  <c r="H142" i="1"/>
  <c r="AG141" i="1"/>
  <c r="V141" i="1"/>
  <c r="H141" i="1"/>
  <c r="AG140" i="1"/>
  <c r="V140" i="1"/>
  <c r="H140" i="1"/>
  <c r="AG139" i="1"/>
  <c r="V139" i="1"/>
  <c r="H139" i="1"/>
  <c r="AG138" i="1"/>
  <c r="V138" i="1"/>
  <c r="H138" i="1"/>
  <c r="AG137" i="1"/>
  <c r="V137" i="1"/>
  <c r="H137" i="1"/>
  <c r="AG136" i="1"/>
  <c r="V136" i="1"/>
  <c r="H136" i="1"/>
  <c r="AG135" i="1"/>
  <c r="V135" i="1"/>
  <c r="H135" i="1"/>
  <c r="AG134" i="1"/>
  <c r="V134" i="1"/>
  <c r="H134" i="1"/>
  <c r="AG133" i="1"/>
  <c r="V133" i="1"/>
  <c r="H133" i="1"/>
  <c r="AG132" i="1"/>
  <c r="V132" i="1"/>
  <c r="H132" i="1"/>
  <c r="AG131" i="1"/>
  <c r="V131" i="1"/>
  <c r="H131" i="1"/>
  <c r="AG130" i="1"/>
  <c r="V130" i="1"/>
  <c r="H130" i="1"/>
  <c r="AG129" i="1"/>
  <c r="V129" i="1"/>
  <c r="H129" i="1"/>
  <c r="AG128" i="1"/>
  <c r="V128" i="1"/>
  <c r="H128" i="1"/>
  <c r="AG127" i="1"/>
  <c r="V127" i="1"/>
  <c r="H127" i="1"/>
  <c r="AG126" i="1"/>
  <c r="V126" i="1"/>
  <c r="H126" i="1"/>
  <c r="AG125" i="1"/>
  <c r="V125" i="1"/>
  <c r="H125" i="1"/>
  <c r="AG124" i="1"/>
  <c r="V124" i="1"/>
  <c r="H124" i="1"/>
  <c r="AG123" i="1"/>
  <c r="V123" i="1"/>
  <c r="H123" i="1"/>
  <c r="AG122" i="1"/>
  <c r="V122" i="1"/>
  <c r="H122" i="1"/>
  <c r="AG121" i="1"/>
  <c r="V121" i="1"/>
  <c r="H121" i="1"/>
  <c r="AG120" i="1"/>
  <c r="V120" i="1"/>
  <c r="H120" i="1"/>
  <c r="AG119" i="1"/>
  <c r="V119" i="1"/>
  <c r="H119" i="1"/>
  <c r="AG118" i="1"/>
  <c r="V118" i="1"/>
  <c r="H118" i="1"/>
  <c r="AG117" i="1"/>
  <c r="V117" i="1"/>
  <c r="H117" i="1"/>
  <c r="AG116" i="1"/>
  <c r="V116" i="1"/>
  <c r="H116" i="1"/>
  <c r="AG115" i="1"/>
  <c r="V115" i="1"/>
  <c r="H115" i="1"/>
  <c r="AG114" i="1"/>
  <c r="V114" i="1"/>
  <c r="H114" i="1"/>
  <c r="AG113" i="1"/>
  <c r="V113" i="1"/>
  <c r="H113" i="1"/>
  <c r="AG112" i="1"/>
  <c r="V112" i="1"/>
  <c r="H112" i="1"/>
  <c r="AG111" i="1"/>
  <c r="V111" i="1"/>
  <c r="H111" i="1"/>
  <c r="AG110" i="1"/>
  <c r="V110" i="1"/>
  <c r="H110" i="1"/>
  <c r="AG109" i="1"/>
  <c r="V109" i="1"/>
  <c r="H109" i="1"/>
  <c r="AG108" i="1"/>
  <c r="V108" i="1"/>
  <c r="H108" i="1"/>
  <c r="AG107" i="1"/>
  <c r="V107" i="1"/>
  <c r="H107" i="1"/>
  <c r="AG106" i="1"/>
  <c r="V106" i="1"/>
  <c r="H106" i="1"/>
  <c r="AG105" i="1"/>
  <c r="V105" i="1"/>
  <c r="H105" i="1"/>
  <c r="AG104" i="1"/>
  <c r="V104" i="1"/>
  <c r="H104" i="1"/>
  <c r="AG103" i="1"/>
  <c r="V103" i="1"/>
  <c r="H103" i="1"/>
  <c r="AG102" i="1"/>
  <c r="V102" i="1"/>
  <c r="H102" i="1"/>
  <c r="AG101" i="1"/>
  <c r="V101" i="1"/>
  <c r="H101" i="1"/>
  <c r="AG100" i="1"/>
  <c r="V100" i="1"/>
  <c r="H100" i="1"/>
  <c r="AG99" i="1"/>
  <c r="V99" i="1"/>
  <c r="H99" i="1"/>
  <c r="AG98" i="1"/>
  <c r="V98" i="1"/>
  <c r="H98" i="1"/>
  <c r="AG97" i="1"/>
  <c r="V97" i="1"/>
  <c r="H97" i="1"/>
  <c r="AG96" i="1"/>
  <c r="V96" i="1"/>
  <c r="H96" i="1"/>
  <c r="AG95" i="1"/>
  <c r="V95" i="1"/>
  <c r="H95" i="1"/>
  <c r="AG94" i="1"/>
  <c r="V94" i="1"/>
  <c r="H94" i="1"/>
  <c r="AG93" i="1"/>
  <c r="V93" i="1"/>
  <c r="H93" i="1"/>
  <c r="AG92" i="1"/>
  <c r="V92" i="1"/>
  <c r="H92" i="1"/>
  <c r="AG91" i="1"/>
  <c r="V91" i="1"/>
  <c r="H91" i="1"/>
  <c r="AG90" i="1"/>
  <c r="V90" i="1"/>
  <c r="H90" i="1"/>
  <c r="AG89" i="1"/>
  <c r="V89" i="1"/>
  <c r="H89" i="1"/>
  <c r="AG88" i="1"/>
  <c r="V88" i="1"/>
  <c r="H88" i="1"/>
  <c r="AG87" i="1"/>
  <c r="V87" i="1"/>
  <c r="H87" i="1"/>
  <c r="AG86" i="1"/>
  <c r="V86" i="1"/>
  <c r="H86" i="1"/>
  <c r="AG85" i="1"/>
  <c r="V85" i="1"/>
  <c r="H85" i="1"/>
  <c r="AG84" i="1"/>
  <c r="V84" i="1"/>
  <c r="H84" i="1"/>
  <c r="AG83" i="1"/>
  <c r="V83" i="1"/>
  <c r="H83" i="1"/>
  <c r="AG82" i="1"/>
  <c r="V82" i="1"/>
  <c r="H82" i="1"/>
  <c r="AG81" i="1"/>
  <c r="V81" i="1"/>
  <c r="H81" i="1"/>
  <c r="AG80" i="1"/>
  <c r="V80" i="1"/>
  <c r="H80" i="1"/>
  <c r="AG79" i="1"/>
  <c r="V79" i="1"/>
  <c r="H79" i="1"/>
  <c r="AG78" i="1"/>
  <c r="V78" i="1"/>
  <c r="H78" i="1"/>
  <c r="AG77" i="1"/>
  <c r="V77" i="1"/>
  <c r="H77" i="1"/>
  <c r="AG76" i="1"/>
  <c r="V76" i="1"/>
  <c r="H76" i="1"/>
  <c r="AG75" i="1"/>
  <c r="V75" i="1"/>
  <c r="H75" i="1"/>
  <c r="AG74" i="1"/>
  <c r="V74" i="1"/>
  <c r="H74" i="1"/>
  <c r="AG73" i="1"/>
  <c r="V73" i="1"/>
  <c r="H73" i="1"/>
  <c r="AG72" i="1"/>
  <c r="V72" i="1"/>
  <c r="H72" i="1"/>
  <c r="AG71" i="1"/>
  <c r="V71" i="1"/>
  <c r="H71" i="1"/>
  <c r="AG70" i="1"/>
  <c r="V70" i="1"/>
  <c r="H70" i="1"/>
  <c r="AG69" i="1"/>
  <c r="V69" i="1"/>
  <c r="H69" i="1"/>
  <c r="AG68" i="1"/>
  <c r="V68" i="1"/>
  <c r="H68" i="1"/>
  <c r="AG67" i="1"/>
  <c r="V67" i="1"/>
  <c r="H67" i="1"/>
  <c r="AG66" i="1"/>
  <c r="V66" i="1"/>
  <c r="H66" i="1"/>
  <c r="AG65" i="1"/>
  <c r="V65" i="1"/>
  <c r="H65" i="1"/>
  <c r="AG64" i="1"/>
  <c r="V64" i="1"/>
  <c r="H64" i="1"/>
  <c r="AG63" i="1"/>
  <c r="V63" i="1"/>
  <c r="H63" i="1"/>
  <c r="AG62" i="1"/>
  <c r="V62" i="1"/>
  <c r="H62" i="1"/>
  <c r="AG61" i="1"/>
  <c r="V61" i="1"/>
  <c r="H61" i="1"/>
  <c r="AG60" i="1"/>
  <c r="V60" i="1"/>
  <c r="H60" i="1"/>
  <c r="AG59" i="1"/>
  <c r="V59" i="1"/>
  <c r="H59" i="1"/>
  <c r="AG58" i="1"/>
  <c r="V58" i="1"/>
  <c r="H58" i="1"/>
  <c r="AG57" i="1"/>
  <c r="V57" i="1"/>
  <c r="H57" i="1"/>
  <c r="AG56" i="1"/>
  <c r="V56" i="1"/>
  <c r="H56" i="1"/>
  <c r="AG55" i="1"/>
  <c r="V55" i="1"/>
  <c r="H55" i="1"/>
  <c r="AG54" i="1"/>
  <c r="V54" i="1"/>
  <c r="H54" i="1"/>
  <c r="AG53" i="1"/>
  <c r="V53" i="1"/>
  <c r="H53" i="1"/>
  <c r="AG52" i="1"/>
  <c r="V52" i="1"/>
  <c r="H52" i="1"/>
  <c r="AG51" i="1"/>
  <c r="V51" i="1"/>
  <c r="H51" i="1"/>
  <c r="AG50" i="1"/>
  <c r="V50" i="1"/>
  <c r="H50" i="1"/>
  <c r="AG49" i="1"/>
  <c r="V49" i="1"/>
  <c r="H49" i="1"/>
  <c r="AG48" i="1"/>
  <c r="V48" i="1"/>
  <c r="H48" i="1"/>
  <c r="AG47" i="1"/>
  <c r="V47" i="1"/>
  <c r="H47" i="1"/>
  <c r="AG46" i="1"/>
  <c r="V46" i="1"/>
  <c r="H46" i="1"/>
  <c r="AG45" i="1"/>
  <c r="V45" i="1"/>
  <c r="H45" i="1"/>
  <c r="AG44" i="1"/>
  <c r="V44" i="1"/>
  <c r="H44" i="1"/>
  <c r="AG43" i="1"/>
  <c r="V43" i="1"/>
  <c r="H43" i="1"/>
  <c r="AG42" i="1"/>
  <c r="V42" i="1"/>
  <c r="H42" i="1"/>
  <c r="AG41" i="1"/>
  <c r="V41" i="1"/>
  <c r="H41" i="1"/>
  <c r="AG40" i="1"/>
  <c r="V40" i="1"/>
  <c r="H40" i="1"/>
  <c r="AG39" i="1"/>
  <c r="V39" i="1"/>
  <c r="H39" i="1"/>
  <c r="AG38" i="1"/>
  <c r="V38" i="1"/>
  <c r="H38" i="1"/>
  <c r="AG37" i="1"/>
  <c r="V37" i="1"/>
  <c r="H37" i="1"/>
  <c r="AG36" i="1"/>
  <c r="V36" i="1"/>
  <c r="H36" i="1"/>
  <c r="AG35" i="1"/>
  <c r="V35" i="1"/>
  <c r="H35" i="1"/>
  <c r="AG34" i="1"/>
  <c r="V34" i="1"/>
  <c r="H34" i="1"/>
  <c r="AG33" i="1"/>
  <c r="V33" i="1"/>
  <c r="H33" i="1"/>
  <c r="AG32" i="1"/>
  <c r="V32" i="1"/>
  <c r="H32" i="1"/>
  <c r="AG31" i="1"/>
  <c r="V31" i="1"/>
  <c r="H31" i="1"/>
  <c r="AG30" i="1"/>
  <c r="V30" i="1"/>
  <c r="H30" i="1"/>
  <c r="AG29" i="1"/>
  <c r="V29" i="1"/>
  <c r="H29" i="1"/>
  <c r="AG28" i="1"/>
  <c r="V28" i="1"/>
  <c r="H28" i="1"/>
  <c r="AG27" i="1"/>
  <c r="V27" i="1"/>
  <c r="H27" i="1"/>
  <c r="AG26" i="1"/>
  <c r="V26" i="1"/>
  <c r="H26" i="1"/>
  <c r="AG25" i="1"/>
  <c r="V25" i="1"/>
  <c r="H25" i="1"/>
  <c r="AG24" i="1"/>
  <c r="V24" i="1"/>
  <c r="H24" i="1"/>
  <c r="AG23" i="1"/>
  <c r="V23" i="1"/>
  <c r="H23" i="1"/>
  <c r="AG22" i="1"/>
  <c r="V22" i="1"/>
  <c r="H22" i="1"/>
  <c r="AG21" i="1"/>
  <c r="V21" i="1"/>
  <c r="H21" i="1"/>
  <c r="AG20" i="1"/>
  <c r="V20" i="1"/>
  <c r="H20" i="1"/>
  <c r="AG19" i="1"/>
  <c r="V19" i="1"/>
  <c r="H19" i="1"/>
  <c r="AG18" i="1"/>
  <c r="V18" i="1"/>
  <c r="H18" i="1"/>
  <c r="AG17" i="1"/>
  <c r="V17" i="1"/>
  <c r="H17" i="1"/>
  <c r="AG16" i="1"/>
  <c r="V16" i="1"/>
  <c r="H16" i="1"/>
  <c r="AG15" i="1"/>
  <c r="V15" i="1"/>
  <c r="H15" i="1"/>
  <c r="AG14" i="1"/>
  <c r="V14" i="1"/>
  <c r="H14" i="1"/>
  <c r="AG13" i="1"/>
  <c r="V13" i="1"/>
  <c r="H13" i="1"/>
  <c r="AG12" i="1"/>
  <c r="V12" i="1"/>
  <c r="H12" i="1"/>
  <c r="AG11" i="1"/>
  <c r="V11" i="1"/>
  <c r="H11" i="1"/>
  <c r="AG10" i="1"/>
  <c r="V10" i="1"/>
  <c r="H10" i="1"/>
  <c r="AG9" i="1"/>
  <c r="V9" i="1"/>
  <c r="H9" i="1"/>
  <c r="AG8" i="1"/>
  <c r="V8" i="1"/>
  <c r="H8" i="1"/>
  <c r="AG7" i="1"/>
  <c r="V7" i="1"/>
  <c r="H7" i="1"/>
  <c r="AG6" i="1"/>
  <c r="V6" i="1"/>
  <c r="H6" i="1"/>
  <c r="AG5" i="1"/>
  <c r="V5" i="1"/>
  <c r="H5" i="1"/>
  <c r="S3" i="1"/>
  <c r="T3" i="1" s="1"/>
  <c r="L3" i="1"/>
  <c r="K3" i="1"/>
  <c r="F3" i="1"/>
  <c r="G3" i="1" s="1"/>
  <c r="P2" i="1"/>
  <c r="M2" i="1"/>
  <c r="L2" i="1"/>
  <c r="K2" i="1"/>
  <c r="J2" i="1"/>
  <c r="I2" i="1"/>
  <c r="G2" i="1"/>
  <c r="F2" i="1"/>
  <c r="A2" i="1"/>
</calcChain>
</file>

<file path=xl/sharedStrings.xml><?xml version="1.0" encoding="utf-8"?>
<sst xmlns="http://schemas.openxmlformats.org/spreadsheetml/2006/main" count="3586" uniqueCount="1075">
  <si>
    <t>Totals/Wtd Avgs (Gtd Bal)</t>
  </si>
  <si>
    <t>RE</t>
  </si>
  <si>
    <t>&gt;= $2.5MM</t>
  </si>
  <si>
    <t>"72 prefix"</t>
  </si>
  <si>
    <t>Trans</t>
  </si>
  <si>
    <t>GP#</t>
  </si>
  <si>
    <t>Status</t>
  </si>
  <si>
    <t>Inv Status</t>
  </si>
  <si>
    <t>Pkg ID</t>
  </si>
  <si>
    <t>GTD Bal</t>
  </si>
  <si>
    <t>Orig Fee</t>
  </si>
  <si>
    <t>Note DT</t>
  </si>
  <si>
    <t>Loan Age</t>
  </si>
  <si>
    <t>Matures</t>
  </si>
  <si>
    <t>Orig Mos</t>
  </si>
  <si>
    <t>Mat Mos</t>
  </si>
  <si>
    <t>Paid To</t>
  </si>
  <si>
    <t>Sell Ratio</t>
  </si>
  <si>
    <t>Sell Value</t>
  </si>
  <si>
    <t>Borrower</t>
  </si>
  <si>
    <t>Street Addr</t>
  </si>
  <si>
    <t>City/State</t>
  </si>
  <si>
    <t>NAICS</t>
  </si>
  <si>
    <t>Gross Cpn</t>
  </si>
  <si>
    <t>NetCpn</t>
  </si>
  <si>
    <t>Adjust</t>
  </si>
  <si>
    <t>Pays</t>
  </si>
  <si>
    <t>Net Cap</t>
  </si>
  <si>
    <t>Net Flr</t>
  </si>
  <si>
    <t>Basis</t>
  </si>
  <si>
    <t>Orig Lender</t>
  </si>
  <si>
    <t>Cert</t>
  </si>
  <si>
    <t>NAICS PRE</t>
  </si>
  <si>
    <t>GEO</t>
  </si>
  <si>
    <t>Actual</t>
  </si>
  <si>
    <t>Short Maturity</t>
  </si>
  <si>
    <t>BCC Waste Solutions LLC</t>
  </si>
  <si>
    <t>13040 Underwood Rd.</t>
  </si>
  <si>
    <t>Summerdale, AL 36580</t>
  </si>
  <si>
    <t>Q</t>
  </si>
  <si>
    <t>M</t>
  </si>
  <si>
    <t/>
  </si>
  <si>
    <t>ACT/365</t>
  </si>
  <si>
    <t>Synovus Bank</t>
  </si>
  <si>
    <t>AL</t>
  </si>
  <si>
    <t>Airborne Gonzales, LLC</t>
  </si>
  <si>
    <t>14534 Airline Highway, Suite A</t>
  </si>
  <si>
    <t>Gonzales, LA  70737</t>
  </si>
  <si>
    <t>American Bank</t>
  </si>
  <si>
    <t>LA</t>
  </si>
  <si>
    <t>Lithic Industries, Inc dba Quality Stone Company</t>
  </si>
  <si>
    <t>18 S. Main Street, Suite 919</t>
  </si>
  <si>
    <t>Temple, TX 76501</t>
  </si>
  <si>
    <t>Plains State Bank</t>
  </si>
  <si>
    <t>TX</t>
  </si>
  <si>
    <t>Long Maturity</t>
  </si>
  <si>
    <t>18520 Pasadena Street LLC</t>
  </si>
  <si>
    <t>18520 Pasadena St Unit E</t>
  </si>
  <si>
    <t>Lake Elsinore, CA 92530</t>
  </si>
  <si>
    <t>Live Oak Banking Co.</t>
  </si>
  <si>
    <t>CA</t>
  </si>
  <si>
    <t>Prepaying</t>
  </si>
  <si>
    <t>Hart Village Properties LLC</t>
  </si>
  <si>
    <t>620 Boyd St.</t>
  </si>
  <si>
    <t>Fife Lake, MI 49633</t>
  </si>
  <si>
    <t>The Huntington National Bank</t>
  </si>
  <si>
    <t>MI</t>
  </si>
  <si>
    <t xml:space="preserve">Infinity Management Group LLC </t>
  </si>
  <si>
    <t>1080 Neal Street Ste 100</t>
  </si>
  <si>
    <t>Cookeville, TN 38501</t>
  </si>
  <si>
    <t>First Financial Bank, FSB</t>
  </si>
  <si>
    <t>TN</t>
  </si>
  <si>
    <t>TGR Land Holdings LLC</t>
  </si>
  <si>
    <t>2005 Pontiac Rd.</t>
  </si>
  <si>
    <t>Auburn Hills, MI 48326</t>
  </si>
  <si>
    <t>Master Holding of NC, LLC</t>
  </si>
  <si>
    <t>5315 N Church St</t>
  </si>
  <si>
    <t>Greenboro, NC 27455</t>
  </si>
  <si>
    <t>Pinnacle Financial Partners FAO: Pin</t>
  </si>
  <si>
    <t>NC</t>
  </si>
  <si>
    <t>Stockton Funeral Home and Valley Funeral Home</t>
  </si>
  <si>
    <t>149 4th St,</t>
  </si>
  <si>
    <t>Galt, CA 95632</t>
  </si>
  <si>
    <t>United Business Bank</t>
  </si>
  <si>
    <t>1017 Properties LLC</t>
  </si>
  <si>
    <t>70 Blackberry Dr.</t>
  </si>
  <si>
    <t>Hudson, OH  44236</t>
  </si>
  <si>
    <t>BayFirst National Bank</t>
  </si>
  <si>
    <t>OH</t>
  </si>
  <si>
    <t>4204 National Guard Drive, LLC</t>
  </si>
  <si>
    <t>4204 National Guard Drive</t>
  </si>
  <si>
    <t>Plant City, FL 33563</t>
  </si>
  <si>
    <t>Pacific National Bank</t>
  </si>
  <si>
    <t>FL</t>
  </si>
  <si>
    <t>Bean There Brewed That LLC</t>
  </si>
  <si>
    <t>5023 Ridge Road</t>
  </si>
  <si>
    <t>Madison, OH 44057</t>
  </si>
  <si>
    <t>KeyBank - East</t>
  </si>
  <si>
    <t>Agastya, LLC dba Pilgrim Liquor Shoppe</t>
  </si>
  <si>
    <t>895 Ann Arbor Rd.</t>
  </si>
  <si>
    <t>Plymouth, MI 48170</t>
  </si>
  <si>
    <t>First Internet Bank of Indiana</t>
  </si>
  <si>
    <t>Acadiana Lighting and Signs</t>
  </si>
  <si>
    <t>304 Brents Loop</t>
  </si>
  <si>
    <t>Scott, LA 70583</t>
  </si>
  <si>
    <t>Valley National Bank</t>
  </si>
  <si>
    <t>Traylor Business Services Inc.</t>
  </si>
  <si>
    <t>1301 Shiloh Road, Suite 320</t>
  </si>
  <si>
    <t>Kennesaw, GA 30144</t>
  </si>
  <si>
    <t>Georgia's Own Credit Union</t>
  </si>
  <si>
    <t>GA</t>
  </si>
  <si>
    <t xml:space="preserve">Ave Holdings LLC dba Avenue Market </t>
  </si>
  <si>
    <t>902 W Michigan Ave</t>
  </si>
  <si>
    <t>Ypsilanti, MI 48197</t>
  </si>
  <si>
    <t>Alicia Alexander Real Estate Holdings LLC and Alicia Marie Alexander</t>
  </si>
  <si>
    <t>1265 Lititz Pike</t>
  </si>
  <si>
    <t>Lancaster, PA 17601</t>
  </si>
  <si>
    <t>M&amp;T Bank</t>
  </si>
  <si>
    <t>PA</t>
  </si>
  <si>
    <t>YBR Distribution LLC</t>
  </si>
  <si>
    <t>16870 Elmore Trail</t>
  </si>
  <si>
    <t>Faribault, MN 55021</t>
  </si>
  <si>
    <t>Frandsen Bank &amp; Trust</t>
  </si>
  <si>
    <t>MN</t>
  </si>
  <si>
    <t>DDRMA Properties Inc &amp; East Bay Automotive Sales &amp; Service Inc.</t>
  </si>
  <si>
    <t>5844 Stewart St</t>
  </si>
  <si>
    <t>Milton, FL 32570</t>
  </si>
  <si>
    <t>30/360</t>
  </si>
  <si>
    <t>Renasant Bank</t>
  </si>
  <si>
    <t>EPT Properties, LLC</t>
  </si>
  <si>
    <t xml:space="preserve">223 &amp; 225 N. Washington St. </t>
  </si>
  <si>
    <t>Alexandria, VA 22314</t>
  </si>
  <si>
    <t>Woori America Bank</t>
  </si>
  <si>
    <t>VA</t>
  </si>
  <si>
    <t>AUM Hospitality LLC</t>
  </si>
  <si>
    <t>4075 Manzanita Ave</t>
  </si>
  <si>
    <t>South Lake Tahoe, CA 96150</t>
  </si>
  <si>
    <t>Santa Cruz County Bank</t>
  </si>
  <si>
    <t>Shree Perbraham Swaroopini Inc. dba Taj Inn and Suites</t>
  </si>
  <si>
    <t>7766 North Fwy</t>
  </si>
  <si>
    <t>Houston, TX 77037</t>
  </si>
  <si>
    <t>American Bank, National Association</t>
  </si>
  <si>
    <t>Deta LLC</t>
  </si>
  <si>
    <t>29830 Ellensburg Avenue</t>
  </si>
  <si>
    <t>Gold Beach, OR 97444</t>
  </si>
  <si>
    <t>OR</t>
  </si>
  <si>
    <t>The Henry Agency Inc.</t>
  </si>
  <si>
    <t>2857 Henderson Mill Road</t>
  </si>
  <si>
    <t>Chamblee, GA 30341</t>
  </si>
  <si>
    <t>North State Bank</t>
  </si>
  <si>
    <t>Cardinal Lanes Mayville LLC</t>
  </si>
  <si>
    <t>31 N Main St</t>
  </si>
  <si>
    <t>Mayville, WI 53050</t>
  </si>
  <si>
    <t>WI</t>
  </si>
  <si>
    <t>Madmin, LLC</t>
  </si>
  <si>
    <t>6500 West Vickery Road, Suite 710</t>
  </si>
  <si>
    <t>Fort Worth, TX 76116</t>
  </si>
  <si>
    <t>United Midwest Savings Bank</t>
  </si>
  <si>
    <t>Rahmatollah Rashididoust &amp; Betty Pouladian</t>
  </si>
  <si>
    <t>11968 Wilshire Blvd</t>
  </si>
  <si>
    <t>Los Angeles, CA 90025</t>
  </si>
  <si>
    <t>Bank of Hope</t>
  </si>
  <si>
    <t>Skyline Hospitality Group LLC</t>
  </si>
  <si>
    <t>2452 State Route 9N</t>
  </si>
  <si>
    <t>Lake George, NY 12845</t>
  </si>
  <si>
    <t>Centerstone SBA Lending, Inc.</t>
  </si>
  <si>
    <t>NY</t>
  </si>
  <si>
    <t>Platinum Sapphire Hospitality LLC</t>
  </si>
  <si>
    <t>6880 NW Loop 410</t>
  </si>
  <si>
    <t>San Antonio, TX 78238</t>
  </si>
  <si>
    <t>Wallis State Bank</t>
  </si>
  <si>
    <t>Panda Sunshine Carwash LLC dba Sunshine Auto Wash</t>
  </si>
  <si>
    <t>750 NC Highway 42 W</t>
  </si>
  <si>
    <t>Clayton, NC 27520</t>
  </si>
  <si>
    <t>Citizens Bank FAO Acclivity Financia</t>
  </si>
  <si>
    <t>No Reoffer</t>
  </si>
  <si>
    <t xml:space="preserve"> KL Corporation Inc.</t>
  </si>
  <si>
    <t>2100 Fay St.</t>
  </si>
  <si>
    <t>Burlington, CO 80807</t>
  </si>
  <si>
    <t>Hanmi Bank</t>
  </si>
  <si>
    <t>CO</t>
  </si>
  <si>
    <t>Powerstop LLC</t>
  </si>
  <si>
    <t>905 N Main St</t>
  </si>
  <si>
    <t>Gunnison, CO 81230</t>
  </si>
  <si>
    <t>Celtic Bank</t>
  </si>
  <si>
    <t>Novo Terra Waste Solutions Inc.</t>
  </si>
  <si>
    <t>0 Crooked Hill Rd.</t>
  </si>
  <si>
    <t>Brentwood, NY 11717</t>
  </si>
  <si>
    <t>Green Mist, LLC</t>
  </si>
  <si>
    <t>114 Clarkson Executive Park</t>
  </si>
  <si>
    <t>Ellisville, MO 63011</t>
  </si>
  <si>
    <t>Bank of Houston</t>
  </si>
  <si>
    <t>MO</t>
  </si>
  <si>
    <t>SPD 63 LLC</t>
  </si>
  <si>
    <t>17152 Bellflower Blvd</t>
  </si>
  <si>
    <t>Bellflower, CA 90706</t>
  </si>
  <si>
    <t>First Home Bank</t>
  </si>
  <si>
    <t xml:space="preserve">230 Adams Avenue LLC </t>
  </si>
  <si>
    <t>230 - 234 Adams Avenue</t>
  </si>
  <si>
    <t>Huntington Beach, CA 92648</t>
  </si>
  <si>
    <t>Open Bank</t>
  </si>
  <si>
    <t>Next Step, Inc.</t>
  </si>
  <si>
    <t>2601 Porter Street</t>
  </si>
  <si>
    <t>Soquel, CA 95073</t>
  </si>
  <si>
    <t>Zeal Hospitality, LLC</t>
  </si>
  <si>
    <t>437 Chetco Avenue</t>
  </si>
  <si>
    <t>Brookings, OR 97415</t>
  </si>
  <si>
    <t>Ohio Premier Real Estate Holdings LLC dba Ohio Premier Enterprises, LL</t>
  </si>
  <si>
    <t>756 Co 57 Rd. W</t>
  </si>
  <si>
    <t>Huntsville, OH 43324</t>
  </si>
  <si>
    <t>Nano Living Trust and Ben Congregate Living Inc.</t>
  </si>
  <si>
    <t>8118 Calhoun Ave</t>
  </si>
  <si>
    <t>Panorama City, CA 91402</t>
  </si>
  <si>
    <t xml:space="preserve">Y2 LLC              </t>
  </si>
  <si>
    <t>2660 SE 39th Loop, Ste A</t>
  </si>
  <si>
    <t>Hillsboro, OR 97123</t>
  </si>
  <si>
    <t>Alys Medical LLC</t>
  </si>
  <si>
    <t>1724  Valencia Ave</t>
  </si>
  <si>
    <t>Ormond Beach, FL 32174</t>
  </si>
  <si>
    <t>Lays Medical LLC</t>
  </si>
  <si>
    <t>1725 Palmer Beach Drive</t>
  </si>
  <si>
    <t xml:space="preserve">PSM Montgomery LLC </t>
  </si>
  <si>
    <t xml:space="preserve"> 5225 Carmichael Rd.</t>
  </si>
  <si>
    <t xml:space="preserve">Montgomery, AL 36106 </t>
  </si>
  <si>
    <t>Embassy National Bank</t>
  </si>
  <si>
    <t>Paradise Assisted Care Corp.</t>
  </si>
  <si>
    <t>2177 17th Ave.</t>
  </si>
  <si>
    <t>Santa Cruz, CA 95062</t>
  </si>
  <si>
    <t>VelocitySBA, LLC</t>
  </si>
  <si>
    <t>Jayalaxmi Corp.</t>
  </si>
  <si>
    <t>1315 W. Wade Hampton Blvd</t>
  </si>
  <si>
    <t>Greer, SC 29650</t>
  </si>
  <si>
    <t>State Bank of Texas</t>
  </si>
  <si>
    <t>SC</t>
  </si>
  <si>
    <t>8130 Partners LLC</t>
  </si>
  <si>
    <t>8124 Florence Ave</t>
  </si>
  <si>
    <t>Downey, CA 90240</t>
  </si>
  <si>
    <t>Commonwealth Business Bank</t>
  </si>
  <si>
    <t>Elizabeth Wang Acupuncture P.C.</t>
  </si>
  <si>
    <t>75 - 80 184th Street</t>
  </si>
  <si>
    <t>Fresh Meadows, NY 11366</t>
  </si>
  <si>
    <t>AAMP, LLC and Spectrum Social and Recreational Services, LLC</t>
  </si>
  <si>
    <t>965 S. Kipling Parkway, Unit B</t>
  </si>
  <si>
    <t>Denver, CO 80226</t>
  </si>
  <si>
    <t>KeyPoint Credit Union</t>
  </si>
  <si>
    <t>Coastal Counting &amp; Industrial Scale Company, Inc.</t>
  </si>
  <si>
    <t>270 Quail Ct</t>
  </si>
  <si>
    <t>Santa Paula, CA 93060</t>
  </si>
  <si>
    <t>ReadyCap Lending, LLC</t>
  </si>
  <si>
    <t>Ikigai Properties LLC</t>
  </si>
  <si>
    <t>34602 &amp; 34606 State Highway 16</t>
  </si>
  <si>
    <t>Woodland, CA 95695</t>
  </si>
  <si>
    <t>Pinnacle Bank</t>
  </si>
  <si>
    <t>Best Western Oswego Hotel</t>
  </si>
  <si>
    <t>2055 Wiesbrook Drive</t>
  </si>
  <si>
    <t>Oswego, IL 60543</t>
  </si>
  <si>
    <t>First Western SBLC, Inc</t>
  </si>
  <si>
    <t>IL</t>
  </si>
  <si>
    <t>Shree Saraswati LLC dba Days Inn</t>
  </si>
  <si>
    <t>4180 Old Gentilly Road</t>
  </si>
  <si>
    <t>New Orleans, LA 70126</t>
  </si>
  <si>
    <t xml:space="preserve">Peoples Bank </t>
  </si>
  <si>
    <t>Thanh Quoc Tran dba Pho Daily</t>
  </si>
  <si>
    <t>5321 Long Beach Blvd</t>
  </si>
  <si>
    <t>Long Beach, CA 90805</t>
  </si>
  <si>
    <t>Confidence Containers LLC</t>
  </si>
  <si>
    <t>2040 Brevard Road</t>
  </si>
  <si>
    <t>High Point, NC 27263</t>
  </si>
  <si>
    <t>Merchants Bank of Indiana</t>
  </si>
  <si>
    <t>Nayosha Hospitality LLC dba Quality Inn, Streetsboro</t>
  </si>
  <si>
    <t>9420 State Route 14</t>
  </si>
  <si>
    <t>Streetsboro, OH 44241</t>
  </si>
  <si>
    <t>Avendale Assisted Living DFW LLC</t>
  </si>
  <si>
    <t>5148 Paradise Dr</t>
  </si>
  <si>
    <t>Corte Madera, CA 94925</t>
  </si>
  <si>
    <t>ByLine Bank</t>
  </si>
  <si>
    <t>Kende LLC and Augusta Academy LLC</t>
  </si>
  <si>
    <t>425 N. Whisman Road</t>
  </si>
  <si>
    <t>Mountain View, CA 94043</t>
  </si>
  <si>
    <t>Plaza Residential Assisted Living, LLC</t>
  </si>
  <si>
    <t>8501 E. Plaza Ave.</t>
  </si>
  <si>
    <t>Scottsdale, AZ 85250</t>
  </si>
  <si>
    <t>AZ</t>
  </si>
  <si>
    <t>RH2 Capital LLC</t>
  </si>
  <si>
    <t>330 Fifth Avenue, 3rd Floor</t>
  </si>
  <si>
    <t>Sherman, TX 75092</t>
  </si>
  <si>
    <t>Khiansh Hotels, LLC. dba Economy Inn &amp; Suites</t>
  </si>
  <si>
    <t>24399 Loraine Rd</t>
  </si>
  <si>
    <t>North Olmsted, OH 44070</t>
  </si>
  <si>
    <t>T Stop</t>
  </si>
  <si>
    <t>82710 Trona Road</t>
  </si>
  <si>
    <t>Trona, CA 93562</t>
  </si>
  <si>
    <t>Jennifer Shinhae Paek</t>
  </si>
  <si>
    <t>2119 N 63rd St.</t>
  </si>
  <si>
    <t>Philadelphia, PA 19151</t>
  </si>
  <si>
    <t>White River Outpost, LLC</t>
  </si>
  <si>
    <t>5325 Hwy 165</t>
  </si>
  <si>
    <t>Branson, MO 65616</t>
  </si>
  <si>
    <t>Branson Bank</t>
  </si>
  <si>
    <t>CWH Holdings LLC</t>
  </si>
  <si>
    <t>3350 Woods Edge Circle Suite 104</t>
  </si>
  <si>
    <t>Bonita Springs, FL 34134</t>
  </si>
  <si>
    <t>SSH of NC LLC dba Sleep Inn</t>
  </si>
  <si>
    <t>5208 Page Rd</t>
  </si>
  <si>
    <t>Durham, NC 27703</t>
  </si>
  <si>
    <t>Bay Lodging Inc.</t>
  </si>
  <si>
    <t>1600 Lawrence Dr.</t>
  </si>
  <si>
    <t>De Pere, WI 54115</t>
  </si>
  <si>
    <t>Kbinakay LLC Famous Food Store</t>
  </si>
  <si>
    <t>42601 Hemphill Street</t>
  </si>
  <si>
    <t>Ft Worth, TX 76110</t>
  </si>
  <si>
    <t>CWBB (Commonwealth Business Bank)</t>
  </si>
  <si>
    <t>AAAH Hospitality LLC</t>
  </si>
  <si>
    <t>300 Fairgrounds Dr.</t>
  </si>
  <si>
    <t>Vallejo, CA 94589</t>
  </si>
  <si>
    <t>C and C Prince Holding LLC &amp; Chen Chen and Associates PLLC</t>
  </si>
  <si>
    <t>37-20 Prince St. Unit# 3F, 3G, 3H, 3I</t>
  </si>
  <si>
    <t>Flushing, NY 11354</t>
  </si>
  <si>
    <t>NewBank</t>
  </si>
  <si>
    <t>Allstate Property Group LLC</t>
  </si>
  <si>
    <t>4570 West Post Road</t>
  </si>
  <si>
    <t>Las Vegas, NV 89118</t>
  </si>
  <si>
    <t>Harvest Small Business Finance, LLC</t>
  </si>
  <si>
    <t>NV</t>
  </si>
  <si>
    <t>The Block NE, LLC</t>
  </si>
  <si>
    <t>121 Old Line Dr</t>
  </si>
  <si>
    <t>Elkton, MD 21921</t>
  </si>
  <si>
    <t>MD</t>
  </si>
  <si>
    <t>7409 13th Ave Realty LLC</t>
  </si>
  <si>
    <t>7409 13th Ave</t>
  </si>
  <si>
    <t>Brooklyn, NY 11228</t>
  </si>
  <si>
    <t>LAU KH, LLC</t>
  </si>
  <si>
    <t xml:space="preserve">903 Knight Ave. </t>
  </si>
  <si>
    <t>Waycross, GA 31501</t>
  </si>
  <si>
    <t>Touchmark National Bank</t>
  </si>
  <si>
    <t>Jensen Real Estate LLC.</t>
  </si>
  <si>
    <t>802 West 6th Avenue</t>
  </si>
  <si>
    <t>Emporia, KS 66801</t>
  </si>
  <si>
    <t>KS</t>
  </si>
  <si>
    <t>Akhil Hospitality LLC</t>
  </si>
  <si>
    <t>850 Mistletoe Lane</t>
  </si>
  <si>
    <t>Redding, CA 96002</t>
  </si>
  <si>
    <t>HH&amp;S Hospitality, LLC DBA Candlewood Suites</t>
  </si>
  <si>
    <t>10025 S. Main Street</t>
  </si>
  <si>
    <t>Houston, TX 77025</t>
  </si>
  <si>
    <t>SCLR CARE, LLC</t>
  </si>
  <si>
    <t>206 South Gum Street</t>
  </si>
  <si>
    <t>Pageland, SC 29728</t>
  </si>
  <si>
    <t>JSG Holdings LLC dba The James Workshop</t>
  </si>
  <si>
    <t>2335 Long Beach Blvd.</t>
  </si>
  <si>
    <t>Long Beach, CA 90806</t>
  </si>
  <si>
    <t>Champion Volleyball Club of Houston LLC</t>
  </si>
  <si>
    <t>19418 Pinehurst Trail Drive</t>
  </si>
  <si>
    <t>Humble, TX 77346</t>
  </si>
  <si>
    <t>Newtek Small Business Finance, Inc.</t>
  </si>
  <si>
    <t>Blume Nail Spa L.L.C.</t>
  </si>
  <si>
    <t>33355 Station Street</t>
  </si>
  <si>
    <t>Solon, OH 44139</t>
  </si>
  <si>
    <t>Evolve Bank &amp; Trust</t>
  </si>
  <si>
    <t>Shortpump Hospitality LLC</t>
  </si>
  <si>
    <t>1407 Bluewater Dr</t>
  </si>
  <si>
    <t>Chester, VA 23836</t>
  </si>
  <si>
    <t>BZ Carmel LLC dba Quality Inn</t>
  </si>
  <si>
    <t>400 E 1st Street</t>
  </si>
  <si>
    <t>Thibodaux, LA 70301</t>
  </si>
  <si>
    <t>Katharine Bryan, Carl Bryan &amp; Silver Valley Storage LLC</t>
  </si>
  <si>
    <t>72 N WIndriver Rd</t>
  </si>
  <si>
    <t>SIlverton, ID 83867</t>
  </si>
  <si>
    <t>ID</t>
  </si>
  <si>
    <t>Nijjar Hospitality LLC dba Super 8 Fernley</t>
  </si>
  <si>
    <t>1350 West Newlands Drive</t>
  </si>
  <si>
    <t>Fernley, NV 89408</t>
  </si>
  <si>
    <t>IDS Properties Inc. dba Speed E Mart 76</t>
  </si>
  <si>
    <t>3040 Steilacoom Blvd.</t>
  </si>
  <si>
    <t>Steilacoom, WA 98388</t>
  </si>
  <si>
    <t>WA</t>
  </si>
  <si>
    <t>R &amp; A Enterprises LLC dba Splash &amp; Dash Car Wash Yreka</t>
  </si>
  <si>
    <t>1018 Quarry Court</t>
  </si>
  <si>
    <t>Yreka, CA 96097</t>
  </si>
  <si>
    <t>Patriot Bank, N.A.</t>
  </si>
  <si>
    <t>Kana LLC</t>
  </si>
  <si>
    <t>1349 Idaho St</t>
  </si>
  <si>
    <t>Elko, NV 89801</t>
  </si>
  <si>
    <t>Rali Automotive LLC</t>
  </si>
  <si>
    <t>4435 State Bridge</t>
  </si>
  <si>
    <t>Alpharetta, GA 30005</t>
  </si>
  <si>
    <t>Greater Community Bank</t>
  </si>
  <si>
    <t>Piscataway Auto Spa, LLC</t>
  </si>
  <si>
    <t>1407 Stelton Rd</t>
  </si>
  <si>
    <t>Piscataway, NJ 08854</t>
  </si>
  <si>
    <t>Peapack Gladstone Bank</t>
  </si>
  <si>
    <t>NJ</t>
  </si>
  <si>
    <t>Bracken Leigh LLC</t>
  </si>
  <si>
    <t>1 N Market Street</t>
  </si>
  <si>
    <t>Elizabethtown, PA 17022</t>
  </si>
  <si>
    <t>Suh &amp; Kim LLC</t>
  </si>
  <si>
    <t>2119 - 2121 72nd Avenue</t>
  </si>
  <si>
    <t>Philadelphia, PA 19138</t>
  </si>
  <si>
    <t>New Millennium Bank</t>
  </si>
  <si>
    <t>Jonah's Movers, LLC</t>
  </si>
  <si>
    <t>1714 Boudreaux Rd Ste 216</t>
  </si>
  <si>
    <t>Tomball, TX  77375</t>
  </si>
  <si>
    <t>Security State Bank &amp; Trust</t>
  </si>
  <si>
    <t>Jake &amp; Mi Property LLC</t>
  </si>
  <si>
    <t>154 Engle Street</t>
  </si>
  <si>
    <t>Englewood, NJ 07631</t>
  </si>
  <si>
    <t>Get N Go Raza Inc.</t>
  </si>
  <si>
    <t>703 S. Chestnut</t>
  </si>
  <si>
    <t>Bristow, OK 74010</t>
  </si>
  <si>
    <t>Regent Bank</t>
  </si>
  <si>
    <t>OK</t>
  </si>
  <si>
    <t>Randazzo Estates LLC</t>
  </si>
  <si>
    <t>42 River Street</t>
  </si>
  <si>
    <t>Oneconta, NY 13820</t>
  </si>
  <si>
    <t>Darbelle Enterprises LLC</t>
  </si>
  <si>
    <t>103 S Plum Crest Circle</t>
  </si>
  <si>
    <t>The Woodlands, TX 77359</t>
  </si>
  <si>
    <t>Luminate Bank</t>
  </si>
  <si>
    <t>Blue Roo Express Car Wash</t>
  </si>
  <si>
    <t>5262 Delhi Pike</t>
  </si>
  <si>
    <t>Cincinnati, OH 45238</t>
  </si>
  <si>
    <t>Stangle Investments LLC</t>
  </si>
  <si>
    <t>10051 Mid Rivers Mall Dr</t>
  </si>
  <si>
    <t>St. Peters, MO 63376</t>
  </si>
  <si>
    <t>Midwest Regional Bank</t>
  </si>
  <si>
    <t>Ammys 2000 LLC and Luckys Drive Through Ashley LLC / Gurtej Singh</t>
  </si>
  <si>
    <t>229 Gingerfield Way</t>
  </si>
  <si>
    <t>Sunbury, OH 43074</t>
  </si>
  <si>
    <t>First Commonwealth Bank</t>
  </si>
  <si>
    <t xml:space="preserve">Five Star Holdings Inc </t>
  </si>
  <si>
    <t>444 Clearfield Avenue</t>
  </si>
  <si>
    <t>Chesapeake, VA 23320</t>
  </si>
  <si>
    <t>Five Star LLC</t>
  </si>
  <si>
    <t>Safe Journey 2 School Inc.</t>
  </si>
  <si>
    <t>2348 E 83rd St</t>
  </si>
  <si>
    <t>Chicago, IL 60617</t>
  </si>
  <si>
    <t>CRF Small Business Loan Co. LLC</t>
  </si>
  <si>
    <t>Jokad Holdings LLC</t>
  </si>
  <si>
    <t xml:space="preserve">1847 SW 27th Ave </t>
  </si>
  <si>
    <t>Ocala, FL 34471</t>
  </si>
  <si>
    <t>Dogwood State Bank</t>
  </si>
  <si>
    <t>KSP Acquisitions LLC</t>
  </si>
  <si>
    <t>52 Freeman Road</t>
  </si>
  <si>
    <t>Buffalo, NY 14221</t>
  </si>
  <si>
    <t>A&amp;A Hotel LLC</t>
  </si>
  <si>
    <t>100 Watervliet Avenue</t>
  </si>
  <si>
    <t>Albany, NY 12206</t>
  </si>
  <si>
    <t>Tyle Services LLC</t>
  </si>
  <si>
    <t>115 Rainwater Lane</t>
  </si>
  <si>
    <t>Pendergrass, GA 30567</t>
  </si>
  <si>
    <t>MVB Bank</t>
  </si>
  <si>
    <t>BTJ Wings</t>
  </si>
  <si>
    <t>807 Broad St</t>
  </si>
  <si>
    <t>Sumter, SC 29150</t>
  </si>
  <si>
    <t>4200 Pompano Beach ALF LLC</t>
  </si>
  <si>
    <t>2450 Hollywood Blvd., Unit 605</t>
  </si>
  <si>
    <t>Pompano Beach, FL 33064</t>
  </si>
  <si>
    <t>FinWise Bank aka Utah Community Bank</t>
  </si>
  <si>
    <t>Jung Jung Management Limited Liability Company (EPC)</t>
  </si>
  <si>
    <t xml:space="preserve">5439 Macarthur Blvd NW                  </t>
  </si>
  <si>
    <t>Washington, DC 20016</t>
  </si>
  <si>
    <t>DC</t>
  </si>
  <si>
    <t>Senior Garden Home</t>
  </si>
  <si>
    <t>3591 Hillview Drive</t>
  </si>
  <si>
    <t>Salem, OR 97302</t>
  </si>
  <si>
    <t>Mission Valley Bank</t>
  </si>
  <si>
    <t>Lokay Lanes LLC / Justin Lokay &amp; John M Lokay Jr. &amp; Saello Properties</t>
  </si>
  <si>
    <t>6557 Antonio Dr.</t>
  </si>
  <si>
    <t>Irwin, PA 15642</t>
  </si>
  <si>
    <t>Leap4ward LLC</t>
  </si>
  <si>
    <t>507 Denali Pass Rd Unit 503</t>
  </si>
  <si>
    <t>Cedar Park, TX 78613</t>
  </si>
  <si>
    <t>Lendstream Small Business Finance, L</t>
  </si>
  <si>
    <t>746 Colfax Limited Liability Company Foley Waite, LLC</t>
  </si>
  <si>
    <t>92 Carteret Street</t>
  </si>
  <si>
    <t>Glen Ridge, NJ 07028</t>
  </si>
  <si>
    <t>The Provident Bank</t>
  </si>
  <si>
    <t>Providence Farm LLC</t>
  </si>
  <si>
    <t xml:space="preserve">479 Leed Rd. </t>
  </si>
  <si>
    <t>Northbrook, IL 60062</t>
  </si>
  <si>
    <t>Phil Investment Inc dba Motel 6 Holbrook</t>
  </si>
  <si>
    <t>2514 Navajo Blvd</t>
  </si>
  <si>
    <t>Holbrook, AZ 86025</t>
  </si>
  <si>
    <t>The Patio at 5th &amp; Ash LLC</t>
  </si>
  <si>
    <t>416 Ash Street</t>
  </si>
  <si>
    <t>Fernandina Beach, FL 32034</t>
  </si>
  <si>
    <t xml:space="preserve">Hanning &amp; Sacchetto Properties, LLC </t>
  </si>
  <si>
    <t>7217 Painter Avenue</t>
  </si>
  <si>
    <t>Whittier, CA 90602</t>
  </si>
  <si>
    <t>Three Star LLM Petroleum LLC</t>
  </si>
  <si>
    <t>2278 Bay Settlement Rd</t>
  </si>
  <si>
    <t>Green Bay, WI 54311</t>
  </si>
  <si>
    <t>Terrace Hospitality LLC dba Terrace Park Inn</t>
  </si>
  <si>
    <t>725 Main St.</t>
  </si>
  <si>
    <t>Fort Morgan, CO 80701</t>
  </si>
  <si>
    <t>United Square Holdings LLC &amp; United Square Investments LLC dba All Sta</t>
  </si>
  <si>
    <t>2800 NE 28th Street</t>
  </si>
  <si>
    <t>Fort Worth, TX 76111</t>
  </si>
  <si>
    <t>351 Morton LLC</t>
  </si>
  <si>
    <t>351 N Morton St &amp; 601 Banta St.</t>
  </si>
  <si>
    <t>Franklin, IN 46131</t>
  </si>
  <si>
    <t>IN</t>
  </si>
  <si>
    <t xml:space="preserve">Tinki LLC &amp; Wilson Line LLC </t>
  </si>
  <si>
    <t>55 Bennington Avenue</t>
  </si>
  <si>
    <t>Freeport, NY 11520</t>
  </si>
  <si>
    <t>First Savings Bank</t>
  </si>
  <si>
    <t>US Trading Enterprises LLC</t>
  </si>
  <si>
    <t>1462 N La Cadena Drive</t>
  </si>
  <si>
    <t>Colton, CA 92324</t>
  </si>
  <si>
    <t xml:space="preserve">Bank of Southern California  </t>
  </si>
  <si>
    <t>Reeder Properties LLC and Reeder Tire  LLC dba Claybrook Tire</t>
  </si>
  <si>
    <t>101 N Glenn St.</t>
  </si>
  <si>
    <t>Stoneville, NC 27048</t>
  </si>
  <si>
    <t>The Fidelity Bank</t>
  </si>
  <si>
    <t>D&amp;K Property Services LLC dba Bagel Lovers of Riverhead, Inc.</t>
  </si>
  <si>
    <t>673 Osborn Ave</t>
  </si>
  <si>
    <t>Riverhead, NY 11901</t>
  </si>
  <si>
    <t>Unity Bank</t>
  </si>
  <si>
    <t>Art and Soul Solutions, Inc.</t>
  </si>
  <si>
    <t>1033 Bladensburg Road NE #C-4</t>
  </si>
  <si>
    <t>Washington, DC 20002</t>
  </si>
  <si>
    <t>JHS Group LLC</t>
  </si>
  <si>
    <t>454 Middleway Pike</t>
  </si>
  <si>
    <t>Inwood, WV 25428</t>
  </si>
  <si>
    <t>Craft Bank</t>
  </si>
  <si>
    <t>WV</t>
  </si>
  <si>
    <t>Tristar Counseling</t>
  </si>
  <si>
    <t>500 Market St, Ste 107</t>
  </si>
  <si>
    <t>Beaver, PA 15009</t>
  </si>
  <si>
    <t>Blue Lotus Tattoo LLC</t>
  </si>
  <si>
    <t>1907 Northhampton St</t>
  </si>
  <si>
    <t>Easton, PA 18042</t>
  </si>
  <si>
    <t>Delinquent</t>
  </si>
  <si>
    <t>Bryce Law LLC</t>
  </si>
  <si>
    <t>45 South Avenue SE</t>
  </si>
  <si>
    <t>Marietta, GA 30060</t>
  </si>
  <si>
    <t>Shri Hanuman Krupa Inc</t>
  </si>
  <si>
    <t>1802 Moen Ave.</t>
  </si>
  <si>
    <t>Rockdale, IL 60436</t>
  </si>
  <si>
    <t>The Patch Motel and Izzy's Lounge and Grill</t>
  </si>
  <si>
    <t>801 State Ave NE</t>
  </si>
  <si>
    <t>Warroad, MN 56763</t>
  </si>
  <si>
    <t>East West Bank</t>
  </si>
  <si>
    <t>Flinz Holdings LLC</t>
  </si>
  <si>
    <t>3535 Fort Worth Hwy</t>
  </si>
  <si>
    <t>Hudson Oaks, TX 76087</t>
  </si>
  <si>
    <t>Encantada Properties LLC</t>
  </si>
  <si>
    <t>4250 Pell Dr</t>
  </si>
  <si>
    <t>Sacramento, CA 95838</t>
  </si>
  <si>
    <t>JDan Hospitality, LLC</t>
  </si>
  <si>
    <t>5968 SW 10th Ave</t>
  </si>
  <si>
    <t>Topeka, KS 66614</t>
  </si>
  <si>
    <t>Home Loan Investment Bank, FSB</t>
  </si>
  <si>
    <t>Amlo Hospitality LLC</t>
  </si>
  <si>
    <t>4331 Old Lincoln Hwy.</t>
  </si>
  <si>
    <t>Feasterville-Trevose, PA 19053</t>
  </si>
  <si>
    <t>2021 ART Real Estate LLC &amp; 2021 ART Operations LLC dba Max Mart</t>
  </si>
  <si>
    <t>9164 Highway 142</t>
  </si>
  <si>
    <t>Maxwell, TX 78656</t>
  </si>
  <si>
    <t>Newsher Properties, LLC / Balanced Life Counseling PLLC</t>
  </si>
  <si>
    <t>3279 W Armitage Ave</t>
  </si>
  <si>
    <t>Chicago, IL 60647</t>
  </si>
  <si>
    <t>Busey Bank</t>
  </si>
  <si>
    <t>Galiba LLC</t>
  </si>
  <si>
    <t xml:space="preserve">214 Mountain Way </t>
  </si>
  <si>
    <t>Lyndhurst, NJ 07071</t>
  </si>
  <si>
    <t>Khangura Investments LLC / West Sacramento Liquor 2 LLC</t>
  </si>
  <si>
    <t>2328 W Capitol Ave.</t>
  </si>
  <si>
    <t>West Sacramento, CA 95691</t>
  </si>
  <si>
    <t>The Bleu Group LLC and Bleu Island Bar &amp; Exquisite Cuisine, LLC</t>
  </si>
  <si>
    <t>17611 Sunbury Rd.</t>
  </si>
  <si>
    <t>Jamaica, NY 11434</t>
  </si>
  <si>
    <t>Ambah Inc.dba West Coast Tire Outlet</t>
  </si>
  <si>
    <t>6267 N Blackstone Ave.</t>
  </si>
  <si>
    <t>Fresno, CA 93710</t>
  </si>
  <si>
    <t>Rockin AZ Bar, LLC dba Pardner's Night Club</t>
  </si>
  <si>
    <t>15615 TX - 29</t>
  </si>
  <si>
    <t>Buchanan Dam, TX 78609</t>
  </si>
  <si>
    <t>Faith Memorial Chapel, LLC</t>
  </si>
  <si>
    <t>600 9th Ave. N</t>
  </si>
  <si>
    <t>Bessemer, AL 35020</t>
  </si>
  <si>
    <t xml:space="preserve">My Sign Station, Inc. </t>
  </si>
  <si>
    <t>1500 East Elizabeth Avenue</t>
  </si>
  <si>
    <t>Linden, NJ 07036</t>
  </si>
  <si>
    <t>A Plus Automotive Inc</t>
  </si>
  <si>
    <t>235 E. Highland Avenue</t>
  </si>
  <si>
    <t>San Bernardino, CA	92404</t>
  </si>
  <si>
    <t>Grow America Fund, Inc.</t>
  </si>
  <si>
    <t>ADHD Network LLC &amp; Mias Kitchen &amp; Pizzeria LLC</t>
  </si>
  <si>
    <t>800 Clinton Street</t>
  </si>
  <si>
    <t>Waukesha, WI 53186</t>
  </si>
  <si>
    <t>Derheim Inc.</t>
  </si>
  <si>
    <t>331 George Lane</t>
  </si>
  <si>
    <t>Harwood, ND 58042</t>
  </si>
  <si>
    <t>ND</t>
  </si>
  <si>
    <t>New Generation Preschool in Montgomery LLC</t>
  </si>
  <si>
    <t>3455 and 3461 Old Selma Road</t>
  </si>
  <si>
    <t>Montgomery, AL 36108</t>
  </si>
  <si>
    <t>TMT Property of NC LLC &amp; The Dean Company of North Carolina</t>
  </si>
  <si>
    <t>1002 Mabel Rawlinson Road</t>
  </si>
  <si>
    <t>Holly Ridge, NC 28445</t>
  </si>
  <si>
    <t>Lex Mar Service Inc.</t>
  </si>
  <si>
    <t xml:space="preserve">12268 NW 106TH Ct. </t>
  </si>
  <si>
    <t>Medley, FL 33178</t>
  </si>
  <si>
    <t>Lock N Roll Storage Solutions LLC</t>
  </si>
  <si>
    <t>20918 E. Brink St.</t>
  </si>
  <si>
    <t>Harvard, IL  60033</t>
  </si>
  <si>
    <t>Guten Co.LLC</t>
  </si>
  <si>
    <t>215 Dawson St</t>
  </si>
  <si>
    <t>San Antonio, TX 78202</t>
  </si>
  <si>
    <t>Stone &amp; Sprig LLC</t>
  </si>
  <si>
    <t>408 Buchanan St</t>
  </si>
  <si>
    <t>Belvidere, IL 61008</t>
  </si>
  <si>
    <t>DNH Investments LLC dba The Canton Party Store</t>
  </si>
  <si>
    <t>2535 W Tuscarawas St.</t>
  </si>
  <si>
    <t>Canton, OH 44708</t>
  </si>
  <si>
    <t>Chrui Hospitality Reedsport LLC</t>
  </si>
  <si>
    <t>1400 Highway 101</t>
  </si>
  <si>
    <t>Reedsport, OR 97467</t>
  </si>
  <si>
    <t>Mountain Pacific Bank</t>
  </si>
  <si>
    <t>Jackpot Properties LLC dba Victory Lane Car Wash</t>
  </si>
  <si>
    <t>3145 Pennell Rd</t>
  </si>
  <si>
    <t>Aston, PA 19014</t>
  </si>
  <si>
    <t>Veggie Wholesale</t>
  </si>
  <si>
    <t>6457 and 6478 Wilcrest Dr.</t>
  </si>
  <si>
    <t>Houston, TX 77072</t>
  </si>
  <si>
    <t>American Continental Bank</t>
  </si>
  <si>
    <t>Scuttlebugs Boulder LLC</t>
  </si>
  <si>
    <t>3735 Iris Ave.</t>
  </si>
  <si>
    <t>Boulder, CO 80301</t>
  </si>
  <si>
    <t>Shreeji Hari, LLC</t>
  </si>
  <si>
    <t>3142 Highland Ave</t>
  </si>
  <si>
    <t>Selma, CA 93662</t>
  </si>
  <si>
    <t>Hopfenspirger Investments LLC &amp; Teocali Cocina Tequileria LLC</t>
  </si>
  <si>
    <t>5770 Wadsworth Blvd.</t>
  </si>
  <si>
    <t>Arvada, CO 80002</t>
  </si>
  <si>
    <t>KeyBank - West</t>
  </si>
  <si>
    <t>Encore Auto Inc.</t>
  </si>
  <si>
    <t>7422-7424 Varna Ave.</t>
  </si>
  <si>
    <t>North Hollywood, CA 91605</t>
  </si>
  <si>
    <t>NCBC&amp;R Properties LLC &amp; R&amp;D Printing Inc.</t>
  </si>
  <si>
    <t>4305 McEver Industrial Dr</t>
  </si>
  <si>
    <t>Acworth, GA 30101</t>
  </si>
  <si>
    <t>Bank of Edison</t>
  </si>
  <si>
    <t>Vector Systems Inc.</t>
  </si>
  <si>
    <t>411 Mckinney Place</t>
  </si>
  <si>
    <t>McKinney, TX 75071</t>
  </si>
  <si>
    <t>Cadence Bank</t>
  </si>
  <si>
    <t>Infinite Accents LLC</t>
  </si>
  <si>
    <t>4084 South 300 West</t>
  </si>
  <si>
    <t>Murray, UT 84107</t>
  </si>
  <si>
    <t>First Business Bank</t>
  </si>
  <si>
    <t>UT</t>
  </si>
  <si>
    <t>Shree Hari Krishna Maharaj Inc.</t>
  </si>
  <si>
    <t>115 Winningham Road</t>
  </si>
  <si>
    <t>St. George, SC 29477</t>
  </si>
  <si>
    <t>Khanna Realty 3 LLC &amp; Veds 3 LLC</t>
  </si>
  <si>
    <t>308 Constitution Dr</t>
  </si>
  <si>
    <t>Lafayette, LA 70503</t>
  </si>
  <si>
    <t>Diamond Peak Gymnastics LLC</t>
  </si>
  <si>
    <t>1306 E Homedale Rd.</t>
  </si>
  <si>
    <t>Caldwell, ID 83607</t>
  </si>
  <si>
    <t>Relatively Easy Holdings Inc. dba Kingfisher Bar &amp; Grill</t>
  </si>
  <si>
    <t xml:space="preserve">2564 East Grande Road </t>
  </si>
  <si>
    <t>Tucson, AZ 85716</t>
  </si>
  <si>
    <t>Odie's House 1, LLC</t>
  </si>
  <si>
    <t>12505 SE Crest Dr</t>
  </si>
  <si>
    <t>Happy Valley, OR 97086</t>
  </si>
  <si>
    <t xml:space="preserve">Umpqua Bank – La Mesa    </t>
  </si>
  <si>
    <t>Mayo Commercial Inc.</t>
  </si>
  <si>
    <t>19197 Golden Valley Road #214</t>
  </si>
  <si>
    <t>Santa Clarita, CA 91387</t>
  </si>
  <si>
    <t>Bjelland Properties LLC / Gresham Heights Learning</t>
  </si>
  <si>
    <t>Gresham, OR 97080</t>
  </si>
  <si>
    <t>RMJN Holdings, LLC dba Rainbow Inn</t>
  </si>
  <si>
    <t>6490 S. US Highway 1</t>
  </si>
  <si>
    <t>Port Saint Lucie, FL 34952</t>
  </si>
  <si>
    <t>Grasshopper Bank</t>
  </si>
  <si>
    <t>William Bonini and Elizabeth Bonini dba The Continental Inn</t>
  </si>
  <si>
    <t>519 Mountain View Avenue</t>
  </si>
  <si>
    <t>Santa Rosa, CA 95407</t>
  </si>
  <si>
    <t>MAZ Logistics LLC</t>
  </si>
  <si>
    <t>2025 East Grand River Ave.</t>
  </si>
  <si>
    <t>Williamston, MI 48895</t>
  </si>
  <si>
    <t>Fund-Ex Solutions Group, LLC</t>
  </si>
  <si>
    <t>GSM Enterprises LLC (EPC)
 Atlantic Air Enterprises Inc (OC)</t>
  </si>
  <si>
    <t>856 Elston St</t>
  </si>
  <si>
    <t>Rahway, NJ 07065</t>
  </si>
  <si>
    <t>Northfield Bank</t>
  </si>
  <si>
    <t>Hpaula LLC</t>
  </si>
  <si>
    <t>325 Rose Court SW</t>
  </si>
  <si>
    <t>Liburn, GA 30047</t>
  </si>
  <si>
    <t>Montelongo Group LLC</t>
  </si>
  <si>
    <t>1441 &amp; 1445 Austin Hwy</t>
  </si>
  <si>
    <t>San Antonio, TX 78209</t>
  </si>
  <si>
    <t>Zimmerman B&amp;B LLC</t>
  </si>
  <si>
    <t>3921 Main St</t>
  </si>
  <si>
    <t>Warrensburg, NY 12885</t>
  </si>
  <si>
    <t>Whole Rat Enterprises LLC</t>
  </si>
  <si>
    <t>1010 Carbon Ct, #E</t>
  </si>
  <si>
    <t>Erie, CO 80516</t>
  </si>
  <si>
    <t>Bright Futures Enrichment Center, LLC</t>
  </si>
  <si>
    <t>184 Council Street</t>
  </si>
  <si>
    <t>Mocksville, NC 27028</t>
  </si>
  <si>
    <t>Gopinathjii LLC</t>
  </si>
  <si>
    <t>304 E White Horse Pike</t>
  </si>
  <si>
    <t>Galloway, NJ 08205</t>
  </si>
  <si>
    <t>MINT National Bank</t>
  </si>
  <si>
    <t>Milestone Recovery LLC</t>
  </si>
  <si>
    <t>14001 N 7th St.</t>
  </si>
  <si>
    <t>Phoenix, AZ 85022</t>
  </si>
  <si>
    <t>Good Car Wash Corporation</t>
  </si>
  <si>
    <t>1200 Business Way</t>
  </si>
  <si>
    <t>Lehigh Acres, FL 33936</t>
  </si>
  <si>
    <t>Paradise Bank</t>
  </si>
  <si>
    <t>Full Send Realty LLC and Let's Go Automotive Services, LLC</t>
  </si>
  <si>
    <t>112 South Service Ct</t>
  </si>
  <si>
    <t>Myrtle Beach, SC 29588</t>
  </si>
  <si>
    <t>SouthState Bank (Formerly CenterStat</t>
  </si>
  <si>
    <t>Kathleen Manning Revocable Living Trust dba Prints Old &amp; Rare</t>
  </si>
  <si>
    <t>580 Crespi Drive, Unit M</t>
  </si>
  <si>
    <t>Pacifica, CA 94044</t>
  </si>
  <si>
    <t>Bella Mia Salon and Spa LLC</t>
  </si>
  <si>
    <t>745 Main St</t>
  </si>
  <si>
    <t>Ramona, CA 92065</t>
  </si>
  <si>
    <t>Y2 LLC</t>
  </si>
  <si>
    <t>2660 SE 39th Loop</t>
  </si>
  <si>
    <t>Moore Properties of Columbia LLC &amp; Moore Lovin Childcare Center LLC</t>
  </si>
  <si>
    <t>8252 Garners Ferry Road</t>
  </si>
  <si>
    <t>Columbia, SC 29209</t>
  </si>
  <si>
    <t>Kirk Russell Melenyzer Jr</t>
  </si>
  <si>
    <t>226 Fallowfield Ave.</t>
  </si>
  <si>
    <t>Charleroi, PA 15022</t>
  </si>
  <si>
    <t>121 Healthcare Services LLC</t>
  </si>
  <si>
    <t>3333 W Commercial Blvd #110B</t>
  </si>
  <si>
    <t>Fort Lauderdale, FL 33309</t>
  </si>
  <si>
    <t>Peterson Property Holdings</t>
  </si>
  <si>
    <t>1405 Industrial Way</t>
  </si>
  <si>
    <t>Caldwell, ID 83605</t>
  </si>
  <si>
    <t>The Natural Hair Doc, LLC</t>
  </si>
  <si>
    <t>306 Levering Mill Rd</t>
  </si>
  <si>
    <t>Bala Cynwyd, PA 19004</t>
  </si>
  <si>
    <t>Firstrust Bank</t>
  </si>
  <si>
    <t>Grumpy Gators Bar &amp; Grill, Inc.</t>
  </si>
  <si>
    <t>4828 S. Suncoast Boulevard</t>
  </si>
  <si>
    <t>Homosassa, FL 34446</t>
  </si>
  <si>
    <t>Bronson Heritage Chiropractic LLC</t>
  </si>
  <si>
    <t>1653 Southease Parkway</t>
  </si>
  <si>
    <t>Azle, TX 76020</t>
  </si>
  <si>
    <t>Coastal Bay Nutrition LLC</t>
  </si>
  <si>
    <t>2106 US Hwy 31</t>
  </si>
  <si>
    <t>Bay Minette, AL 36507</t>
  </si>
  <si>
    <t>BankFirst Financial Services</t>
  </si>
  <si>
    <t>KMC Hospitality LLC</t>
  </si>
  <si>
    <t xml:space="preserve">333 W Barbour St </t>
  </si>
  <si>
    <t>Eufaula, AL 36027</t>
  </si>
  <si>
    <t>iTHINK Financial Credit Union</t>
  </si>
  <si>
    <t>1306 E Homedale Road</t>
  </si>
  <si>
    <t xml:space="preserve">Certified Autobrokers Inc. </t>
  </si>
  <si>
    <t>1693 Grand Island Boulevard</t>
  </si>
  <si>
    <t>Grand Island, NY 14072</t>
  </si>
  <si>
    <t>Orange Beach Developers LLC &amp; Beach Convenience LLC</t>
  </si>
  <si>
    <t>900 West Beach Blvd</t>
  </si>
  <si>
    <t>Gulf Shores, AL 36542</t>
  </si>
  <si>
    <t>Next Legacy BB Hospitality LLC dba Super 8</t>
  </si>
  <si>
    <t>340 W Illinois Ave</t>
  </si>
  <si>
    <t>Memphis, TN 38106</t>
  </si>
  <si>
    <t>JNFG Enterprises Inc. dba Golden Food Mart</t>
  </si>
  <si>
    <t>9816 Golden Given Rd E</t>
  </si>
  <si>
    <t>Tacoma, WA 98445</t>
  </si>
  <si>
    <t>Lakshmi Hospitality Inc</t>
  </si>
  <si>
    <t>1630 Central Ave.</t>
  </si>
  <si>
    <t>Albany, NY 12205</t>
  </si>
  <si>
    <t>Bluwater Boat Holdings LLC</t>
  </si>
  <si>
    <t>2901 Industrial Ave 3</t>
  </si>
  <si>
    <t>Fort Pierce, FL 34946</t>
  </si>
  <si>
    <t>Heritage Legacy Partners, LLC</t>
  </si>
  <si>
    <t>10000 FM 50</t>
  </si>
  <si>
    <t>Brenham, TX 77833</t>
  </si>
  <si>
    <t>Red Rock CPA RE Holdings LLC</t>
  </si>
  <si>
    <t>1290 S State Route 260</t>
  </si>
  <si>
    <t>Cottonwood, AZ 86326</t>
  </si>
  <si>
    <t>OMKAR Hotels LLC</t>
  </si>
  <si>
    <t>2425 Interstate Circle</t>
  </si>
  <si>
    <t>Mansfield, OH 44903</t>
  </si>
  <si>
    <t>110 AS Investment LLC</t>
  </si>
  <si>
    <t>1331 9th Avenue North</t>
  </si>
  <si>
    <t>Texas City, TX 77590</t>
  </si>
  <si>
    <t>Elizabeth Asfaw</t>
  </si>
  <si>
    <t>15617 SE 290th St.</t>
  </si>
  <si>
    <t>Kent, WA	98042</t>
  </si>
  <si>
    <t>Harsh &amp; Janki Inc. dba Englewood Food Store</t>
  </si>
  <si>
    <t xml:space="preserve">2680 Placida Road </t>
  </si>
  <si>
    <t>Englewood, FL 34224</t>
  </si>
  <si>
    <t>Joy Learning Garden Inc.</t>
  </si>
  <si>
    <t>149-17 Sanford Ave Unit 1A</t>
  </si>
  <si>
    <t>Flushing, NY 11355</t>
  </si>
  <si>
    <t>Dime Community Bank</t>
  </si>
  <si>
    <t>TGGM Holdings LLC &amp; Zia Rizzos Pizzeria LLC</t>
  </si>
  <si>
    <t xml:space="preserve">42 W. Front St. </t>
  </si>
  <si>
    <t>Keyport, NJ 07735</t>
  </si>
  <si>
    <t xml:space="preserve">Hanover Community Bank  </t>
  </si>
  <si>
    <t>Serdar Ventures LLC</t>
  </si>
  <si>
    <t>34000 NE Colorado Lake Dr.</t>
  </si>
  <si>
    <t>Corvallis, OR 97333</t>
  </si>
  <si>
    <t>Brandon Laundry LLC</t>
  </si>
  <si>
    <t>3312 Lithia Pinecrest Road</t>
  </si>
  <si>
    <t>Valrico, FL 33596</t>
  </si>
  <si>
    <t>Cogent Bank</t>
  </si>
  <si>
    <t>Shree Shirdi Sai Inc.DBA Camilla Inn</t>
  </si>
  <si>
    <t>600 US Highway 19 S</t>
  </si>
  <si>
    <t>Camilla, GA 31730</t>
  </si>
  <si>
    <t>First IC Bank</t>
  </si>
  <si>
    <t>A -1 Heart Monitoring, LLC dba TLC Diagnostics</t>
  </si>
  <si>
    <t>361 Atlantic Ave</t>
  </si>
  <si>
    <t>East Rockaway, NY 11518</t>
  </si>
  <si>
    <t>Vivaan Real Estate LLC &amp; Aadhya Inc</t>
  </si>
  <si>
    <t>349 2nd Street</t>
  </si>
  <si>
    <t>Cheraw, SC 29520</t>
  </si>
  <si>
    <t>Mahaloha Care LLC</t>
  </si>
  <si>
    <t>8223 Twin Oaks Avenue</t>
  </si>
  <si>
    <t>Citrus Heights, CA 95610</t>
  </si>
  <si>
    <t>Madison Avenue Car Wash</t>
  </si>
  <si>
    <t>11832 Madison Avenue</t>
  </si>
  <si>
    <t>Lakewood, OH  44107</t>
  </si>
  <si>
    <t>Buckeye Community Bank</t>
  </si>
  <si>
    <t>GymX Fitness Center LLC</t>
  </si>
  <si>
    <t>1 Columbia Road 530</t>
  </si>
  <si>
    <t>Waldo, AR 71770</t>
  </si>
  <si>
    <t>AR</t>
  </si>
  <si>
    <t>Zion Sheridan LLC</t>
  </si>
  <si>
    <t>3412 Sheridan Rd</t>
  </si>
  <si>
    <t>Zion, IL 60099</t>
  </si>
  <si>
    <t>Mike's Cafeteria LLC dba Mike's Cafeteria</t>
  </si>
  <si>
    <t>5214 Georgia Highway 85</t>
  </si>
  <si>
    <t>Forest Park, GA 30297</t>
  </si>
  <si>
    <t>Loyal Trust Bank</t>
  </si>
  <si>
    <t>Sam's Market</t>
  </si>
  <si>
    <t>1060 Sanford Ave.</t>
  </si>
  <si>
    <t>Los Angeles, CA 90744</t>
  </si>
  <si>
    <t>KTM Roofing Co., Inc.</t>
  </si>
  <si>
    <t>2536 Hwy 138 E</t>
  </si>
  <si>
    <t>Stockbridge, GA 30281</t>
  </si>
  <si>
    <t>Slate A Rustic Tavern LLC</t>
  </si>
  <si>
    <t>2401 NY-10</t>
  </si>
  <si>
    <t>Caroga Lake, NY 12032</t>
  </si>
  <si>
    <t>Armstrong Law PLLC</t>
  </si>
  <si>
    <t>624 Elk Street</t>
  </si>
  <si>
    <t>Gassaway, WV 26624</t>
  </si>
  <si>
    <t>Good Old Days Spices LLC dba Good Old Days Spices</t>
  </si>
  <si>
    <t>9084 W. Bluff Place</t>
  </si>
  <si>
    <t>Santee, CA 92071</t>
  </si>
  <si>
    <t>CalPrivate Bank</t>
  </si>
  <si>
    <t>ALBQI Hotels LLC</t>
  </si>
  <si>
    <t>7439 Pan American Fwy NE</t>
  </si>
  <si>
    <t>Albuquerqe, NM 87109</t>
  </si>
  <si>
    <t>NM</t>
  </si>
  <si>
    <t>DDA Properties LLC</t>
  </si>
  <si>
    <t>8325 Rosecrans Ave</t>
  </si>
  <si>
    <t>Paramount, CA 90723</t>
  </si>
  <si>
    <t>Kayatin of Rochester Inc.</t>
  </si>
  <si>
    <t>395 Buell Rd</t>
  </si>
  <si>
    <t>Rochester, NY 14624</t>
  </si>
  <si>
    <t>Triple Y Limo Services, LLC.</t>
  </si>
  <si>
    <t xml:space="preserve">4619 West Pico Blvd.  </t>
  </si>
  <si>
    <t>Los Angeles, CA 90019</t>
  </si>
  <si>
    <t>Lanahan Patel Lumber Company</t>
  </si>
  <si>
    <t xml:space="preserve">2014 E Adams St </t>
  </si>
  <si>
    <t>Jacksonville, FL 32202</t>
  </si>
  <si>
    <t>100 Overlook Circle Holdings LLC &amp; Gunsmoke Firearms LLC</t>
  </si>
  <si>
    <t>100 Overlook Circle</t>
  </si>
  <si>
    <t>Canton, GA 30115</t>
  </si>
  <si>
    <t xml:space="preserve">Hana K Inc. </t>
  </si>
  <si>
    <t>136 Mehrhoff Rd.</t>
  </si>
  <si>
    <t>Little Ferry, NJ 07643</t>
  </si>
  <si>
    <t xml:space="preserve">Locer, Inc. </t>
  </si>
  <si>
    <t>2905 West Alameda Avenue</t>
  </si>
  <si>
    <t>Denver, CO 80219</t>
  </si>
  <si>
    <t>Berkshire Bank</t>
  </si>
  <si>
    <t>Little Genius Planet Hillsborough LLC</t>
  </si>
  <si>
    <t>3081 Route 27</t>
  </si>
  <si>
    <t>Franklin Park, NJ 08823</t>
  </si>
  <si>
    <t>LightHouse Senior Communities Inc. dba 202 Beverly LLC</t>
  </si>
  <si>
    <t>202 Beverly Blvd</t>
  </si>
  <si>
    <t>Brandon, FL 33511</t>
  </si>
  <si>
    <t>J.C.'s Country Diner</t>
  </si>
  <si>
    <t>10260 N 5200 W</t>
  </si>
  <si>
    <t>Tremonton, UT 84337</t>
  </si>
  <si>
    <t>Tandem Bank</t>
  </si>
  <si>
    <t>Golden Rule Daycare LLC</t>
  </si>
  <si>
    <t>44048 Highway 429</t>
  </si>
  <si>
    <t>Saint Amant, LA 70774</t>
  </si>
  <si>
    <t>Bledsoe Childcare LLC</t>
  </si>
  <si>
    <t>40 Bledsoe Road</t>
  </si>
  <si>
    <t>Newnan, GA 30265</t>
  </si>
  <si>
    <t>Studio City Child Care, Inc.</t>
  </si>
  <si>
    <t xml:space="preserve">4417 Camellia Ave </t>
  </si>
  <si>
    <t>Los Angeles, CA 91602</t>
  </si>
  <si>
    <t>Waynesboro Prime LLC</t>
  </si>
  <si>
    <t>1305 Mississippi Drive</t>
  </si>
  <si>
    <t>Waynesboro, MS 39367</t>
  </si>
  <si>
    <t>MS</t>
  </si>
  <si>
    <t>Dick's Automotive Transport, Inc., A California Corporation</t>
  </si>
  <si>
    <t>1609 Willowbrook Dr.</t>
  </si>
  <si>
    <t>San Jose, CA  95118</t>
  </si>
  <si>
    <t>Amaya Asad LLC dba Belvedere Express</t>
  </si>
  <si>
    <t>3335 Memorial Dr.</t>
  </si>
  <si>
    <t>Decatur, GA 30032</t>
  </si>
  <si>
    <t>ACMC Car Wash LLC</t>
  </si>
  <si>
    <t>18282 E 13 Mile Rd.</t>
  </si>
  <si>
    <t>Roseville, MI 48066</t>
  </si>
  <si>
    <t>A-Masonry Group Inc.</t>
  </si>
  <si>
    <t>5425 W 25th St</t>
  </si>
  <si>
    <t>Chicago, IL 60804</t>
  </si>
  <si>
    <t>Pan American Bank &amp; Trust</t>
  </si>
  <si>
    <t>Maxine Moncrieffe, D.D.S., P.A.</t>
  </si>
  <si>
    <t>10843 Dylan Loren Circle</t>
  </si>
  <si>
    <t>Orlando, FL 32825</t>
  </si>
  <si>
    <t>Changing Lanes Transport LLC</t>
  </si>
  <si>
    <t>5357 Lancaster Ave</t>
  </si>
  <si>
    <t>Philadelphia, PA 19131</t>
  </si>
  <si>
    <t>JZ Auto Wholesale LLC / Jennifer Elga Sallout</t>
  </si>
  <si>
    <t>8640 &amp; 8650 SE 82nd Avenue</t>
  </si>
  <si>
    <t>JSI LLC</t>
  </si>
  <si>
    <t>400 Kohler Hill Road</t>
  </si>
  <si>
    <t>Hamburg, PA 19526</t>
  </si>
  <si>
    <t>Fulton Bank, N.A. (PA)</t>
  </si>
  <si>
    <t>Pacheco Construction, Inc.</t>
  </si>
  <si>
    <t>1433 and 1435 Barker Road</t>
  </si>
  <si>
    <t>Hood River, OR 97031</t>
  </si>
  <si>
    <t>777 Enterprise LLC and 777 Logistics LLC</t>
  </si>
  <si>
    <t>1751 S. Mojave Road</t>
  </si>
  <si>
    <t>Las Vegas, NV 89104</t>
  </si>
  <si>
    <t>Abby's Salon Y Barberia LLC</t>
  </si>
  <si>
    <t>3431 W. Bethany Home Road</t>
  </si>
  <si>
    <t>Phoenix, AZ 85017</t>
  </si>
  <si>
    <t>F &amp; B Rubberized Inc.</t>
  </si>
  <si>
    <t>37 Washburn St.</t>
  </si>
  <si>
    <t>New Bedford, MA 02740</t>
  </si>
  <si>
    <t>MA</t>
  </si>
  <si>
    <t>Waves Counseling Services, LLC</t>
  </si>
  <si>
    <t>2717 N Highway 27</t>
  </si>
  <si>
    <t>Carrollton, GA 30117</t>
  </si>
  <si>
    <t>United Community Bank</t>
  </si>
  <si>
    <t xml:space="preserve">8469 Southern Boulevard LLC </t>
  </si>
  <si>
    <t>8469 Southern Blvd, Building 2</t>
  </si>
  <si>
    <t>Youngstown, OH 44512</t>
  </si>
  <si>
    <t>AJZ's Hauling LLC</t>
  </si>
  <si>
    <t>257 Crestview Dr.</t>
  </si>
  <si>
    <t>Pittsburgh, PA 15236</t>
  </si>
  <si>
    <t>Greenfinch Theater LLC</t>
  </si>
  <si>
    <t>2525 S Jefferson Ave</t>
  </si>
  <si>
    <t>St. Louis, MO 63103</t>
  </si>
  <si>
    <t>It Takes A Village, Syracuse LLC</t>
  </si>
  <si>
    <t>504 Delaware Street</t>
  </si>
  <si>
    <t>Syracuse, NY 13204</t>
  </si>
  <si>
    <t>L&amp;F De Jesus</t>
  </si>
  <si>
    <t>57 Ferry Street</t>
  </si>
  <si>
    <t>South River, NJ 08882</t>
  </si>
  <si>
    <t>Magyar Bank</t>
  </si>
  <si>
    <t>Beyond Camping LLC</t>
  </si>
  <si>
    <t>2003 NE Hwy 66</t>
  </si>
  <si>
    <t>Sayre, OK 73662</t>
  </si>
  <si>
    <t>JANKI 1 Inc</t>
  </si>
  <si>
    <t>1401 W Washington Center Road</t>
  </si>
  <si>
    <t>Fort Wayne, IN 46825</t>
  </si>
  <si>
    <t>PromiseOne Bank</t>
  </si>
  <si>
    <t>456, LLC dba Off The Wall</t>
  </si>
  <si>
    <t>2120 Company Street</t>
  </si>
  <si>
    <t>Christiansted, VI 00820</t>
  </si>
  <si>
    <t>United Fidelity Bank, FSB</t>
  </si>
  <si>
    <t>VI</t>
  </si>
  <si>
    <t>NashClean Operations, LLC dba Tide Dry-Cleaners</t>
  </si>
  <si>
    <t>467 Broad Street</t>
  </si>
  <si>
    <t>Meriden, CT 06450</t>
  </si>
  <si>
    <t>CT</t>
  </si>
  <si>
    <t>Sangha Petroleum LLC dba 72nd Market</t>
  </si>
  <si>
    <t>11811 NE 72nd Avenue</t>
  </si>
  <si>
    <t>Vancouver, WA 98686</t>
  </si>
  <si>
    <t>Alpine View Lodge, LLC</t>
  </si>
  <si>
    <t>961 - 975 Arnold Way</t>
  </si>
  <si>
    <t>Alpine, CA 91901</t>
  </si>
  <si>
    <t>Margaux Development LLC</t>
  </si>
  <si>
    <t>6096 Castle Coakley</t>
  </si>
  <si>
    <t>Christiansted St. Croix, VI 00820</t>
  </si>
  <si>
    <t>O</t>
  </si>
  <si>
    <t>Prime America Real Estate Inc</t>
  </si>
  <si>
    <t>61-23 Fresh Pond Road</t>
  </si>
  <si>
    <t>Middle Village, NY 11379</t>
  </si>
  <si>
    <t>Alma Bank</t>
  </si>
  <si>
    <t>24 Colors LLC dba Kenedy Country Inn</t>
  </si>
  <si>
    <t>320 Sunset Strip St.</t>
  </si>
  <si>
    <t>Kenedy, TX 78119</t>
  </si>
  <si>
    <t>Hammond Home Boys LLC</t>
  </si>
  <si>
    <t>14529 Old Baton Rouge Hwy</t>
  </si>
  <si>
    <t>Hammond, LA 70401</t>
  </si>
  <si>
    <t>H G &amp; B Auto Reflections</t>
  </si>
  <si>
    <t>777 S. Alameda Street, 2nd Floor</t>
  </si>
  <si>
    <t>Phoenix, AZ 85037</t>
  </si>
  <si>
    <t>Lendistry SBLC, LLC</t>
  </si>
  <si>
    <t>Aspen Grant Capital LLC</t>
  </si>
  <si>
    <t>1205 White Spar Rd.</t>
  </si>
  <si>
    <t>Prescott, AZ 86303</t>
  </si>
  <si>
    <t>Lucky's Bed &amp; Biscuit LLC</t>
  </si>
  <si>
    <t>508 East Bay Ave</t>
  </si>
  <si>
    <t>Manahawkin; NJ 08050</t>
  </si>
  <si>
    <t>Partners with Properties LLC</t>
  </si>
  <si>
    <t>4635 80th Street North</t>
  </si>
  <si>
    <t>St. Petersburg, FL 33709</t>
  </si>
  <si>
    <t>Bank of Central Florida</t>
  </si>
  <si>
    <t>Kaukauna Mart LLC</t>
  </si>
  <si>
    <t>1005 Crooks Ave.</t>
  </si>
  <si>
    <t>Kaukauna, WI 54130</t>
  </si>
  <si>
    <t>Norton Shores Inn, LLC</t>
  </si>
  <si>
    <t>631 W. Norton Ave.</t>
  </si>
  <si>
    <t>Norton Shores, MI 49441</t>
  </si>
  <si>
    <t>Multistone Florida, Inc.</t>
  </si>
  <si>
    <t>4716 Capital Circle SW</t>
  </si>
  <si>
    <t>Tallahassee, FL 32305</t>
  </si>
  <si>
    <t>R&amp;D Mahoning Properties LLC</t>
  </si>
  <si>
    <t>4716 Mahoning Avenue</t>
  </si>
  <si>
    <t>Austintown, OH 44515</t>
  </si>
  <si>
    <t>Natures Beauty Tree Service / NB Cleveland LLC</t>
  </si>
  <si>
    <t>19001 Nottingham Road</t>
  </si>
  <si>
    <t>Cleveland, OH 44110</t>
  </si>
  <si>
    <t>Equipment Manufactures International Inc.</t>
  </si>
  <si>
    <t>16151 Puritas Avenue</t>
  </si>
  <si>
    <t>Cleveland, OH 44135</t>
  </si>
  <si>
    <t>Raj Hospitality LLC dba Comfort Suites</t>
  </si>
  <si>
    <t>3401 Vestal Parkway East</t>
  </si>
  <si>
    <t>Vestal, NY 13850</t>
  </si>
  <si>
    <t>Modern Resources LLC</t>
  </si>
  <si>
    <t>1002 and 1102 Rhoton Road SE</t>
  </si>
  <si>
    <t>Yelm, WA 98597</t>
  </si>
  <si>
    <t>Anthony Pescetti</t>
  </si>
  <si>
    <t>6245 Rio Benito Dr</t>
  </si>
  <si>
    <t>Carmichael, CA 95608</t>
  </si>
  <si>
    <t>Lance Yabut dba Econolodge Holbrook</t>
  </si>
  <si>
    <t>2211 Navajo Blvd.</t>
  </si>
  <si>
    <t>WCT Marine &amp; Construction, Inc.</t>
  </si>
  <si>
    <t>300 Railroad Way</t>
  </si>
  <si>
    <t>Astoria, OR 97103</t>
  </si>
  <si>
    <t>All N Investment 02 LLC</t>
  </si>
  <si>
    <t>995 South Hamilton Street</t>
  </si>
  <si>
    <t>Chandler, AZ 85225</t>
  </si>
  <si>
    <t>PAANI LLC</t>
  </si>
  <si>
    <t>2263 Highway 80 W</t>
  </si>
  <si>
    <t>Jackson, MS 39204</t>
  </si>
  <si>
    <t>Moberly Donut Place LLC</t>
  </si>
  <si>
    <t>1101 N Moreley St</t>
  </si>
  <si>
    <t>Moberly, MO 65270</t>
  </si>
  <si>
    <t>BBC Investments/Incendiary Brewing Company</t>
  </si>
  <si>
    <t>5495 Williams Road</t>
  </si>
  <si>
    <t>Lewisville, NC 27023</t>
  </si>
  <si>
    <t>Roberts Landing, LLC</t>
  </si>
  <si>
    <t>1901 Bayou Lane</t>
  </si>
  <si>
    <t>Slidell, LA 70458</t>
  </si>
  <si>
    <t>Lahrache Group LLC, Lahrache &amp; Co, LLC, Just Like Home V, LLC, JLH Hol</t>
  </si>
  <si>
    <t>W5140 County Road A</t>
  </si>
  <si>
    <t>Elkhorn, WI 53121</t>
  </si>
  <si>
    <t>CIBM Bank</t>
  </si>
  <si>
    <t>Echo Location LLC &amp; The Music Factory LLC</t>
  </si>
  <si>
    <t>2832 E Arthur Place</t>
  </si>
  <si>
    <t>Seattle, WA 98112</t>
  </si>
  <si>
    <t>Coastal States Bank</t>
  </si>
  <si>
    <t>West River House, LLC</t>
  </si>
  <si>
    <t>1193 Lone Star Dr.</t>
  </si>
  <si>
    <t>New Braunfels, TX 78130</t>
  </si>
  <si>
    <t>iCare Child Development Center, LLC</t>
  </si>
  <si>
    <t>7 Anniston Avenue</t>
  </si>
  <si>
    <t>Atlanta, GA 30317</t>
  </si>
  <si>
    <t>Task Building LLC</t>
  </si>
  <si>
    <t>239 Goat Creek Cutoff Rd</t>
  </si>
  <si>
    <t>Kerrville, TX 78028</t>
  </si>
  <si>
    <t>Lincoln Savings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</si>
</sst>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00"/>
    <numFmt numFmtId="165" formatCode="######0"/>
    <numFmt numFmtId="166" formatCode="###,###,##0.00;\(###,###,##0.00\)"/>
    <numFmt numFmtId="167" formatCode="###0.000"/>
    <numFmt numFmtId="168" formatCode="m/yy"/>
    <numFmt numFmtId="169" formatCode="_(* #,##0_);_(* \(#,##0\);_(* &quot;-&quot;??_);_(@_)"/>
    <numFmt numFmtId="170" formatCode="######0.0"/>
    <numFmt numFmtId="171" formatCode="###,###,##0;\(###,###,##0\)"/>
    <numFmt numFmtId="172" formatCode="0.0%"/>
    <numFmt numFmtId="173" formatCode="0.000"/>
    <numFmt numFmtId="174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164" fontId="3" fillId="0" borderId="0" xfId="0" applyNumberFormat="1" applyFont="1"/>
    <xf numFmtId="0" fontId="3" fillId="0" borderId="0" xfId="0" applyFont="1" applyAlignment="1">
      <alignment horizontal="center"/>
    </xf>
    <xf numFmtId="165" fontId="3" fillId="0" borderId="0" xfId="0" applyNumberFormat="1" applyFont="1"/>
    <xf numFmtId="166" fontId="3" fillId="0" borderId="0" xfId="0" applyNumberFormat="1" applyFont="1"/>
    <xf numFmtId="167" fontId="3" fillId="0" borderId="0" xfId="0" applyNumberFormat="1" applyFont="1"/>
    <xf numFmtId="168" fontId="3" fillId="0" borderId="0" xfId="0" applyNumberFormat="1" applyFont="1"/>
    <xf numFmtId="44" fontId="3" fillId="0" borderId="0" xfId="2" applyFont="1"/>
    <xf numFmtId="1" fontId="3" fillId="0" borderId="0" xfId="0" applyNumberFormat="1" applyFont="1" applyAlignment="1">
      <alignment horizontal="center"/>
    </xf>
    <xf numFmtId="169" fontId="0" fillId="0" borderId="0" xfId="1" applyNumberFormat="1" applyFont="1" applyFill="1" applyBorder="1"/>
    <xf numFmtId="167" fontId="0" fillId="0" borderId="0" xfId="0" applyNumberFormat="1" applyAlignment="1">
      <alignment horizontal="center"/>
    </xf>
    <xf numFmtId="170" fontId="3" fillId="0" borderId="0" xfId="0" applyNumberFormat="1" applyFont="1"/>
    <xf numFmtId="3" fontId="4" fillId="2" borderId="1" xfId="0" applyNumberFormat="1" applyFont="1" applyFill="1" applyBorder="1"/>
    <xf numFmtId="0" fontId="4" fillId="2" borderId="2" xfId="0" quotePrefix="1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169" fontId="4" fillId="2" borderId="2" xfId="1" applyNumberFormat="1" applyFont="1" applyFill="1" applyBorder="1"/>
    <xf numFmtId="167" fontId="4" fillId="2" borderId="2" xfId="0" applyNumberFormat="1" applyFont="1" applyFill="1" applyBorder="1"/>
    <xf numFmtId="14" fontId="4" fillId="2" borderId="2" xfId="0" applyNumberFormat="1" applyFont="1" applyFill="1" applyBorder="1"/>
    <xf numFmtId="170" fontId="4" fillId="2" borderId="2" xfId="0" applyNumberFormat="1" applyFont="1" applyFill="1" applyBorder="1" applyAlignment="1">
      <alignment horizontal="center"/>
    </xf>
    <xf numFmtId="170" fontId="4" fillId="2" borderId="2" xfId="0" applyNumberFormat="1" applyFont="1" applyFill="1" applyBorder="1"/>
    <xf numFmtId="44" fontId="4" fillId="2" borderId="2" xfId="2" applyFont="1" applyFill="1" applyBorder="1"/>
    <xf numFmtId="0" fontId="2" fillId="2" borderId="2" xfId="0" applyFont="1" applyFill="1" applyBorder="1"/>
    <xf numFmtId="165" fontId="4" fillId="2" borderId="2" xfId="0" applyNumberFormat="1" applyFont="1" applyFill="1" applyBorder="1"/>
    <xf numFmtId="167" fontId="4" fillId="2" borderId="3" xfId="0" applyNumberFormat="1" applyFont="1" applyFill="1" applyBorder="1"/>
    <xf numFmtId="1" fontId="4" fillId="0" borderId="0" xfId="0" applyNumberFormat="1" applyFont="1" applyAlignment="1">
      <alignment horizontal="center"/>
    </xf>
    <xf numFmtId="0" fontId="2" fillId="0" borderId="0" xfId="0" applyFont="1"/>
    <xf numFmtId="169" fontId="2" fillId="0" borderId="0" xfId="1" applyNumberFormat="1" applyFont="1" applyFill="1" applyBorder="1"/>
    <xf numFmtId="167" fontId="2" fillId="0" borderId="0" xfId="1" applyNumberFormat="1" applyFont="1" applyFill="1" applyBorder="1" applyAlignment="1">
      <alignment horizontal="center"/>
    </xf>
    <xf numFmtId="168" fontId="4" fillId="0" borderId="0" xfId="0" applyNumberFormat="1" applyFont="1"/>
    <xf numFmtId="170" fontId="4" fillId="0" borderId="0" xfId="0" applyNumberFormat="1" applyFont="1"/>
    <xf numFmtId="164" fontId="4" fillId="0" borderId="0" xfId="0" applyNumberFormat="1" applyFont="1"/>
    <xf numFmtId="0" fontId="4" fillId="0" borderId="0" xfId="0" applyFont="1" applyAlignment="1">
      <alignment horizontal="center"/>
    </xf>
    <xf numFmtId="165" fontId="4" fillId="0" borderId="0" xfId="0" applyNumberFormat="1" applyFont="1"/>
    <xf numFmtId="171" fontId="4" fillId="0" borderId="0" xfId="0" applyNumberFormat="1" applyFont="1"/>
    <xf numFmtId="172" fontId="4" fillId="0" borderId="0" xfId="3" applyNumberFormat="1" applyFont="1"/>
    <xf numFmtId="167" fontId="4" fillId="0" borderId="0" xfId="0" applyNumberFormat="1" applyFont="1"/>
    <xf numFmtId="9" fontId="4" fillId="0" borderId="0" xfId="3" applyFont="1"/>
    <xf numFmtId="44" fontId="4" fillId="0" borderId="0" xfId="2" applyFont="1"/>
    <xf numFmtId="166" fontId="4" fillId="0" borderId="0" xfId="0" quotePrefix="1" applyNumberFormat="1" applyFont="1" applyAlignment="1">
      <alignment horizontal="right"/>
    </xf>
    <xf numFmtId="169" fontId="4" fillId="0" borderId="0" xfId="1" applyNumberFormat="1" applyFont="1"/>
    <xf numFmtId="9" fontId="2" fillId="0" borderId="0" xfId="3" applyFont="1" applyFill="1" applyAlignment="1">
      <alignment horizontal="left"/>
    </xf>
    <xf numFmtId="14" fontId="4" fillId="0" borderId="0" xfId="0" applyNumberFormat="1" applyFont="1"/>
    <xf numFmtId="166" fontId="4" fillId="0" borderId="0" xfId="0" applyNumberFormat="1" applyFont="1"/>
    <xf numFmtId="0" fontId="4" fillId="3" borderId="4" xfId="0" applyFont="1" applyFill="1" applyBorder="1" applyAlignment="1">
      <alignment horizontal="center"/>
    </xf>
    <xf numFmtId="44" fontId="4" fillId="3" borderId="4" xfId="2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43" fontId="3" fillId="0" borderId="0" xfId="1" applyFont="1" applyAlignment="1">
      <alignment horizontal="center"/>
    </xf>
    <xf numFmtId="173" fontId="3" fillId="0" borderId="0" xfId="0" applyNumberFormat="1" applyFont="1" applyAlignment="1">
      <alignment horizontal="center"/>
    </xf>
    <xf numFmtId="174" fontId="3" fillId="0" borderId="0" xfId="3" applyNumberFormat="1" applyFont="1" applyAlignment="1">
      <alignment horizontal="center"/>
    </xf>
    <xf numFmtId="14" fontId="3" fillId="0" borderId="0" xfId="1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44" fontId="3" fillId="0" borderId="0" xfId="2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9" fontId="3" fillId="0" borderId="0" xfId="1" applyNumberFormat="1" applyFont="1" applyFill="1" applyBorder="1"/>
    <xf numFmtId="14" fontId="3" fillId="0" borderId="0" xfId="0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evloffice365.sharepoint.com/sites/Securities/S/TRANSACTIONS/FIG%20Unlevered%20COOF/Package%20Analyzer_FIG%20Parameters_%20FHN_04.13.2023.xlsx" TargetMode="External"/><Relationship Id="rId1" Type="http://schemas.openxmlformats.org/officeDocument/2006/relationships/externalLinkPath" Target="https://revloffice365.sharepoint.com/sites/Securities/S/TRANSACTIONS/FIG%20Unlevered%20COOF/Package%20Analyzer_FIG%20Parameters_%20FHN_04.13.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%20Repo-Financing/Deals/Headlands%20RPL%202017-1/Tape/Old/Strats/Headlands%202017-1%20Strats_07.11.20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KO/AppData/Local/Microsoft/Windows/INetCache/Content.Outlook/1JMCA1F5/REVL%202021-1%20Model%202.24.2021_Additional%20Collateral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Loan Tape"/>
      <sheetName val="Strats"/>
      <sheetName val="NAICS"/>
      <sheetName val="FHN Pkg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claimer"/>
      <sheetName val="Summary Statistics"/>
      <sheetName val="Strats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claimer"/>
      <sheetName val="CF"/>
      <sheetName val="Vector"/>
      <sheetName val="Strip Package"/>
      <sheetName val="Term Strats Comparison"/>
      <sheetName val="Side by Side Comparison "/>
      <sheetName val="Strats"/>
      <sheetName val="A schedule"/>
      <sheetName val="NAICS"/>
      <sheetName val="Sheet1"/>
    </sheetNames>
    <sheetDataSet>
      <sheetData sheetId="0"/>
      <sheetData sheetId="1"/>
      <sheetData sheetId="2"/>
      <sheetData sheetId="3">
        <row r="1">
          <cell r="C1">
            <v>944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E49FF-F268-41F4-B4AF-C7CF49AA9134}">
  <dimension ref="A1:AH301"/>
  <sheetViews>
    <sheetView tabSelected="1" workbookViewId="0">
      <selection activeCell="A5" sqref="A5"/>
    </sheetView>
  </sheetViews>
  <sheetFormatPr defaultRowHeight="15" x14ac:dyDescent="0.25"/>
  <cols>
    <col min="1" max="1" width="11.7109375" style="1" customWidth="1"/>
    <col min="2" max="2" width="14.7109375" style="2" customWidth="1"/>
    <col min="3" max="3" width="9.7109375" style="2" customWidth="1"/>
    <col min="4" max="4" width="15.140625" customWidth="1"/>
    <col min="5" max="5" width="5.7109375" style="3" customWidth="1"/>
    <col min="6" max="6" width="17.7109375" style="4" customWidth="1"/>
    <col min="7" max="8" width="9.7109375" style="5" customWidth="1"/>
    <col min="9" max="9" width="12" style="6" customWidth="1"/>
    <col min="10" max="10" width="10.7109375" style="3" bestFit="1" customWidth="1"/>
    <col min="11" max="11" width="12.140625" style="6" customWidth="1"/>
    <col min="12" max="12" width="9.7109375" style="3" customWidth="1"/>
    <col min="13" max="13" width="10.7109375" style="3" customWidth="1"/>
    <col min="14" max="14" width="10.7109375" style="6" customWidth="1"/>
    <col min="15" max="15" width="10.7109375" style="5" customWidth="1"/>
    <col min="16" max="16" width="15.28515625" style="7" bestFit="1" customWidth="1"/>
    <col min="17" max="17" width="21.28515625" customWidth="1"/>
    <col min="18" max="18" width="19.140625" customWidth="1"/>
    <col min="19" max="19" width="29.5703125" style="3" customWidth="1"/>
    <col min="20" max="20" width="11.7109375" style="3" customWidth="1"/>
    <col min="21" max="23" width="9.7109375" style="5" customWidth="1"/>
    <col min="24" max="24" width="6.7109375" style="8" customWidth="1"/>
    <col min="25" max="25" width="9.7109375" style="8" customWidth="1"/>
    <col min="26" max="27" width="9.7109375" style="5" customWidth="1"/>
    <col min="28" max="28" width="7.7109375" style="57" customWidth="1"/>
    <col min="29" max="29" width="15.7109375" style="4" customWidth="1"/>
    <col min="30" max="30" width="9.7109375" style="3" customWidth="1"/>
    <col min="31" max="31" width="10.85546875" customWidth="1"/>
    <col min="33" max="33" width="16.42578125" customWidth="1"/>
    <col min="34" max="34" width="13.85546875" customWidth="1"/>
    <col min="36" max="36" width="14.28515625" bestFit="1" customWidth="1"/>
  </cols>
  <sheetData>
    <row r="1" spans="1:34" ht="15.75" thickBot="1" x14ac:dyDescent="0.3">
      <c r="Y1"/>
      <c r="Z1" s="9"/>
      <c r="AA1" s="9"/>
      <c r="AB1" s="10"/>
      <c r="AC1" s="6"/>
      <c r="AD1" s="11"/>
      <c r="AE1" s="11"/>
      <c r="AF1" s="11"/>
    </row>
    <row r="2" spans="1:34" s="25" customFormat="1" ht="15.75" thickBot="1" x14ac:dyDescent="0.3">
      <c r="A2" s="12">
        <f>SUBTOTAL(102,A5:A1300)</f>
        <v>296</v>
      </c>
      <c r="B2" s="13" t="s">
        <v>0</v>
      </c>
      <c r="C2" s="14"/>
      <c r="D2" s="14"/>
      <c r="E2" s="14"/>
      <c r="F2" s="15">
        <f>SUBTOTAL(109,F5:F1300)</f>
        <v>312184205.56999981</v>
      </c>
      <c r="G2" s="16">
        <f ca="1">SUMPRODUCT(SUBTOTAL(109,OFFSET(G5:G1300,ROW(G5:G1300)-MIN(ROW(G5:G1300)),,1,1)),$F$5:$F$1300)/SUBTOTAL(109,$F$5:$F$1300)</f>
        <v>1.3910916438825864</v>
      </c>
      <c r="H2" s="16"/>
      <c r="I2" s="17">
        <f ca="1">SUMPRODUCT(SUBTOTAL(109,OFFSET($F$5:$F$1300,ROW($F$5:$F$1300)-MIN(ROW($F$5:$F$1300)),,1,1))*I5:I1300)/SUMPRODUCT(SUBTOTAL(109,OFFSET($F$5:$F$1300,ROW($F$5:$F$1300)-MIN(ROW($F$5:$F$1300)),,1,1)))</f>
        <v>44691.989446971187</v>
      </c>
      <c r="J2" s="18">
        <f ca="1">SUMPRODUCT(SUBTOTAL(109,OFFSET($F$5:$F$1300,ROW($F$5:$F$1300)-MIN(ROW($F$5:$F$1300)),,1,1))*J5:J1300)/SUMPRODUCT(SUBTOTAL(109,OFFSET($F$5:$F$1300,ROW($F$5:$F$1300)-MIN(ROW($F$5:$F$1300)),,1,1)))</f>
        <v>11.247562452683635</v>
      </c>
      <c r="K2" s="17">
        <f ca="1">SUMPRODUCT(SUBTOTAL(109,OFFSET($F$5:$F$1300,ROW($F$5:$F$1300)-MIN(ROW($F$5:$F$1300)),,1,1))*K5:K1300)/SUMPRODUCT(SUBTOTAL(109,OFFSET($F$5:$F$1300,ROW($F$5:$F$1300)-MIN(ROW($F$5:$F$1300)),,1,1)))</f>
        <v>53543.351014503947</v>
      </c>
      <c r="L2" s="19">
        <f ca="1">SUMPRODUCT(SUBTOTAL(109,OFFSET($F$5:$F$1300,ROW($F$5:$F$1300)-MIN(ROW($F$5:$F$1300)),,1,1))*L5:L1300)/SUMPRODUCT(SUBTOTAL(109,OFFSET($F$5:$F$1300,ROW($F$5:$F$1300)-MIN(ROW($F$5:$F$1300)),,1,1)))</f>
        <v>290.88977485303235</v>
      </c>
      <c r="M2" s="19">
        <f ca="1">SUMPRODUCT(SUBTOTAL(109,OFFSET($F$5:$F$1300,ROW($F$5:$F$1300)-MIN(ROW($F$5:$F$1300)),,1,1))*M5:M1300)/SUMPRODUCT(SUBTOTAL(109,OFFSET($F$5:$F$1300,ROW($F$5:$F$1300)-MIN(ROW($F$5:$F$1300)),,1,1)))</f>
        <v>279.64221240034863</v>
      </c>
      <c r="N2" s="16"/>
      <c r="O2" s="16"/>
      <c r="P2" s="20">
        <f>SUM(P5:P300)</f>
        <v>13679720.451197319</v>
      </c>
      <c r="Q2" s="21"/>
      <c r="R2" s="21"/>
      <c r="S2" s="22"/>
      <c r="T2" s="22"/>
      <c r="U2" s="16"/>
      <c r="V2" s="16"/>
      <c r="W2" s="23"/>
      <c r="X2" s="24"/>
      <c r="Z2" s="26"/>
      <c r="AA2" s="26"/>
      <c r="AB2" s="27"/>
      <c r="AC2" s="28"/>
      <c r="AD2" s="29"/>
      <c r="AE2" s="29"/>
      <c r="AF2" s="29"/>
    </row>
    <row r="3" spans="1:34" s="25" customFormat="1" x14ac:dyDescent="0.25">
      <c r="A3" s="30"/>
      <c r="B3" s="31"/>
      <c r="C3" s="31"/>
      <c r="E3" s="32" t="s">
        <v>1</v>
      </c>
      <c r="F3" s="33">
        <f>SUMIF(M5:M300,"&gt;=180",F5:F11300)</f>
        <v>289313948.53999984</v>
      </c>
      <c r="G3" s="34">
        <f>F3/F2</f>
        <v>0.92674114634261384</v>
      </c>
      <c r="H3" s="34"/>
      <c r="I3" s="28"/>
      <c r="J3" s="35" t="s">
        <v>2</v>
      </c>
      <c r="K3" s="33">
        <f>SUMIF(F5:F1300,"&gt;=2499999.99",F5:F1300)</f>
        <v>94204315.689999998</v>
      </c>
      <c r="L3" s="36">
        <f>K3/F2</f>
        <v>0.30175875015200582</v>
      </c>
      <c r="M3" s="32"/>
      <c r="N3" s="28"/>
      <c r="O3" s="35"/>
      <c r="P3" s="37"/>
      <c r="R3" s="38" t="s">
        <v>3</v>
      </c>
      <c r="S3" s="39">
        <f>SUMIF(AE5:AE1300,"=72",F5:F1300)</f>
        <v>108048257.15000001</v>
      </c>
      <c r="T3" s="40">
        <f>S3/F2</f>
        <v>0.34610417574688218</v>
      </c>
      <c r="U3" s="35"/>
      <c r="V3" s="35"/>
      <c r="W3" s="35"/>
      <c r="X3" s="24"/>
      <c r="Y3" s="24"/>
      <c r="Z3" s="35"/>
      <c r="AA3" s="35"/>
      <c r="AB3" s="41"/>
      <c r="AC3" s="42"/>
      <c r="AD3" s="32"/>
    </row>
    <row r="4" spans="1:34" ht="15.75" thickBot="1" x14ac:dyDescent="0.3">
      <c r="A4" s="43" t="s">
        <v>4</v>
      </c>
      <c r="B4" s="43" t="s">
        <v>5</v>
      </c>
      <c r="C4" s="43" t="s">
        <v>6</v>
      </c>
      <c r="D4" s="43" t="s">
        <v>7</v>
      </c>
      <c r="E4" s="43" t="s">
        <v>8</v>
      </c>
      <c r="F4" s="43" t="s">
        <v>9</v>
      </c>
      <c r="G4" s="43" t="s">
        <v>10</v>
      </c>
      <c r="H4" s="43"/>
      <c r="I4" s="43" t="s">
        <v>11</v>
      </c>
      <c r="J4" s="43" t="s">
        <v>12</v>
      </c>
      <c r="K4" s="43" t="s">
        <v>13</v>
      </c>
      <c r="L4" s="43" t="s">
        <v>14</v>
      </c>
      <c r="M4" s="43" t="s">
        <v>15</v>
      </c>
      <c r="N4" s="43" t="s">
        <v>16</v>
      </c>
      <c r="O4" s="43" t="s">
        <v>17</v>
      </c>
      <c r="P4" s="44" t="s">
        <v>18</v>
      </c>
      <c r="Q4" s="43" t="s">
        <v>19</v>
      </c>
      <c r="R4" s="43" t="s">
        <v>20</v>
      </c>
      <c r="S4" s="43" t="s">
        <v>21</v>
      </c>
      <c r="T4" s="43" t="s">
        <v>22</v>
      </c>
      <c r="U4" s="43" t="s">
        <v>23</v>
      </c>
      <c r="V4" s="43"/>
      <c r="W4" s="43" t="s">
        <v>24</v>
      </c>
      <c r="X4" s="43" t="s">
        <v>25</v>
      </c>
      <c r="Y4" s="43" t="s">
        <v>26</v>
      </c>
      <c r="Z4" s="43" t="s">
        <v>27</v>
      </c>
      <c r="AA4" s="43" t="s">
        <v>28</v>
      </c>
      <c r="AB4" s="43" t="s">
        <v>29</v>
      </c>
      <c r="AC4" s="43" t="s">
        <v>30</v>
      </c>
      <c r="AD4" s="43" t="s">
        <v>31</v>
      </c>
      <c r="AE4" s="45" t="s">
        <v>32</v>
      </c>
      <c r="AF4" s="45" t="s">
        <v>33</v>
      </c>
      <c r="AG4" s="31"/>
      <c r="AH4" s="31"/>
    </row>
    <row r="5" spans="1:34" x14ac:dyDescent="0.25">
      <c r="A5" s="1">
        <v>318500.11</v>
      </c>
      <c r="B5" s="2">
        <v>3382849109</v>
      </c>
      <c r="C5" s="2" t="s">
        <v>34</v>
      </c>
      <c r="D5" s="2" t="s">
        <v>35</v>
      </c>
      <c r="E5" s="2">
        <v>400</v>
      </c>
      <c r="F5" s="46">
        <v>3480266.73</v>
      </c>
      <c r="G5" s="47">
        <v>2.4049999999999998</v>
      </c>
      <c r="H5" s="48">
        <f>G5/100</f>
        <v>2.4049999999999998E-2</v>
      </c>
      <c r="I5" s="49">
        <v>44620</v>
      </c>
      <c r="J5" s="2">
        <v>14</v>
      </c>
      <c r="K5" s="50">
        <v>48288</v>
      </c>
      <c r="L5" s="2">
        <v>121</v>
      </c>
      <c r="M5" s="2">
        <v>107</v>
      </c>
      <c r="N5" s="51">
        <v>44991</v>
      </c>
      <c r="O5" s="47">
        <v>3.15</v>
      </c>
      <c r="P5" s="52">
        <v>263656.30679797498</v>
      </c>
      <c r="Q5" s="2" t="s">
        <v>36</v>
      </c>
      <c r="R5" s="2" t="s">
        <v>37</v>
      </c>
      <c r="S5" s="2" t="s">
        <v>38</v>
      </c>
      <c r="T5" s="2">
        <v>562998</v>
      </c>
      <c r="U5" s="47">
        <v>1.75</v>
      </c>
      <c r="V5" s="48">
        <f>U5/100</f>
        <v>1.7500000000000002E-2</v>
      </c>
      <c r="W5" s="47">
        <v>-2.35</v>
      </c>
      <c r="X5" s="2" t="s">
        <v>39</v>
      </c>
      <c r="Y5" s="2" t="s">
        <v>40</v>
      </c>
      <c r="Z5" s="2" t="s">
        <v>41</v>
      </c>
      <c r="AA5" s="2" t="s">
        <v>41</v>
      </c>
      <c r="AB5" s="2" t="s">
        <v>42</v>
      </c>
      <c r="AC5" s="53" t="s">
        <v>43</v>
      </c>
      <c r="AD5" s="53">
        <v>399081</v>
      </c>
      <c r="AE5" s="54">
        <v>56</v>
      </c>
      <c r="AF5" s="55" t="s">
        <v>44</v>
      </c>
      <c r="AG5" s="56" t="str">
        <f>_xlfn.TEXTBEFORE(S5,",")</f>
        <v>Summerdale</v>
      </c>
    </row>
    <row r="6" spans="1:34" x14ac:dyDescent="0.25">
      <c r="A6" s="1">
        <v>320141.11</v>
      </c>
      <c r="B6" s="2">
        <v>4229189110</v>
      </c>
      <c r="C6" s="2" t="s">
        <v>34</v>
      </c>
      <c r="D6" s="2" t="s">
        <v>35</v>
      </c>
      <c r="E6" s="2">
        <v>400</v>
      </c>
      <c r="F6" s="46">
        <v>1807500</v>
      </c>
      <c r="G6" s="47">
        <v>2.1549999999999998</v>
      </c>
      <c r="H6" s="48">
        <f t="shared" ref="H6:H69" si="0">G6/100</f>
        <v>2.155E-2</v>
      </c>
      <c r="I6" s="49">
        <v>44795</v>
      </c>
      <c r="J6" s="2">
        <v>8</v>
      </c>
      <c r="K6" s="50">
        <v>48745</v>
      </c>
      <c r="L6" s="2">
        <v>130</v>
      </c>
      <c r="M6" s="2">
        <v>122</v>
      </c>
      <c r="N6" s="51">
        <v>45007</v>
      </c>
      <c r="O6" s="47">
        <v>3.15</v>
      </c>
      <c r="P6" s="52">
        <v>122697.61874999999</v>
      </c>
      <c r="Q6" s="2" t="s">
        <v>45</v>
      </c>
      <c r="R6" s="2" t="s">
        <v>46</v>
      </c>
      <c r="S6" s="2" t="s">
        <v>47</v>
      </c>
      <c r="T6" s="2">
        <v>713990</v>
      </c>
      <c r="U6" s="47">
        <v>1.5</v>
      </c>
      <c r="V6" s="48">
        <f t="shared" ref="V6:V69" si="1">U6/100</f>
        <v>1.4999999999999999E-2</v>
      </c>
      <c r="W6" s="47">
        <v>-2.35</v>
      </c>
      <c r="X6" s="2" t="s">
        <v>39</v>
      </c>
      <c r="Y6" s="2" t="s">
        <v>40</v>
      </c>
      <c r="Z6" s="2" t="s">
        <v>41</v>
      </c>
      <c r="AA6" s="2" t="s">
        <v>41</v>
      </c>
      <c r="AB6" s="2" t="s">
        <v>42</v>
      </c>
      <c r="AC6" s="53" t="s">
        <v>48</v>
      </c>
      <c r="AD6" s="53">
        <v>404923</v>
      </c>
      <c r="AE6" s="54">
        <v>71</v>
      </c>
      <c r="AF6" s="55" t="s">
        <v>49</v>
      </c>
      <c r="AG6" s="56" t="str">
        <f t="shared" ref="AG6:AG69" si="2">_xlfn.TEXTBEFORE(S6,",")</f>
        <v>Gonzales</v>
      </c>
    </row>
    <row r="7" spans="1:34" x14ac:dyDescent="0.25">
      <c r="A7" s="1">
        <v>318110.11</v>
      </c>
      <c r="B7" s="2">
        <v>1663059105</v>
      </c>
      <c r="C7" s="2" t="s">
        <v>34</v>
      </c>
      <c r="D7" s="2" t="s">
        <v>35</v>
      </c>
      <c r="E7" s="2">
        <v>400</v>
      </c>
      <c r="F7" s="46">
        <v>2499313.54</v>
      </c>
      <c r="G7" s="47">
        <v>2.855</v>
      </c>
      <c r="H7" s="48">
        <f t="shared" si="0"/>
        <v>2.8549999999999999E-2</v>
      </c>
      <c r="I7" s="49">
        <v>44523</v>
      </c>
      <c r="J7" s="2">
        <v>17</v>
      </c>
      <c r="K7" s="50">
        <v>48928</v>
      </c>
      <c r="L7" s="2">
        <v>145</v>
      </c>
      <c r="M7" s="2">
        <v>128</v>
      </c>
      <c r="N7" s="51">
        <v>44993</v>
      </c>
      <c r="O7" s="47">
        <v>3.15</v>
      </c>
      <c r="P7" s="52">
        <v>224769.51493604999</v>
      </c>
      <c r="Q7" s="2" t="s">
        <v>50</v>
      </c>
      <c r="R7" s="2" t="s">
        <v>51</v>
      </c>
      <c r="S7" s="2" t="s">
        <v>52</v>
      </c>
      <c r="T7" s="2">
        <v>212311</v>
      </c>
      <c r="U7" s="47">
        <v>2</v>
      </c>
      <c r="V7" s="48">
        <f t="shared" si="1"/>
        <v>0.02</v>
      </c>
      <c r="W7" s="47">
        <v>-2</v>
      </c>
      <c r="X7" s="2" t="s">
        <v>39</v>
      </c>
      <c r="Y7" s="2" t="s">
        <v>40</v>
      </c>
      <c r="Z7" s="2" t="s">
        <v>41</v>
      </c>
      <c r="AA7" s="2" t="s">
        <v>41</v>
      </c>
      <c r="AB7" s="2" t="s">
        <v>42</v>
      </c>
      <c r="AC7" s="53" t="s">
        <v>53</v>
      </c>
      <c r="AD7" s="53">
        <v>384852</v>
      </c>
      <c r="AE7" s="54">
        <v>21</v>
      </c>
      <c r="AF7" s="55" t="s">
        <v>54</v>
      </c>
      <c r="AG7" s="56" t="str">
        <f t="shared" si="2"/>
        <v>Temple</v>
      </c>
    </row>
    <row r="8" spans="1:34" x14ac:dyDescent="0.25">
      <c r="A8" s="1">
        <v>319379.11</v>
      </c>
      <c r="B8" s="2">
        <v>7246599001</v>
      </c>
      <c r="C8" s="2" t="s">
        <v>34</v>
      </c>
      <c r="D8" s="2" t="s">
        <v>55</v>
      </c>
      <c r="E8" s="2">
        <v>402</v>
      </c>
      <c r="F8" s="46">
        <v>2799425.31</v>
      </c>
      <c r="G8" s="47">
        <v>3.9550000000000001</v>
      </c>
      <c r="H8" s="48">
        <f t="shared" si="0"/>
        <v>3.9550000000000002E-2</v>
      </c>
      <c r="I8" s="49">
        <v>44351</v>
      </c>
      <c r="J8" s="2">
        <v>22</v>
      </c>
      <c r="K8" s="50">
        <v>49505</v>
      </c>
      <c r="L8" s="2">
        <v>169</v>
      </c>
      <c r="M8" s="2">
        <v>147</v>
      </c>
      <c r="N8" s="51">
        <v>44998</v>
      </c>
      <c r="O8" s="47">
        <v>3.15</v>
      </c>
      <c r="P8" s="52">
        <v>348759.40368307504</v>
      </c>
      <c r="Q8" s="2" t="s">
        <v>56</v>
      </c>
      <c r="R8" s="2" t="s">
        <v>57</v>
      </c>
      <c r="S8" s="2" t="s">
        <v>58</v>
      </c>
      <c r="T8" s="2">
        <v>562910</v>
      </c>
      <c r="U8" s="47">
        <v>2.75</v>
      </c>
      <c r="V8" s="48">
        <f t="shared" si="1"/>
        <v>2.75E-2</v>
      </c>
      <c r="W8" s="47">
        <v>-2.35</v>
      </c>
      <c r="X8" s="2" t="s">
        <v>39</v>
      </c>
      <c r="Y8" s="2" t="s">
        <v>40</v>
      </c>
      <c r="Z8" s="2" t="s">
        <v>41</v>
      </c>
      <c r="AA8" s="2" t="s">
        <v>41</v>
      </c>
      <c r="AB8" s="2" t="s">
        <v>42</v>
      </c>
      <c r="AC8" s="53" t="s">
        <v>59</v>
      </c>
      <c r="AD8" s="53">
        <v>398072</v>
      </c>
      <c r="AE8" s="54">
        <v>56</v>
      </c>
      <c r="AF8" s="55" t="s">
        <v>60</v>
      </c>
      <c r="AG8" s="56" t="str">
        <f t="shared" si="2"/>
        <v>Lake Elsinore</v>
      </c>
    </row>
    <row r="9" spans="1:34" x14ac:dyDescent="0.25">
      <c r="A9" s="1">
        <v>319223.11</v>
      </c>
      <c r="B9" s="2">
        <v>1408429101</v>
      </c>
      <c r="C9" s="2" t="s">
        <v>34</v>
      </c>
      <c r="D9" s="2" t="s">
        <v>61</v>
      </c>
      <c r="E9" s="2">
        <v>414</v>
      </c>
      <c r="F9" s="46">
        <v>1072665.31</v>
      </c>
      <c r="G9" s="47">
        <v>3.7050000000000001</v>
      </c>
      <c r="H9" s="48">
        <f t="shared" si="0"/>
        <v>3.705E-2</v>
      </c>
      <c r="I9" s="49">
        <v>44435</v>
      </c>
      <c r="J9" s="2">
        <v>20</v>
      </c>
      <c r="K9" s="50">
        <v>49567</v>
      </c>
      <c r="L9" s="2">
        <v>169</v>
      </c>
      <c r="M9" s="2">
        <v>149</v>
      </c>
      <c r="N9" s="51">
        <v>44915</v>
      </c>
      <c r="O9" s="47">
        <v>3.15</v>
      </c>
      <c r="P9" s="52">
        <v>125188.08666682499</v>
      </c>
      <c r="Q9" s="2" t="s">
        <v>62</v>
      </c>
      <c r="R9" s="2" t="s">
        <v>63</v>
      </c>
      <c r="S9" s="2" t="s">
        <v>64</v>
      </c>
      <c r="T9" s="2">
        <v>531120</v>
      </c>
      <c r="U9" s="47">
        <v>2.5</v>
      </c>
      <c r="V9" s="48">
        <f t="shared" si="1"/>
        <v>2.5000000000000001E-2</v>
      </c>
      <c r="W9" s="47">
        <v>-2.35</v>
      </c>
      <c r="X9" s="2" t="s">
        <v>39</v>
      </c>
      <c r="Y9" s="2" t="s">
        <v>40</v>
      </c>
      <c r="Z9" s="2" t="s">
        <v>41</v>
      </c>
      <c r="AA9" s="2" t="s">
        <v>41</v>
      </c>
      <c r="AB9" s="2" t="s">
        <v>42</v>
      </c>
      <c r="AC9" s="53" t="s">
        <v>65</v>
      </c>
      <c r="AD9" s="53">
        <v>398059</v>
      </c>
      <c r="AE9" s="54">
        <v>53</v>
      </c>
      <c r="AF9" s="55" t="s">
        <v>66</v>
      </c>
      <c r="AG9" s="56" t="str">
        <f t="shared" si="2"/>
        <v>Fife Lake</v>
      </c>
    </row>
    <row r="10" spans="1:34" x14ac:dyDescent="0.25">
      <c r="A10" s="1">
        <v>319582.11</v>
      </c>
      <c r="B10" s="2">
        <v>4121929105</v>
      </c>
      <c r="C10" s="2" t="s">
        <v>34</v>
      </c>
      <c r="D10" s="2" t="s">
        <v>55</v>
      </c>
      <c r="E10" s="2">
        <v>402</v>
      </c>
      <c r="F10" s="46">
        <v>1378525.29</v>
      </c>
      <c r="G10" s="47">
        <v>2.4049999999999998</v>
      </c>
      <c r="H10" s="48">
        <f t="shared" si="0"/>
        <v>2.4049999999999998E-2</v>
      </c>
      <c r="I10" s="49">
        <v>44741</v>
      </c>
      <c r="J10" s="2">
        <v>10</v>
      </c>
      <c r="K10" s="50">
        <v>49871</v>
      </c>
      <c r="L10" s="2">
        <v>169</v>
      </c>
      <c r="M10" s="2">
        <v>159</v>
      </c>
      <c r="N10" s="51">
        <v>45014</v>
      </c>
      <c r="O10" s="47">
        <v>3.15</v>
      </c>
      <c r="P10" s="52">
        <v>104433.62965717498</v>
      </c>
      <c r="Q10" s="2" t="s">
        <v>67</v>
      </c>
      <c r="R10" s="2" t="s">
        <v>68</v>
      </c>
      <c r="S10" s="2" t="s">
        <v>69</v>
      </c>
      <c r="T10" s="2">
        <v>456110</v>
      </c>
      <c r="U10" s="47">
        <v>1.75</v>
      </c>
      <c r="V10" s="48">
        <f t="shared" si="1"/>
        <v>1.7500000000000002E-2</v>
      </c>
      <c r="W10" s="47">
        <v>-2.35</v>
      </c>
      <c r="X10" s="2" t="s">
        <v>39</v>
      </c>
      <c r="Y10" s="2" t="s">
        <v>40</v>
      </c>
      <c r="Z10" s="2" t="s">
        <v>41</v>
      </c>
      <c r="AA10" s="2" t="s">
        <v>41</v>
      </c>
      <c r="AB10" s="2" t="s">
        <v>42</v>
      </c>
      <c r="AC10" s="53" t="s">
        <v>70</v>
      </c>
      <c r="AD10" s="53">
        <v>398063</v>
      </c>
      <c r="AE10" s="54">
        <v>45</v>
      </c>
      <c r="AF10" s="55" t="s">
        <v>71</v>
      </c>
      <c r="AG10" s="56" t="str">
        <f t="shared" si="2"/>
        <v>Cookeville</v>
      </c>
    </row>
    <row r="11" spans="1:34" x14ac:dyDescent="0.25">
      <c r="A11" s="1">
        <v>319462.11</v>
      </c>
      <c r="B11" s="2">
        <v>4173779110</v>
      </c>
      <c r="C11" s="2" t="s">
        <v>34</v>
      </c>
      <c r="D11" s="2" t="s">
        <v>55</v>
      </c>
      <c r="E11" s="2">
        <v>402</v>
      </c>
      <c r="F11" s="46">
        <v>1625972.81</v>
      </c>
      <c r="G11" s="47">
        <v>3.4049999999999998</v>
      </c>
      <c r="H11" s="48">
        <f t="shared" si="0"/>
        <v>3.4049999999999997E-2</v>
      </c>
      <c r="I11" s="49">
        <v>44757</v>
      </c>
      <c r="J11" s="2">
        <v>9</v>
      </c>
      <c r="K11" s="50">
        <v>49902</v>
      </c>
      <c r="L11" s="2">
        <v>169</v>
      </c>
      <c r="M11" s="2">
        <v>160</v>
      </c>
      <c r="N11" s="51">
        <v>44990</v>
      </c>
      <c r="O11" s="47">
        <v>3.15</v>
      </c>
      <c r="P11" s="52">
        <v>174397.77866857499</v>
      </c>
      <c r="Q11" s="2" t="s">
        <v>72</v>
      </c>
      <c r="R11" s="2" t="s">
        <v>73</v>
      </c>
      <c r="S11" s="2" t="s">
        <v>74</v>
      </c>
      <c r="T11" s="2">
        <v>561730</v>
      </c>
      <c r="U11" s="47">
        <v>2.75</v>
      </c>
      <c r="V11" s="48">
        <f t="shared" si="1"/>
        <v>2.75E-2</v>
      </c>
      <c r="W11" s="47">
        <v>-2.35</v>
      </c>
      <c r="X11" s="2" t="s">
        <v>39</v>
      </c>
      <c r="Y11" s="2" t="s">
        <v>40</v>
      </c>
      <c r="Z11" s="2" t="s">
        <v>41</v>
      </c>
      <c r="AA11" s="2" t="s">
        <v>41</v>
      </c>
      <c r="AB11" s="2" t="s">
        <v>42</v>
      </c>
      <c r="AC11" s="53" t="s">
        <v>65</v>
      </c>
      <c r="AD11" s="53">
        <v>402454</v>
      </c>
      <c r="AE11" s="54">
        <v>56</v>
      </c>
      <c r="AF11" s="55" t="s">
        <v>66</v>
      </c>
      <c r="AG11" s="56" t="str">
        <f t="shared" si="2"/>
        <v>Auburn Hills</v>
      </c>
    </row>
    <row r="12" spans="1:34" x14ac:dyDescent="0.25">
      <c r="A12" s="1">
        <v>318644.11</v>
      </c>
      <c r="B12" s="2">
        <v>3051509107</v>
      </c>
      <c r="C12" s="2" t="s">
        <v>34</v>
      </c>
      <c r="D12" s="2" t="s">
        <v>55</v>
      </c>
      <c r="E12" s="2">
        <v>402</v>
      </c>
      <c r="F12" s="46">
        <v>248805.52</v>
      </c>
      <c r="G12" s="47">
        <v>3.2149999999999999</v>
      </c>
      <c r="H12" s="48">
        <f t="shared" si="0"/>
        <v>3.2149999999999998E-2</v>
      </c>
      <c r="I12" s="49">
        <v>44601</v>
      </c>
      <c r="J12" s="2">
        <v>14</v>
      </c>
      <c r="K12" s="50">
        <v>49902</v>
      </c>
      <c r="L12" s="2">
        <v>174</v>
      </c>
      <c r="M12" s="2">
        <v>160</v>
      </c>
      <c r="N12" s="51">
        <v>44994</v>
      </c>
      <c r="O12" s="47">
        <v>3.15</v>
      </c>
      <c r="P12" s="52">
        <v>25197.157024199994</v>
      </c>
      <c r="Q12" s="2" t="s">
        <v>75</v>
      </c>
      <c r="R12" s="2" t="s">
        <v>76</v>
      </c>
      <c r="S12" s="2" t="s">
        <v>77</v>
      </c>
      <c r="T12" s="2">
        <v>238220</v>
      </c>
      <c r="U12" s="47">
        <v>2.5</v>
      </c>
      <c r="V12" s="48">
        <f t="shared" si="1"/>
        <v>2.5000000000000001E-2</v>
      </c>
      <c r="W12" s="47">
        <v>-2.35</v>
      </c>
      <c r="X12" s="2" t="s">
        <v>39</v>
      </c>
      <c r="Y12" s="2" t="s">
        <v>40</v>
      </c>
      <c r="Z12" s="2" t="s">
        <v>41</v>
      </c>
      <c r="AA12" s="2" t="s">
        <v>41</v>
      </c>
      <c r="AB12" s="2" t="s">
        <v>42</v>
      </c>
      <c r="AC12" s="53" t="s">
        <v>78</v>
      </c>
      <c r="AD12" s="53">
        <v>402451</v>
      </c>
      <c r="AE12" s="54">
        <v>23</v>
      </c>
      <c r="AF12" s="55" t="s">
        <v>79</v>
      </c>
      <c r="AG12" s="56" t="str">
        <f t="shared" si="2"/>
        <v>Greenboro</v>
      </c>
    </row>
    <row r="13" spans="1:34" x14ac:dyDescent="0.25">
      <c r="A13" s="1">
        <v>319138.11</v>
      </c>
      <c r="B13" s="2">
        <v>2585379105</v>
      </c>
      <c r="C13" s="2" t="s">
        <v>34</v>
      </c>
      <c r="D13" s="2" t="s">
        <v>55</v>
      </c>
      <c r="E13" s="2">
        <v>402</v>
      </c>
      <c r="F13" s="46">
        <v>249092.75</v>
      </c>
      <c r="G13" s="47">
        <v>3.4550000000000001</v>
      </c>
      <c r="H13" s="48">
        <f t="shared" si="0"/>
        <v>3.4549999999999997E-2</v>
      </c>
      <c r="I13" s="49">
        <v>44580</v>
      </c>
      <c r="J13" s="2">
        <v>15</v>
      </c>
      <c r="K13" s="50">
        <v>49902</v>
      </c>
      <c r="L13" s="2">
        <v>175</v>
      </c>
      <c r="M13" s="2">
        <v>160</v>
      </c>
      <c r="N13" s="51">
        <v>44991</v>
      </c>
      <c r="O13" s="47">
        <v>3.15</v>
      </c>
      <c r="P13" s="52">
        <v>27109.386714374996</v>
      </c>
      <c r="Q13" s="2" t="s">
        <v>80</v>
      </c>
      <c r="R13" s="2" t="s">
        <v>81</v>
      </c>
      <c r="S13" s="2" t="s">
        <v>82</v>
      </c>
      <c r="T13" s="2">
        <v>812210</v>
      </c>
      <c r="U13" s="47">
        <v>2.25</v>
      </c>
      <c r="V13" s="48">
        <f t="shared" si="1"/>
        <v>2.2499999999999999E-2</v>
      </c>
      <c r="W13" s="47">
        <v>-2.35</v>
      </c>
      <c r="X13" s="2" t="s">
        <v>39</v>
      </c>
      <c r="Y13" s="2" t="s">
        <v>40</v>
      </c>
      <c r="Z13" s="2" t="s">
        <v>41</v>
      </c>
      <c r="AA13" s="2" t="s">
        <v>41</v>
      </c>
      <c r="AB13" s="2" t="s">
        <v>42</v>
      </c>
      <c r="AC13" s="53" t="s">
        <v>83</v>
      </c>
      <c r="AD13" s="53">
        <v>402450</v>
      </c>
      <c r="AE13" s="54">
        <v>81</v>
      </c>
      <c r="AF13" s="55" t="s">
        <v>60</v>
      </c>
      <c r="AG13" s="56" t="str">
        <f t="shared" si="2"/>
        <v>Galt</v>
      </c>
    </row>
    <row r="14" spans="1:34" x14ac:dyDescent="0.25">
      <c r="A14" s="1">
        <v>319392.11</v>
      </c>
      <c r="B14" s="2">
        <v>4242589106</v>
      </c>
      <c r="C14" s="2" t="s">
        <v>34</v>
      </c>
      <c r="D14" s="2" t="s">
        <v>55</v>
      </c>
      <c r="E14" s="2">
        <v>402</v>
      </c>
      <c r="F14" s="46">
        <v>1998738.69</v>
      </c>
      <c r="G14" s="47">
        <v>2.6549999999999998</v>
      </c>
      <c r="H14" s="48">
        <f t="shared" si="0"/>
        <v>2.6549999999999997E-2</v>
      </c>
      <c r="I14" s="49">
        <v>44792</v>
      </c>
      <c r="J14" s="2">
        <v>8</v>
      </c>
      <c r="K14" s="50">
        <v>49933</v>
      </c>
      <c r="L14" s="2">
        <v>169</v>
      </c>
      <c r="M14" s="2">
        <v>161</v>
      </c>
      <c r="N14" s="51">
        <v>44991</v>
      </c>
      <c r="O14" s="47">
        <v>3.15</v>
      </c>
      <c r="P14" s="52">
        <v>167159.51349142496</v>
      </c>
      <c r="Q14" s="2" t="s">
        <v>84</v>
      </c>
      <c r="R14" s="2" t="s">
        <v>85</v>
      </c>
      <c r="S14" s="2" t="s">
        <v>86</v>
      </c>
      <c r="T14" s="2">
        <v>339920</v>
      </c>
      <c r="U14" s="47">
        <v>2</v>
      </c>
      <c r="V14" s="48">
        <f t="shared" si="1"/>
        <v>0.02</v>
      </c>
      <c r="W14" s="47">
        <v>-2.35</v>
      </c>
      <c r="X14" s="2" t="s">
        <v>39</v>
      </c>
      <c r="Y14" s="2" t="s">
        <v>40</v>
      </c>
      <c r="Z14" s="2" t="s">
        <v>41</v>
      </c>
      <c r="AA14" s="2" t="s">
        <v>41</v>
      </c>
      <c r="AB14" s="2" t="s">
        <v>42</v>
      </c>
      <c r="AC14" s="53" t="s">
        <v>87</v>
      </c>
      <c r="AD14" s="53">
        <v>402456</v>
      </c>
      <c r="AE14" s="54">
        <v>33</v>
      </c>
      <c r="AF14" s="55" t="s">
        <v>88</v>
      </c>
      <c r="AG14" s="56" t="str">
        <f t="shared" si="2"/>
        <v>Hudson</v>
      </c>
    </row>
    <row r="15" spans="1:34" x14ac:dyDescent="0.25">
      <c r="A15" s="1">
        <v>319452.11</v>
      </c>
      <c r="B15" s="2">
        <v>4214459105</v>
      </c>
      <c r="C15" s="2" t="s">
        <v>34</v>
      </c>
      <c r="D15" s="2" t="s">
        <v>55</v>
      </c>
      <c r="E15" s="2">
        <v>402</v>
      </c>
      <c r="F15" s="46">
        <v>691649.42</v>
      </c>
      <c r="G15" s="47">
        <v>3.1549999999999998</v>
      </c>
      <c r="H15" s="48">
        <f t="shared" si="0"/>
        <v>3.1549999999999995E-2</v>
      </c>
      <c r="I15" s="49">
        <v>44789</v>
      </c>
      <c r="J15" s="2">
        <v>8</v>
      </c>
      <c r="K15" s="50">
        <v>49933</v>
      </c>
      <c r="L15" s="2">
        <v>169</v>
      </c>
      <c r="M15" s="2">
        <v>161</v>
      </c>
      <c r="N15" s="51">
        <v>44987</v>
      </c>
      <c r="O15" s="47">
        <v>3.15</v>
      </c>
      <c r="P15" s="52">
        <v>68737.848483149981</v>
      </c>
      <c r="Q15" s="2" t="s">
        <v>89</v>
      </c>
      <c r="R15" s="2" t="s">
        <v>90</v>
      </c>
      <c r="S15" s="2" t="s">
        <v>91</v>
      </c>
      <c r="T15" s="2">
        <v>531190</v>
      </c>
      <c r="U15" s="47">
        <v>2.5</v>
      </c>
      <c r="V15" s="48">
        <f t="shared" si="1"/>
        <v>2.5000000000000001E-2</v>
      </c>
      <c r="W15" s="47">
        <v>-2.35</v>
      </c>
      <c r="X15" s="2" t="s">
        <v>39</v>
      </c>
      <c r="Y15" s="2" t="s">
        <v>40</v>
      </c>
      <c r="Z15" s="2" t="s">
        <v>41</v>
      </c>
      <c r="AA15" s="2" t="s">
        <v>41</v>
      </c>
      <c r="AB15" s="2" t="s">
        <v>42</v>
      </c>
      <c r="AC15" s="53" t="s">
        <v>92</v>
      </c>
      <c r="AD15" s="53">
        <v>402455</v>
      </c>
      <c r="AE15" s="54">
        <v>53</v>
      </c>
      <c r="AF15" s="55" t="s">
        <v>93</v>
      </c>
      <c r="AG15" s="56" t="str">
        <f t="shared" si="2"/>
        <v>Plant City</v>
      </c>
    </row>
    <row r="16" spans="1:34" x14ac:dyDescent="0.25">
      <c r="A16" s="1">
        <v>319249.11</v>
      </c>
      <c r="B16" s="2">
        <v>4156049101</v>
      </c>
      <c r="C16" s="2" t="s">
        <v>34</v>
      </c>
      <c r="D16" s="2" t="s">
        <v>55</v>
      </c>
      <c r="E16" s="2">
        <v>402</v>
      </c>
      <c r="F16" s="46">
        <v>203731.04</v>
      </c>
      <c r="G16" s="47">
        <v>3.2050000000000001</v>
      </c>
      <c r="H16" s="48">
        <f t="shared" si="0"/>
        <v>3.2050000000000002E-2</v>
      </c>
      <c r="I16" s="49">
        <v>44785</v>
      </c>
      <c r="J16" s="2">
        <v>8</v>
      </c>
      <c r="K16" s="50">
        <v>49933</v>
      </c>
      <c r="L16" s="2">
        <v>169</v>
      </c>
      <c r="M16" s="2">
        <v>161</v>
      </c>
      <c r="N16" s="51">
        <v>44997</v>
      </c>
      <c r="O16" s="47">
        <v>3.15</v>
      </c>
      <c r="P16" s="52">
        <v>20568.176470800001</v>
      </c>
      <c r="Q16" s="2" t="s">
        <v>94</v>
      </c>
      <c r="R16" s="2" t="s">
        <v>95</v>
      </c>
      <c r="S16" s="2" t="s">
        <v>96</v>
      </c>
      <c r="T16" s="2">
        <v>722515</v>
      </c>
      <c r="U16" s="47">
        <v>2.4900000000000002</v>
      </c>
      <c r="V16" s="48">
        <f t="shared" si="1"/>
        <v>2.4900000000000002E-2</v>
      </c>
      <c r="W16" s="47">
        <v>-2.35</v>
      </c>
      <c r="X16" s="2" t="s">
        <v>39</v>
      </c>
      <c r="Y16" s="2" t="s">
        <v>40</v>
      </c>
      <c r="Z16" s="2" t="s">
        <v>41</v>
      </c>
      <c r="AA16" s="2" t="s">
        <v>41</v>
      </c>
      <c r="AB16" s="2" t="s">
        <v>42</v>
      </c>
      <c r="AC16" s="53" t="s">
        <v>97</v>
      </c>
      <c r="AD16" s="53">
        <v>402453</v>
      </c>
      <c r="AE16" s="54">
        <v>72</v>
      </c>
      <c r="AF16" s="55" t="s">
        <v>88</v>
      </c>
      <c r="AG16" s="56" t="str">
        <f t="shared" si="2"/>
        <v>Madison</v>
      </c>
    </row>
    <row r="17" spans="1:33" x14ac:dyDescent="0.25">
      <c r="A17" s="1">
        <v>319615.11</v>
      </c>
      <c r="B17" s="2">
        <v>4103969102</v>
      </c>
      <c r="C17" s="2" t="s">
        <v>34</v>
      </c>
      <c r="D17" s="2" t="s">
        <v>55</v>
      </c>
      <c r="E17" s="2">
        <v>402</v>
      </c>
      <c r="F17" s="46">
        <v>826561.73</v>
      </c>
      <c r="G17" s="47">
        <v>3.4049999999999998</v>
      </c>
      <c r="H17" s="48">
        <f t="shared" si="0"/>
        <v>3.4049999999999997E-2</v>
      </c>
      <c r="I17" s="49">
        <v>44832</v>
      </c>
      <c r="J17" s="2">
        <v>7</v>
      </c>
      <c r="K17" s="50">
        <v>49963</v>
      </c>
      <c r="L17" s="2">
        <v>169</v>
      </c>
      <c r="M17" s="2">
        <v>162</v>
      </c>
      <c r="N17" s="51">
        <v>44986</v>
      </c>
      <c r="O17" s="47">
        <v>3.15</v>
      </c>
      <c r="P17" s="52">
        <v>88654.944755474979</v>
      </c>
      <c r="Q17" s="2" t="s">
        <v>98</v>
      </c>
      <c r="R17" s="2" t="s">
        <v>99</v>
      </c>
      <c r="S17" s="2" t="s">
        <v>100</v>
      </c>
      <c r="T17" s="2">
        <v>445310</v>
      </c>
      <c r="U17" s="47">
        <v>2.75</v>
      </c>
      <c r="V17" s="48">
        <f t="shared" si="1"/>
        <v>2.75E-2</v>
      </c>
      <c r="W17" s="47">
        <v>-2.35</v>
      </c>
      <c r="X17" s="2" t="s">
        <v>39</v>
      </c>
      <c r="Y17" s="2" t="s">
        <v>40</v>
      </c>
      <c r="Z17" s="2" t="s">
        <v>41</v>
      </c>
      <c r="AA17" s="2" t="s">
        <v>41</v>
      </c>
      <c r="AB17" s="2" t="s">
        <v>42</v>
      </c>
      <c r="AC17" s="53" t="s">
        <v>101</v>
      </c>
      <c r="AD17" s="53">
        <v>402452</v>
      </c>
      <c r="AE17" s="54">
        <v>44</v>
      </c>
      <c r="AF17" s="55" t="s">
        <v>66</v>
      </c>
      <c r="AG17" s="56" t="str">
        <f t="shared" si="2"/>
        <v>Plymouth</v>
      </c>
    </row>
    <row r="18" spans="1:33" x14ac:dyDescent="0.25">
      <c r="A18" s="1">
        <v>319571.11</v>
      </c>
      <c r="B18" s="2">
        <v>4314109102</v>
      </c>
      <c r="C18" s="2" t="s">
        <v>34</v>
      </c>
      <c r="D18" s="2" t="s">
        <v>55</v>
      </c>
      <c r="E18" s="2">
        <v>402</v>
      </c>
      <c r="F18" s="46">
        <v>2323866.17</v>
      </c>
      <c r="G18" s="47">
        <v>2.9049999999999998</v>
      </c>
      <c r="H18" s="48">
        <f t="shared" si="0"/>
        <v>2.9049999999999999E-2</v>
      </c>
      <c r="I18" s="49">
        <v>44831</v>
      </c>
      <c r="J18" s="2">
        <v>7</v>
      </c>
      <c r="K18" s="50">
        <v>49994</v>
      </c>
      <c r="L18" s="2">
        <v>170</v>
      </c>
      <c r="M18" s="2">
        <v>163</v>
      </c>
      <c r="N18" s="51">
        <v>44986</v>
      </c>
      <c r="O18" s="47">
        <v>3.15</v>
      </c>
      <c r="P18" s="52">
        <v>212651.183551275</v>
      </c>
      <c r="Q18" s="2" t="s">
        <v>102</v>
      </c>
      <c r="R18" s="2" t="s">
        <v>103</v>
      </c>
      <c r="S18" s="2" t="s">
        <v>104</v>
      </c>
      <c r="T18" s="2">
        <v>238210</v>
      </c>
      <c r="U18" s="47">
        <v>2.25</v>
      </c>
      <c r="V18" s="48">
        <f t="shared" si="1"/>
        <v>2.2499999999999999E-2</v>
      </c>
      <c r="W18" s="47">
        <v>-2.35</v>
      </c>
      <c r="X18" s="2" t="s">
        <v>39</v>
      </c>
      <c r="Y18" s="2" t="s">
        <v>40</v>
      </c>
      <c r="Z18" s="2" t="s">
        <v>41</v>
      </c>
      <c r="AA18" s="2" t="s">
        <v>41</v>
      </c>
      <c r="AB18" s="2" t="s">
        <v>42</v>
      </c>
      <c r="AC18" s="53" t="s">
        <v>105</v>
      </c>
      <c r="AD18" s="53">
        <v>402457</v>
      </c>
      <c r="AE18" s="54">
        <v>23</v>
      </c>
      <c r="AF18" s="55" t="s">
        <v>49</v>
      </c>
      <c r="AG18" s="56" t="str">
        <f t="shared" si="2"/>
        <v>Scott</v>
      </c>
    </row>
    <row r="19" spans="1:33" x14ac:dyDescent="0.25">
      <c r="A19" s="1">
        <v>319735.11</v>
      </c>
      <c r="B19" s="2">
        <v>4315129110</v>
      </c>
      <c r="C19" s="2" t="s">
        <v>34</v>
      </c>
      <c r="D19" s="2" t="s">
        <v>55</v>
      </c>
      <c r="E19" s="2">
        <v>402</v>
      </c>
      <c r="F19" s="46">
        <v>314205.94</v>
      </c>
      <c r="G19" s="47">
        <v>3.4649999999999999</v>
      </c>
      <c r="H19" s="48">
        <f t="shared" si="0"/>
        <v>3.465E-2</v>
      </c>
      <c r="I19" s="49">
        <v>44854</v>
      </c>
      <c r="J19" s="2">
        <v>6</v>
      </c>
      <c r="K19" s="50">
        <v>49994</v>
      </c>
      <c r="L19" s="2">
        <v>169</v>
      </c>
      <c r="M19" s="2">
        <v>163</v>
      </c>
      <c r="N19" s="51">
        <v>45000</v>
      </c>
      <c r="O19" s="47">
        <v>3.15</v>
      </c>
      <c r="P19" s="52">
        <v>34294.792836150002</v>
      </c>
      <c r="Q19" s="2" t="s">
        <v>106</v>
      </c>
      <c r="R19" s="2" t="s">
        <v>107</v>
      </c>
      <c r="S19" s="2" t="s">
        <v>108</v>
      </c>
      <c r="T19" s="2">
        <v>541219</v>
      </c>
      <c r="U19" s="47">
        <v>2.75</v>
      </c>
      <c r="V19" s="48">
        <f t="shared" si="1"/>
        <v>2.75E-2</v>
      </c>
      <c r="W19" s="47">
        <v>-2.35</v>
      </c>
      <c r="X19" s="2" t="s">
        <v>39</v>
      </c>
      <c r="Y19" s="2" t="s">
        <v>40</v>
      </c>
      <c r="Z19" s="2" t="s">
        <v>41</v>
      </c>
      <c r="AA19" s="2" t="s">
        <v>41</v>
      </c>
      <c r="AB19" s="2" t="s">
        <v>42</v>
      </c>
      <c r="AC19" s="53" t="s">
        <v>109</v>
      </c>
      <c r="AD19" s="53">
        <v>402458</v>
      </c>
      <c r="AE19" s="54">
        <v>54</v>
      </c>
      <c r="AF19" s="55" t="s">
        <v>110</v>
      </c>
      <c r="AG19" s="56" t="str">
        <f t="shared" si="2"/>
        <v>Kennesaw</v>
      </c>
    </row>
    <row r="20" spans="1:33" x14ac:dyDescent="0.25">
      <c r="A20" s="1">
        <v>319822.11</v>
      </c>
      <c r="B20" s="2">
        <v>4354409103</v>
      </c>
      <c r="C20" s="2" t="s">
        <v>34</v>
      </c>
      <c r="D20" s="2" t="s">
        <v>55</v>
      </c>
      <c r="E20" s="2">
        <v>402</v>
      </c>
      <c r="F20" s="46">
        <v>1349936.78</v>
      </c>
      <c r="G20" s="47">
        <v>2.6549999999999998</v>
      </c>
      <c r="H20" s="48">
        <f t="shared" si="0"/>
        <v>2.6549999999999997E-2</v>
      </c>
      <c r="I20" s="49">
        <v>44854</v>
      </c>
      <c r="J20" s="2">
        <v>6</v>
      </c>
      <c r="K20" s="50">
        <v>50024</v>
      </c>
      <c r="L20" s="2">
        <v>170</v>
      </c>
      <c r="M20" s="2">
        <v>164</v>
      </c>
      <c r="N20" s="51">
        <v>44986</v>
      </c>
      <c r="O20" s="47">
        <v>3.15</v>
      </c>
      <c r="P20" s="52">
        <v>112898.58775334999</v>
      </c>
      <c r="Q20" s="2" t="s">
        <v>111</v>
      </c>
      <c r="R20" s="2" t="s">
        <v>112</v>
      </c>
      <c r="S20" s="2" t="s">
        <v>113</v>
      </c>
      <c r="T20" s="2">
        <v>445310</v>
      </c>
      <c r="U20" s="47">
        <v>2</v>
      </c>
      <c r="V20" s="48">
        <f t="shared" si="1"/>
        <v>0.02</v>
      </c>
      <c r="W20" s="47">
        <v>-2.35</v>
      </c>
      <c r="X20" s="2" t="s">
        <v>39</v>
      </c>
      <c r="Y20" s="2" t="s">
        <v>40</v>
      </c>
      <c r="Z20" s="2" t="s">
        <v>41</v>
      </c>
      <c r="AA20" s="2" t="s">
        <v>41</v>
      </c>
      <c r="AB20" s="2" t="s">
        <v>42</v>
      </c>
      <c r="AC20" s="53" t="s">
        <v>101</v>
      </c>
      <c r="AD20" s="53">
        <v>402459</v>
      </c>
      <c r="AE20" s="54">
        <v>44</v>
      </c>
      <c r="AF20" s="55" t="s">
        <v>66</v>
      </c>
      <c r="AG20" s="56" t="str">
        <f t="shared" si="2"/>
        <v>Ypsilanti</v>
      </c>
    </row>
    <row r="21" spans="1:33" x14ac:dyDescent="0.25">
      <c r="A21" s="1">
        <v>318082.11</v>
      </c>
      <c r="B21" s="2">
        <v>1050819105</v>
      </c>
      <c r="C21" s="2" t="s">
        <v>34</v>
      </c>
      <c r="D21" s="2" t="s">
        <v>55</v>
      </c>
      <c r="E21" s="2">
        <v>402</v>
      </c>
      <c r="F21" s="46">
        <v>168668.59</v>
      </c>
      <c r="G21" s="47">
        <v>3.355</v>
      </c>
      <c r="H21" s="48">
        <f t="shared" si="0"/>
        <v>3.3549999999999996E-2</v>
      </c>
      <c r="I21" s="49">
        <v>44377</v>
      </c>
      <c r="J21" s="2">
        <v>22</v>
      </c>
      <c r="K21" s="50">
        <v>51728</v>
      </c>
      <c r="L21" s="2">
        <v>242</v>
      </c>
      <c r="M21" s="2">
        <v>220</v>
      </c>
      <c r="N21" s="51">
        <v>44985</v>
      </c>
      <c r="O21" s="47">
        <v>3.15</v>
      </c>
      <c r="P21" s="52">
        <v>17825.318262674995</v>
      </c>
      <c r="Q21" s="2" t="s">
        <v>114</v>
      </c>
      <c r="R21" s="2" t="s">
        <v>115</v>
      </c>
      <c r="S21" s="2" t="s">
        <v>116</v>
      </c>
      <c r="T21" s="2">
        <v>524210</v>
      </c>
      <c r="U21" s="47">
        <v>2</v>
      </c>
      <c r="V21" s="48">
        <f t="shared" si="1"/>
        <v>0.02</v>
      </c>
      <c r="W21" s="47">
        <v>-2.5</v>
      </c>
      <c r="X21" s="2" t="s">
        <v>39</v>
      </c>
      <c r="Y21" s="2" t="s">
        <v>40</v>
      </c>
      <c r="Z21" s="2" t="s">
        <v>41</v>
      </c>
      <c r="AA21" s="2" t="s">
        <v>41</v>
      </c>
      <c r="AB21" s="2" t="s">
        <v>42</v>
      </c>
      <c r="AC21" s="53" t="s">
        <v>117</v>
      </c>
      <c r="AD21" s="53">
        <v>385278</v>
      </c>
      <c r="AE21" s="54">
        <v>52</v>
      </c>
      <c r="AF21" s="55" t="s">
        <v>118</v>
      </c>
      <c r="AG21" s="56" t="str">
        <f t="shared" si="2"/>
        <v>Lancaster</v>
      </c>
    </row>
    <row r="22" spans="1:33" x14ac:dyDescent="0.25">
      <c r="A22" s="1">
        <v>317726.11</v>
      </c>
      <c r="B22" s="2">
        <v>1814009110</v>
      </c>
      <c r="C22" s="2" t="s">
        <v>34</v>
      </c>
      <c r="D22" s="2" t="s">
        <v>55</v>
      </c>
      <c r="E22" s="2">
        <v>402</v>
      </c>
      <c r="F22" s="46">
        <v>78552.240000000005</v>
      </c>
      <c r="G22" s="47">
        <v>3.355</v>
      </c>
      <c r="H22" s="48">
        <f t="shared" si="0"/>
        <v>3.3549999999999996E-2</v>
      </c>
      <c r="I22" s="49">
        <v>44469</v>
      </c>
      <c r="J22" s="2">
        <v>19</v>
      </c>
      <c r="K22" s="50">
        <v>51789</v>
      </c>
      <c r="L22" s="2">
        <v>241</v>
      </c>
      <c r="M22" s="2">
        <v>222</v>
      </c>
      <c r="N22" s="51">
        <v>45014</v>
      </c>
      <c r="O22" s="47">
        <v>3.15</v>
      </c>
      <c r="P22" s="52">
        <v>8301.5971037999989</v>
      </c>
      <c r="Q22" s="2" t="s">
        <v>119</v>
      </c>
      <c r="R22" s="2" t="s">
        <v>120</v>
      </c>
      <c r="S22" s="2" t="s">
        <v>121</v>
      </c>
      <c r="T22" s="2">
        <v>424420</v>
      </c>
      <c r="U22" s="47">
        <v>2</v>
      </c>
      <c r="V22" s="48">
        <f t="shared" si="1"/>
        <v>0.02</v>
      </c>
      <c r="W22" s="47">
        <v>-2.5</v>
      </c>
      <c r="X22" s="2" t="s">
        <v>39</v>
      </c>
      <c r="Y22" s="2" t="s">
        <v>40</v>
      </c>
      <c r="Z22" s="2" t="s">
        <v>41</v>
      </c>
      <c r="AA22" s="2" t="s">
        <v>41</v>
      </c>
      <c r="AB22" s="2" t="s">
        <v>42</v>
      </c>
      <c r="AC22" s="53" t="s">
        <v>122</v>
      </c>
      <c r="AD22" s="53">
        <v>385285</v>
      </c>
      <c r="AE22" s="54">
        <v>42</v>
      </c>
      <c r="AF22" s="55" t="s">
        <v>123</v>
      </c>
      <c r="AG22" s="56" t="str">
        <f t="shared" si="2"/>
        <v>Faribault</v>
      </c>
    </row>
    <row r="23" spans="1:33" x14ac:dyDescent="0.25">
      <c r="A23" s="1">
        <v>315389.11</v>
      </c>
      <c r="B23" s="2">
        <v>6728018810</v>
      </c>
      <c r="C23" s="2" t="s">
        <v>34</v>
      </c>
      <c r="D23" s="2" t="s">
        <v>55</v>
      </c>
      <c r="E23" s="2">
        <v>402</v>
      </c>
      <c r="F23" s="46">
        <v>307663.42</v>
      </c>
      <c r="G23" s="47">
        <v>4.1050000000000004</v>
      </c>
      <c r="H23" s="48">
        <f t="shared" si="0"/>
        <v>4.1050000000000003E-2</v>
      </c>
      <c r="I23" s="49">
        <v>44321</v>
      </c>
      <c r="J23" s="2">
        <v>23</v>
      </c>
      <c r="K23" s="50">
        <v>52489</v>
      </c>
      <c r="L23" s="2">
        <v>268</v>
      </c>
      <c r="M23" s="2">
        <v>245</v>
      </c>
      <c r="N23" s="51">
        <v>44999</v>
      </c>
      <c r="O23" s="47">
        <v>3.15</v>
      </c>
      <c r="P23" s="52">
        <v>39783.187681650001</v>
      </c>
      <c r="Q23" s="2" t="s">
        <v>124</v>
      </c>
      <c r="R23" s="2" t="s">
        <v>125</v>
      </c>
      <c r="S23" s="2" t="s">
        <v>126</v>
      </c>
      <c r="T23" s="2">
        <v>811111</v>
      </c>
      <c r="U23" s="47">
        <v>2.75</v>
      </c>
      <c r="V23" s="48">
        <f t="shared" si="1"/>
        <v>2.75E-2</v>
      </c>
      <c r="W23" s="47">
        <v>-2.5</v>
      </c>
      <c r="X23" s="2" t="s">
        <v>39</v>
      </c>
      <c r="Y23" s="2" t="s">
        <v>40</v>
      </c>
      <c r="Z23" s="2" t="s">
        <v>41</v>
      </c>
      <c r="AA23" s="2" t="s">
        <v>41</v>
      </c>
      <c r="AB23" s="2" t="s">
        <v>127</v>
      </c>
      <c r="AC23" s="53" t="s">
        <v>128</v>
      </c>
      <c r="AD23" s="53">
        <v>384686</v>
      </c>
      <c r="AE23" s="54">
        <v>81</v>
      </c>
      <c r="AF23" s="55" t="s">
        <v>93</v>
      </c>
      <c r="AG23" s="56" t="str">
        <f t="shared" si="2"/>
        <v>Milton</v>
      </c>
    </row>
    <row r="24" spans="1:33" x14ac:dyDescent="0.25">
      <c r="A24" s="1">
        <v>318784.11</v>
      </c>
      <c r="B24" s="2">
        <v>2509379005</v>
      </c>
      <c r="C24" s="2" t="s">
        <v>34</v>
      </c>
      <c r="D24" s="2" t="s">
        <v>55</v>
      </c>
      <c r="E24" s="2">
        <v>402</v>
      </c>
      <c r="F24" s="46">
        <v>1735412.95</v>
      </c>
      <c r="G24" s="47">
        <v>2.105</v>
      </c>
      <c r="H24" s="48">
        <f t="shared" si="0"/>
        <v>2.1049999999999999E-2</v>
      </c>
      <c r="I24" s="49">
        <v>44343</v>
      </c>
      <c r="J24" s="2">
        <v>23</v>
      </c>
      <c r="K24" s="50">
        <v>53493</v>
      </c>
      <c r="L24" s="2">
        <v>301</v>
      </c>
      <c r="M24" s="2">
        <v>278</v>
      </c>
      <c r="N24" s="51">
        <v>44989</v>
      </c>
      <c r="O24" s="47">
        <v>3.15</v>
      </c>
      <c r="P24" s="52">
        <v>115070.89418212499</v>
      </c>
      <c r="Q24" s="2" t="s">
        <v>129</v>
      </c>
      <c r="R24" s="2" t="s">
        <v>130</v>
      </c>
      <c r="S24" s="2" t="s">
        <v>131</v>
      </c>
      <c r="T24" s="2">
        <v>448190</v>
      </c>
      <c r="U24" s="47">
        <v>0.75</v>
      </c>
      <c r="V24" s="48">
        <f t="shared" si="1"/>
        <v>7.4999999999999997E-3</v>
      </c>
      <c r="W24" s="47">
        <v>-2.5</v>
      </c>
      <c r="X24" s="2" t="s">
        <v>39</v>
      </c>
      <c r="Y24" s="2" t="s">
        <v>40</v>
      </c>
      <c r="Z24" s="2" t="s">
        <v>41</v>
      </c>
      <c r="AA24" s="2" t="s">
        <v>41</v>
      </c>
      <c r="AB24" s="2" t="s">
        <v>127</v>
      </c>
      <c r="AC24" s="53" t="s">
        <v>132</v>
      </c>
      <c r="AD24" s="53">
        <v>384355</v>
      </c>
      <c r="AE24" s="54">
        <v>44</v>
      </c>
      <c r="AF24" s="55" t="s">
        <v>133</v>
      </c>
      <c r="AG24" s="56" t="str">
        <f t="shared" si="2"/>
        <v>Alexandria</v>
      </c>
    </row>
    <row r="25" spans="1:33" x14ac:dyDescent="0.25">
      <c r="A25" s="1">
        <v>319362.11</v>
      </c>
      <c r="B25" s="2">
        <v>7860788907</v>
      </c>
      <c r="C25" s="2" t="s">
        <v>34</v>
      </c>
      <c r="D25" s="2" t="s">
        <v>55</v>
      </c>
      <c r="E25" s="2">
        <v>402</v>
      </c>
      <c r="F25" s="46">
        <v>1179976.01</v>
      </c>
      <c r="G25" s="47">
        <v>2.7050000000000001</v>
      </c>
      <c r="H25" s="48">
        <f t="shared" si="0"/>
        <v>2.7050000000000001E-2</v>
      </c>
      <c r="I25" s="49">
        <v>44340</v>
      </c>
      <c r="J25" s="2">
        <v>23</v>
      </c>
      <c r="K25" s="50">
        <v>53493</v>
      </c>
      <c r="L25" s="2">
        <v>301</v>
      </c>
      <c r="M25" s="2">
        <v>278</v>
      </c>
      <c r="N25" s="51">
        <v>44963</v>
      </c>
      <c r="O25" s="47">
        <v>3.15</v>
      </c>
      <c r="P25" s="52">
        <v>100542.805872075</v>
      </c>
      <c r="Q25" s="2" t="s">
        <v>134</v>
      </c>
      <c r="R25" s="2" t="s">
        <v>135</v>
      </c>
      <c r="S25" s="2" t="s">
        <v>136</v>
      </c>
      <c r="T25" s="2">
        <v>721110</v>
      </c>
      <c r="U25" s="47">
        <v>1.5</v>
      </c>
      <c r="V25" s="48">
        <f t="shared" si="1"/>
        <v>1.4999999999999999E-2</v>
      </c>
      <c r="W25" s="47">
        <v>-2.35</v>
      </c>
      <c r="X25" s="2" t="s">
        <v>39</v>
      </c>
      <c r="Y25" s="2" t="s">
        <v>40</v>
      </c>
      <c r="Z25" s="2" t="s">
        <v>41</v>
      </c>
      <c r="AA25" s="2" t="s">
        <v>41</v>
      </c>
      <c r="AB25" s="2" t="s">
        <v>42</v>
      </c>
      <c r="AC25" s="53" t="s">
        <v>137</v>
      </c>
      <c r="AD25" s="53">
        <v>397518</v>
      </c>
      <c r="AE25" s="54">
        <v>72</v>
      </c>
      <c r="AF25" s="55" t="s">
        <v>60</v>
      </c>
      <c r="AG25" s="56" t="str">
        <f t="shared" si="2"/>
        <v>South Lake Tahoe</v>
      </c>
    </row>
    <row r="26" spans="1:33" x14ac:dyDescent="0.25">
      <c r="A26" s="1">
        <v>318217.11</v>
      </c>
      <c r="B26" s="2">
        <v>5798268903</v>
      </c>
      <c r="C26" s="2" t="s">
        <v>34</v>
      </c>
      <c r="D26" s="2" t="s">
        <v>55</v>
      </c>
      <c r="E26" s="2">
        <v>402</v>
      </c>
      <c r="F26" s="46">
        <v>834135.78</v>
      </c>
      <c r="G26" s="47">
        <v>0.78</v>
      </c>
      <c r="H26" s="48">
        <f t="shared" si="0"/>
        <v>7.8000000000000005E-3</v>
      </c>
      <c r="I26" s="49">
        <v>44337</v>
      </c>
      <c r="J26" s="2">
        <v>23</v>
      </c>
      <c r="K26" s="50">
        <v>53493</v>
      </c>
      <c r="L26" s="2">
        <v>301</v>
      </c>
      <c r="M26" s="2">
        <v>278</v>
      </c>
      <c r="N26" s="51">
        <v>44995</v>
      </c>
      <c r="O26" s="47">
        <v>3.15</v>
      </c>
      <c r="P26" s="52">
        <v>20494.7161146</v>
      </c>
      <c r="Q26" s="2" t="s">
        <v>138</v>
      </c>
      <c r="R26" s="2" t="s">
        <v>139</v>
      </c>
      <c r="S26" s="2" t="s">
        <v>140</v>
      </c>
      <c r="T26" s="2">
        <v>721110</v>
      </c>
      <c r="U26" s="47">
        <v>2.25</v>
      </c>
      <c r="V26" s="48">
        <f t="shared" si="1"/>
        <v>2.2499999999999999E-2</v>
      </c>
      <c r="W26" s="47">
        <v>0.32500000000000001</v>
      </c>
      <c r="X26" s="2" t="s">
        <v>39</v>
      </c>
      <c r="Y26" s="2" t="s">
        <v>40</v>
      </c>
      <c r="Z26" s="2" t="s">
        <v>41</v>
      </c>
      <c r="AA26" s="2" t="s">
        <v>41</v>
      </c>
      <c r="AB26" s="2" t="s">
        <v>42</v>
      </c>
      <c r="AC26" s="53" t="s">
        <v>141</v>
      </c>
      <c r="AD26" s="53">
        <v>406756</v>
      </c>
      <c r="AE26" s="54">
        <v>72</v>
      </c>
      <c r="AF26" s="55" t="s">
        <v>54</v>
      </c>
      <c r="AG26" s="56" t="str">
        <f t="shared" si="2"/>
        <v>Houston</v>
      </c>
    </row>
    <row r="27" spans="1:33" x14ac:dyDescent="0.25">
      <c r="A27" s="1">
        <v>319363.11</v>
      </c>
      <c r="B27" s="2">
        <v>6868218900</v>
      </c>
      <c r="C27" s="2" t="s">
        <v>34</v>
      </c>
      <c r="D27" s="2" t="s">
        <v>55</v>
      </c>
      <c r="E27" s="2">
        <v>402</v>
      </c>
      <c r="F27" s="46">
        <v>309198.03000000003</v>
      </c>
      <c r="G27" s="47">
        <v>1.03</v>
      </c>
      <c r="H27" s="48">
        <f t="shared" si="0"/>
        <v>1.03E-2</v>
      </c>
      <c r="I27" s="49">
        <v>44328</v>
      </c>
      <c r="J27" s="2">
        <v>23</v>
      </c>
      <c r="K27" s="50">
        <v>53493</v>
      </c>
      <c r="L27" s="2">
        <v>301</v>
      </c>
      <c r="M27" s="2">
        <v>278</v>
      </c>
      <c r="N27" s="51">
        <v>44963</v>
      </c>
      <c r="O27" s="47">
        <v>3.15</v>
      </c>
      <c r="P27" s="52">
        <v>10031.93008335</v>
      </c>
      <c r="Q27" s="2" t="s">
        <v>142</v>
      </c>
      <c r="R27" s="2" t="s">
        <v>143</v>
      </c>
      <c r="S27" s="2" t="s">
        <v>144</v>
      </c>
      <c r="T27" s="2">
        <v>445120</v>
      </c>
      <c r="U27" s="47">
        <v>1.5</v>
      </c>
      <c r="V27" s="48">
        <f t="shared" si="1"/>
        <v>1.4999999999999999E-2</v>
      </c>
      <c r="W27" s="47">
        <v>-0.67500000000000004</v>
      </c>
      <c r="X27" s="2" t="s">
        <v>39</v>
      </c>
      <c r="Y27" s="2" t="s">
        <v>40</v>
      </c>
      <c r="Z27" s="2" t="s">
        <v>41</v>
      </c>
      <c r="AA27" s="2" t="s">
        <v>41</v>
      </c>
      <c r="AB27" s="2" t="s">
        <v>42</v>
      </c>
      <c r="AC27" s="53" t="s">
        <v>137</v>
      </c>
      <c r="AD27" s="53">
        <v>402148</v>
      </c>
      <c r="AE27" s="54">
        <v>44</v>
      </c>
      <c r="AF27" s="55" t="s">
        <v>145</v>
      </c>
      <c r="AG27" s="56" t="str">
        <f t="shared" si="2"/>
        <v>Gold Beach</v>
      </c>
    </row>
    <row r="28" spans="1:33" x14ac:dyDescent="0.25">
      <c r="A28" s="1">
        <v>317788.11</v>
      </c>
      <c r="B28" s="2">
        <v>7038998808</v>
      </c>
      <c r="C28" s="2" t="s">
        <v>34</v>
      </c>
      <c r="D28" s="2" t="s">
        <v>55</v>
      </c>
      <c r="E28" s="2">
        <v>402</v>
      </c>
      <c r="F28" s="46">
        <v>295926.38</v>
      </c>
      <c r="G28" s="47">
        <v>1.78</v>
      </c>
      <c r="H28" s="48">
        <f t="shared" si="0"/>
        <v>1.78E-2</v>
      </c>
      <c r="I28" s="49">
        <v>44328</v>
      </c>
      <c r="J28" s="2">
        <v>23</v>
      </c>
      <c r="K28" s="50">
        <v>53493</v>
      </c>
      <c r="L28" s="2">
        <v>301</v>
      </c>
      <c r="M28" s="2">
        <v>278</v>
      </c>
      <c r="N28" s="51">
        <v>44989</v>
      </c>
      <c r="O28" s="47">
        <v>3.15</v>
      </c>
      <c r="P28" s="52">
        <v>16592.5921266</v>
      </c>
      <c r="Q28" s="2" t="s">
        <v>146</v>
      </c>
      <c r="R28" s="2" t="s">
        <v>147</v>
      </c>
      <c r="S28" s="2" t="s">
        <v>148</v>
      </c>
      <c r="T28" s="2">
        <v>524210</v>
      </c>
      <c r="U28" s="47">
        <v>2.5</v>
      </c>
      <c r="V28" s="48">
        <f t="shared" si="1"/>
        <v>2.5000000000000001E-2</v>
      </c>
      <c r="W28" s="47">
        <v>-0.42499999999999999</v>
      </c>
      <c r="X28" s="2" t="s">
        <v>39</v>
      </c>
      <c r="Y28" s="2" t="s">
        <v>40</v>
      </c>
      <c r="Z28" s="2" t="s">
        <v>41</v>
      </c>
      <c r="AA28" s="2" t="s">
        <v>41</v>
      </c>
      <c r="AB28" s="2" t="s">
        <v>42</v>
      </c>
      <c r="AC28" s="53" t="s">
        <v>149</v>
      </c>
      <c r="AD28" s="53">
        <v>384633</v>
      </c>
      <c r="AE28" s="54">
        <v>52</v>
      </c>
      <c r="AF28" s="55" t="s">
        <v>110</v>
      </c>
      <c r="AG28" s="56" t="str">
        <f t="shared" si="2"/>
        <v>Chamblee</v>
      </c>
    </row>
    <row r="29" spans="1:33" x14ac:dyDescent="0.25">
      <c r="A29" s="1">
        <v>318470.11</v>
      </c>
      <c r="B29" s="2">
        <v>4152438902</v>
      </c>
      <c r="C29" s="2" t="s">
        <v>34</v>
      </c>
      <c r="D29" s="2" t="s">
        <v>55</v>
      </c>
      <c r="E29" s="2">
        <v>402</v>
      </c>
      <c r="F29" s="46">
        <v>244085</v>
      </c>
      <c r="G29" s="47">
        <v>1.78</v>
      </c>
      <c r="H29" s="48">
        <f t="shared" si="0"/>
        <v>1.78E-2</v>
      </c>
      <c r="I29" s="49">
        <v>44328</v>
      </c>
      <c r="J29" s="2">
        <v>23</v>
      </c>
      <c r="K29" s="50">
        <v>53493</v>
      </c>
      <c r="L29" s="2">
        <v>301</v>
      </c>
      <c r="M29" s="2">
        <v>278</v>
      </c>
      <c r="N29" s="51">
        <v>44989</v>
      </c>
      <c r="O29" s="47">
        <v>3.15</v>
      </c>
      <c r="P29" s="52">
        <v>13685.845949999999</v>
      </c>
      <c r="Q29" s="2" t="s">
        <v>150</v>
      </c>
      <c r="R29" s="2" t="s">
        <v>151</v>
      </c>
      <c r="S29" s="2" t="s">
        <v>152</v>
      </c>
      <c r="T29" s="2">
        <v>713950</v>
      </c>
      <c r="U29" s="47">
        <v>2.5</v>
      </c>
      <c r="V29" s="48">
        <f t="shared" si="1"/>
        <v>2.5000000000000001E-2</v>
      </c>
      <c r="W29" s="47">
        <v>-0.42499999999999999</v>
      </c>
      <c r="X29" s="2" t="s">
        <v>39</v>
      </c>
      <c r="Y29" s="2" t="s">
        <v>40</v>
      </c>
      <c r="Z29" s="2" t="s">
        <v>41</v>
      </c>
      <c r="AA29" s="2" t="s">
        <v>41</v>
      </c>
      <c r="AB29" s="2" t="s">
        <v>42</v>
      </c>
      <c r="AC29" s="53" t="s">
        <v>149</v>
      </c>
      <c r="AD29" s="53">
        <v>384632</v>
      </c>
      <c r="AE29" s="54">
        <v>71</v>
      </c>
      <c r="AF29" s="55" t="s">
        <v>153</v>
      </c>
      <c r="AG29" s="56" t="str">
        <f t="shared" si="2"/>
        <v>Mayville</v>
      </c>
    </row>
    <row r="30" spans="1:33" x14ac:dyDescent="0.25">
      <c r="A30" s="1">
        <v>319852.11</v>
      </c>
      <c r="B30" s="2">
        <v>9334238807</v>
      </c>
      <c r="C30" s="2" t="s">
        <v>34</v>
      </c>
      <c r="D30" s="2" t="s">
        <v>55</v>
      </c>
      <c r="E30" s="2">
        <v>402</v>
      </c>
      <c r="F30" s="46">
        <v>189384.25</v>
      </c>
      <c r="G30" s="47">
        <v>0.78</v>
      </c>
      <c r="H30" s="48">
        <f t="shared" si="0"/>
        <v>7.8000000000000005E-3</v>
      </c>
      <c r="I30" s="49">
        <v>44330</v>
      </c>
      <c r="J30" s="2">
        <v>23</v>
      </c>
      <c r="K30" s="50">
        <v>53493</v>
      </c>
      <c r="L30" s="2">
        <v>301</v>
      </c>
      <c r="M30" s="2">
        <v>278</v>
      </c>
      <c r="N30" s="51">
        <v>44986</v>
      </c>
      <c r="O30" s="47">
        <v>3.15</v>
      </c>
      <c r="P30" s="52">
        <v>4653.1710224999997</v>
      </c>
      <c r="Q30" s="2" t="s">
        <v>154</v>
      </c>
      <c r="R30" s="2" t="s">
        <v>155</v>
      </c>
      <c r="S30" s="2" t="s">
        <v>156</v>
      </c>
      <c r="T30" s="2">
        <v>524210</v>
      </c>
      <c r="U30" s="47">
        <v>2.25</v>
      </c>
      <c r="V30" s="48">
        <f t="shared" si="1"/>
        <v>2.2499999999999999E-2</v>
      </c>
      <c r="W30" s="47">
        <v>0.32500000000000001</v>
      </c>
      <c r="X30" s="2" t="s">
        <v>39</v>
      </c>
      <c r="Y30" s="2" t="s">
        <v>40</v>
      </c>
      <c r="Z30" s="2" t="s">
        <v>41</v>
      </c>
      <c r="AA30" s="2" t="s">
        <v>41</v>
      </c>
      <c r="AB30" s="2" t="s">
        <v>42</v>
      </c>
      <c r="AC30" s="53" t="s">
        <v>157</v>
      </c>
      <c r="AD30" s="53">
        <v>406760</v>
      </c>
      <c r="AE30" s="54">
        <v>52</v>
      </c>
      <c r="AF30" s="55" t="s">
        <v>54</v>
      </c>
      <c r="AG30" s="56" t="str">
        <f t="shared" si="2"/>
        <v>Fort Worth</v>
      </c>
    </row>
    <row r="31" spans="1:33" x14ac:dyDescent="0.25">
      <c r="A31" s="1">
        <v>317300.11</v>
      </c>
      <c r="B31" s="2">
        <v>9965219009</v>
      </c>
      <c r="C31" s="2" t="s">
        <v>34</v>
      </c>
      <c r="D31" s="2" t="s">
        <v>55</v>
      </c>
      <c r="E31" s="2">
        <v>402</v>
      </c>
      <c r="F31" s="46">
        <v>3367865.46</v>
      </c>
      <c r="G31" s="47">
        <v>0.03</v>
      </c>
      <c r="H31" s="48">
        <f t="shared" si="0"/>
        <v>2.9999999999999997E-4</v>
      </c>
      <c r="I31" s="49">
        <v>44357</v>
      </c>
      <c r="J31" s="2">
        <v>22</v>
      </c>
      <c r="K31" s="50">
        <v>53523</v>
      </c>
      <c r="L31" s="2">
        <v>301</v>
      </c>
      <c r="M31" s="2">
        <v>279</v>
      </c>
      <c r="N31" s="51">
        <v>44991</v>
      </c>
      <c r="O31" s="47">
        <v>3.15</v>
      </c>
      <c r="P31" s="52">
        <v>3182.6328596999992</v>
      </c>
      <c r="Q31" s="2" t="s">
        <v>158</v>
      </c>
      <c r="R31" s="2" t="s">
        <v>159</v>
      </c>
      <c r="S31" s="2" t="s">
        <v>160</v>
      </c>
      <c r="T31" s="2">
        <v>423610</v>
      </c>
      <c r="U31" s="47">
        <v>0.75</v>
      </c>
      <c r="V31" s="48">
        <f t="shared" si="1"/>
        <v>7.4999999999999997E-3</v>
      </c>
      <c r="W31" s="47">
        <v>-0.42499999999999999</v>
      </c>
      <c r="X31" s="2" t="s">
        <v>39</v>
      </c>
      <c r="Y31" s="2" t="s">
        <v>40</v>
      </c>
      <c r="Z31" s="2" t="s">
        <v>41</v>
      </c>
      <c r="AA31" s="2" t="s">
        <v>41</v>
      </c>
      <c r="AB31" s="2" t="s">
        <v>42</v>
      </c>
      <c r="AC31" s="53" t="s">
        <v>161</v>
      </c>
      <c r="AD31" s="53">
        <v>384636</v>
      </c>
      <c r="AE31" s="54">
        <v>42</v>
      </c>
      <c r="AF31" s="55" t="s">
        <v>60</v>
      </c>
      <c r="AG31" s="56" t="str">
        <f t="shared" si="2"/>
        <v>Los Angeles</v>
      </c>
    </row>
    <row r="32" spans="1:33" x14ac:dyDescent="0.25">
      <c r="A32" s="1">
        <v>314753.11</v>
      </c>
      <c r="B32" s="2">
        <v>9857709006</v>
      </c>
      <c r="C32" s="2" t="s">
        <v>34</v>
      </c>
      <c r="D32" s="2" t="s">
        <v>55</v>
      </c>
      <c r="E32" s="2">
        <v>402</v>
      </c>
      <c r="F32" s="46">
        <v>3211506.11</v>
      </c>
      <c r="G32" s="47">
        <v>2.7050000000000001</v>
      </c>
      <c r="H32" s="48">
        <f t="shared" si="0"/>
        <v>2.7050000000000001E-2</v>
      </c>
      <c r="I32" s="49">
        <v>44351</v>
      </c>
      <c r="J32" s="2">
        <v>22</v>
      </c>
      <c r="K32" s="50">
        <v>53523</v>
      </c>
      <c r="L32" s="2">
        <v>301</v>
      </c>
      <c r="M32" s="2">
        <v>279</v>
      </c>
      <c r="N32" s="51">
        <v>44990</v>
      </c>
      <c r="O32" s="47">
        <v>3.15</v>
      </c>
      <c r="P32" s="52">
        <v>273644.40686782496</v>
      </c>
      <c r="Q32" s="2" t="s">
        <v>162</v>
      </c>
      <c r="R32" s="2" t="s">
        <v>163</v>
      </c>
      <c r="S32" s="2" t="s">
        <v>164</v>
      </c>
      <c r="T32" s="2">
        <v>721110</v>
      </c>
      <c r="U32" s="47">
        <v>1.5</v>
      </c>
      <c r="V32" s="48">
        <f t="shared" si="1"/>
        <v>1.4999999999999999E-2</v>
      </c>
      <c r="W32" s="47">
        <v>-2.35</v>
      </c>
      <c r="X32" s="2" t="s">
        <v>39</v>
      </c>
      <c r="Y32" s="2" t="s">
        <v>40</v>
      </c>
      <c r="Z32" s="2" t="s">
        <v>41</v>
      </c>
      <c r="AA32" s="2" t="s">
        <v>41</v>
      </c>
      <c r="AB32" s="2" t="s">
        <v>42</v>
      </c>
      <c r="AC32" s="53" t="s">
        <v>165</v>
      </c>
      <c r="AD32" s="53">
        <v>400074</v>
      </c>
      <c r="AE32" s="54">
        <v>72</v>
      </c>
      <c r="AF32" s="55" t="s">
        <v>166</v>
      </c>
      <c r="AG32" s="56" t="str">
        <f t="shared" si="2"/>
        <v>Lake George</v>
      </c>
    </row>
    <row r="33" spans="1:33" x14ac:dyDescent="0.25">
      <c r="A33" s="1">
        <v>315041.11</v>
      </c>
      <c r="B33" s="2">
        <v>1109409106</v>
      </c>
      <c r="C33" s="2" t="s">
        <v>34</v>
      </c>
      <c r="D33" s="2" t="s">
        <v>55</v>
      </c>
      <c r="E33" s="2">
        <v>402</v>
      </c>
      <c r="F33" s="46">
        <v>2928845.53</v>
      </c>
      <c r="G33" s="47">
        <v>0.90500000000000003</v>
      </c>
      <c r="H33" s="48">
        <f t="shared" si="0"/>
        <v>9.0500000000000008E-3</v>
      </c>
      <c r="I33" s="49">
        <v>44376</v>
      </c>
      <c r="J33" s="2">
        <v>22</v>
      </c>
      <c r="K33" s="50">
        <v>53523</v>
      </c>
      <c r="L33" s="2">
        <v>301</v>
      </c>
      <c r="M33" s="2">
        <v>279</v>
      </c>
      <c r="N33" s="51">
        <v>45015</v>
      </c>
      <c r="O33" s="47">
        <v>3.15</v>
      </c>
      <c r="P33" s="52">
        <v>83494.063946474998</v>
      </c>
      <c r="Q33" s="2" t="s">
        <v>167</v>
      </c>
      <c r="R33" s="2" t="s">
        <v>168</v>
      </c>
      <c r="S33" s="2" t="s">
        <v>169</v>
      </c>
      <c r="T33" s="2">
        <v>721110</v>
      </c>
      <c r="U33" s="47">
        <v>1.75</v>
      </c>
      <c r="V33" s="48">
        <f t="shared" si="1"/>
        <v>1.7500000000000002E-2</v>
      </c>
      <c r="W33" s="47">
        <v>-0.3</v>
      </c>
      <c r="X33" s="2" t="s">
        <v>39</v>
      </c>
      <c r="Y33" s="2" t="s">
        <v>40</v>
      </c>
      <c r="Z33" s="2" t="s">
        <v>41</v>
      </c>
      <c r="AA33" s="2" t="s">
        <v>41</v>
      </c>
      <c r="AB33" s="2" t="s">
        <v>42</v>
      </c>
      <c r="AC33" s="53" t="s">
        <v>170</v>
      </c>
      <c r="AD33" s="53">
        <v>388391</v>
      </c>
      <c r="AE33" s="54">
        <v>72</v>
      </c>
      <c r="AF33" s="55" t="s">
        <v>54</v>
      </c>
      <c r="AG33" s="56" t="str">
        <f t="shared" si="2"/>
        <v>San Antonio</v>
      </c>
    </row>
    <row r="34" spans="1:33" x14ac:dyDescent="0.25">
      <c r="A34" s="1">
        <v>314764.11</v>
      </c>
      <c r="B34" s="2">
        <v>7579689002</v>
      </c>
      <c r="C34" s="2" t="s">
        <v>34</v>
      </c>
      <c r="D34" s="2" t="s">
        <v>55</v>
      </c>
      <c r="E34" s="2">
        <v>402</v>
      </c>
      <c r="F34" s="46">
        <v>653713.16</v>
      </c>
      <c r="G34" s="47">
        <v>0.03</v>
      </c>
      <c r="H34" s="48">
        <f t="shared" si="0"/>
        <v>2.9999999999999997E-4</v>
      </c>
      <c r="I34" s="49">
        <v>44356</v>
      </c>
      <c r="J34" s="2">
        <v>22</v>
      </c>
      <c r="K34" s="50">
        <v>53523</v>
      </c>
      <c r="L34" s="2">
        <v>301</v>
      </c>
      <c r="M34" s="2">
        <v>279</v>
      </c>
      <c r="N34" s="51">
        <v>44986</v>
      </c>
      <c r="O34" s="47">
        <v>3.15</v>
      </c>
      <c r="P34" s="52">
        <v>617.75893619999999</v>
      </c>
      <c r="Q34" s="2" t="s">
        <v>171</v>
      </c>
      <c r="R34" s="2" t="s">
        <v>172</v>
      </c>
      <c r="S34" s="2" t="s">
        <v>173</v>
      </c>
      <c r="T34" s="2">
        <v>811192</v>
      </c>
      <c r="U34" s="47">
        <v>1.5</v>
      </c>
      <c r="V34" s="48">
        <f t="shared" si="1"/>
        <v>1.4999999999999999E-2</v>
      </c>
      <c r="W34" s="47">
        <v>0.32500000000000001</v>
      </c>
      <c r="X34" s="2" t="s">
        <v>39</v>
      </c>
      <c r="Y34" s="2" t="s">
        <v>40</v>
      </c>
      <c r="Z34" s="2" t="s">
        <v>41</v>
      </c>
      <c r="AA34" s="2" t="s">
        <v>41</v>
      </c>
      <c r="AB34" s="2" t="s">
        <v>42</v>
      </c>
      <c r="AC34" s="53" t="s">
        <v>174</v>
      </c>
      <c r="AD34" s="53">
        <v>360756</v>
      </c>
      <c r="AE34" s="54">
        <v>81</v>
      </c>
      <c r="AF34" s="55" t="s">
        <v>79</v>
      </c>
      <c r="AG34" s="56" t="str">
        <f t="shared" si="2"/>
        <v>Clayton</v>
      </c>
    </row>
    <row r="35" spans="1:33" x14ac:dyDescent="0.25">
      <c r="A35" s="1">
        <v>315015.11</v>
      </c>
      <c r="B35" s="2">
        <v>9963709010</v>
      </c>
      <c r="C35" s="2" t="s">
        <v>34</v>
      </c>
      <c r="D35" s="2" t="s">
        <v>175</v>
      </c>
      <c r="E35" s="2">
        <v>406</v>
      </c>
      <c r="F35" s="46">
        <v>611508.06999999995</v>
      </c>
      <c r="G35" s="47">
        <v>0.03</v>
      </c>
      <c r="H35" s="48">
        <f t="shared" si="0"/>
        <v>2.9999999999999997E-4</v>
      </c>
      <c r="I35" s="49">
        <v>44356</v>
      </c>
      <c r="J35" s="2">
        <v>22</v>
      </c>
      <c r="K35" s="50">
        <v>53523</v>
      </c>
      <c r="L35" s="2">
        <v>301</v>
      </c>
      <c r="M35" s="2">
        <v>279</v>
      </c>
      <c r="N35" s="51">
        <v>44986</v>
      </c>
      <c r="O35" s="47">
        <v>3.15</v>
      </c>
      <c r="P35" s="52">
        <v>577.87512614999991</v>
      </c>
      <c r="Q35" s="2" t="s">
        <v>176</v>
      </c>
      <c r="R35" s="2" t="s">
        <v>177</v>
      </c>
      <c r="S35" s="2" t="s">
        <v>178</v>
      </c>
      <c r="T35" s="2">
        <v>721110</v>
      </c>
      <c r="U35" s="47">
        <v>1.5</v>
      </c>
      <c r="V35" s="48">
        <f t="shared" si="1"/>
        <v>1.4999999999999999E-2</v>
      </c>
      <c r="W35" s="47">
        <v>0.32500000000000001</v>
      </c>
      <c r="X35" s="2" t="s">
        <v>39</v>
      </c>
      <c r="Y35" s="2" t="s">
        <v>40</v>
      </c>
      <c r="Z35" s="2" t="s">
        <v>41</v>
      </c>
      <c r="AA35" s="2" t="s">
        <v>41</v>
      </c>
      <c r="AB35" s="2" t="s">
        <v>42</v>
      </c>
      <c r="AC35" s="53" t="s">
        <v>179</v>
      </c>
      <c r="AD35" s="53">
        <v>360768</v>
      </c>
      <c r="AE35" s="54">
        <v>72</v>
      </c>
      <c r="AF35" s="55" t="s">
        <v>180</v>
      </c>
      <c r="AG35" s="56" t="str">
        <f t="shared" si="2"/>
        <v>Burlington</v>
      </c>
    </row>
    <row r="36" spans="1:33" x14ac:dyDescent="0.25">
      <c r="A36" s="1">
        <v>319002.11</v>
      </c>
      <c r="B36" s="2">
        <v>1035639101</v>
      </c>
      <c r="C36" s="2" t="s">
        <v>34</v>
      </c>
      <c r="D36" s="2" t="s">
        <v>55</v>
      </c>
      <c r="E36" s="2">
        <v>402</v>
      </c>
      <c r="F36" s="46">
        <v>580104.61</v>
      </c>
      <c r="G36" s="47">
        <v>1.28</v>
      </c>
      <c r="H36" s="48">
        <f t="shared" si="0"/>
        <v>1.2800000000000001E-2</v>
      </c>
      <c r="I36" s="49">
        <v>44370</v>
      </c>
      <c r="J36" s="2">
        <v>22</v>
      </c>
      <c r="K36" s="50">
        <v>53523</v>
      </c>
      <c r="L36" s="2">
        <v>301</v>
      </c>
      <c r="M36" s="2">
        <v>279</v>
      </c>
      <c r="N36" s="51">
        <v>45008</v>
      </c>
      <c r="O36" s="47">
        <v>3.15</v>
      </c>
      <c r="P36" s="52">
        <v>23389.817875199999</v>
      </c>
      <c r="Q36" s="2" t="s">
        <v>181</v>
      </c>
      <c r="R36" s="2" t="s">
        <v>182</v>
      </c>
      <c r="S36" s="2" t="s">
        <v>183</v>
      </c>
      <c r="T36" s="2">
        <v>457110</v>
      </c>
      <c r="U36" s="47">
        <v>2.75</v>
      </c>
      <c r="V36" s="48">
        <f t="shared" si="1"/>
        <v>2.75E-2</v>
      </c>
      <c r="W36" s="47">
        <v>0.32500000000000001</v>
      </c>
      <c r="X36" s="2" t="s">
        <v>39</v>
      </c>
      <c r="Y36" s="2" t="s">
        <v>40</v>
      </c>
      <c r="Z36" s="2" t="s">
        <v>41</v>
      </c>
      <c r="AA36" s="2" t="s">
        <v>41</v>
      </c>
      <c r="AB36" s="2" t="s">
        <v>42</v>
      </c>
      <c r="AC36" s="53" t="s">
        <v>184</v>
      </c>
      <c r="AD36" s="53">
        <v>406727</v>
      </c>
      <c r="AE36" s="54">
        <v>45</v>
      </c>
      <c r="AF36" s="55" t="s">
        <v>180</v>
      </c>
      <c r="AG36" s="56" t="str">
        <f t="shared" si="2"/>
        <v>Gunnison</v>
      </c>
    </row>
    <row r="37" spans="1:33" x14ac:dyDescent="0.25">
      <c r="A37" s="1">
        <v>318107.11</v>
      </c>
      <c r="B37" s="2">
        <v>3430158908</v>
      </c>
      <c r="C37" s="2" t="s">
        <v>34</v>
      </c>
      <c r="D37" s="2" t="s">
        <v>55</v>
      </c>
      <c r="E37" s="2">
        <v>402</v>
      </c>
      <c r="F37" s="46">
        <v>278152.89</v>
      </c>
      <c r="G37" s="47">
        <v>1.78</v>
      </c>
      <c r="H37" s="48">
        <f t="shared" si="0"/>
        <v>1.78E-2</v>
      </c>
      <c r="I37" s="49">
        <v>44357</v>
      </c>
      <c r="J37" s="2">
        <v>22</v>
      </c>
      <c r="K37" s="50">
        <v>53523</v>
      </c>
      <c r="L37" s="2">
        <v>301</v>
      </c>
      <c r="M37" s="2">
        <v>279</v>
      </c>
      <c r="N37" s="51">
        <v>44962</v>
      </c>
      <c r="O37" s="47">
        <v>3.15</v>
      </c>
      <c r="P37" s="52">
        <v>15596.032542299999</v>
      </c>
      <c r="Q37" s="2" t="s">
        <v>185</v>
      </c>
      <c r="R37" s="2" t="s">
        <v>186</v>
      </c>
      <c r="S37" s="2" t="s">
        <v>187</v>
      </c>
      <c r="T37" s="2">
        <v>562111</v>
      </c>
      <c r="U37" s="47">
        <v>2.5</v>
      </c>
      <c r="V37" s="48">
        <f t="shared" si="1"/>
        <v>2.5000000000000001E-2</v>
      </c>
      <c r="W37" s="47">
        <v>-0.42499999999999999</v>
      </c>
      <c r="X37" s="2" t="s">
        <v>39</v>
      </c>
      <c r="Y37" s="2" t="s">
        <v>40</v>
      </c>
      <c r="Z37" s="2" t="s">
        <v>41</v>
      </c>
      <c r="AA37" s="2" t="s">
        <v>41</v>
      </c>
      <c r="AB37" s="2" t="s">
        <v>42</v>
      </c>
      <c r="AC37" s="53" t="s">
        <v>149</v>
      </c>
      <c r="AD37" s="53">
        <v>384627</v>
      </c>
      <c r="AE37" s="54">
        <v>56</v>
      </c>
      <c r="AF37" s="55" t="s">
        <v>166</v>
      </c>
      <c r="AG37" s="56" t="str">
        <f t="shared" si="2"/>
        <v>Brentwood</v>
      </c>
    </row>
    <row r="38" spans="1:33" x14ac:dyDescent="0.25">
      <c r="A38" s="1">
        <v>316995.11</v>
      </c>
      <c r="B38" s="2">
        <v>8797919002</v>
      </c>
      <c r="C38" s="2" t="s">
        <v>34</v>
      </c>
      <c r="D38" s="2" t="s">
        <v>55</v>
      </c>
      <c r="E38" s="2">
        <v>402</v>
      </c>
      <c r="F38" s="46">
        <v>125126.82</v>
      </c>
      <c r="G38" s="47">
        <v>2.0299999999999998</v>
      </c>
      <c r="H38" s="48">
        <f t="shared" si="0"/>
        <v>2.0299999999999999E-2</v>
      </c>
      <c r="I38" s="49">
        <v>44377</v>
      </c>
      <c r="J38" s="2">
        <v>22</v>
      </c>
      <c r="K38" s="50">
        <v>53523</v>
      </c>
      <c r="L38" s="2">
        <v>301</v>
      </c>
      <c r="M38" s="2">
        <v>279</v>
      </c>
      <c r="N38" s="51">
        <v>44976</v>
      </c>
      <c r="O38" s="47">
        <v>3.15</v>
      </c>
      <c r="P38" s="52">
        <v>8001.2345048999996</v>
      </c>
      <c r="Q38" s="2" t="s">
        <v>188</v>
      </c>
      <c r="R38" s="2" t="s">
        <v>189</v>
      </c>
      <c r="S38" s="2" t="s">
        <v>190</v>
      </c>
      <c r="T38" s="2">
        <v>812199</v>
      </c>
      <c r="U38" s="47">
        <v>2.75</v>
      </c>
      <c r="V38" s="48">
        <f t="shared" si="1"/>
        <v>2.75E-2</v>
      </c>
      <c r="W38" s="47">
        <v>-0.42499999999999999</v>
      </c>
      <c r="X38" s="2" t="s">
        <v>39</v>
      </c>
      <c r="Y38" s="2" t="s">
        <v>40</v>
      </c>
      <c r="Z38" s="2" t="s">
        <v>41</v>
      </c>
      <c r="AA38" s="2" t="s">
        <v>41</v>
      </c>
      <c r="AB38" s="2" t="s">
        <v>42</v>
      </c>
      <c r="AC38" s="53" t="s">
        <v>191</v>
      </c>
      <c r="AD38" s="53">
        <v>384635</v>
      </c>
      <c r="AE38" s="54">
        <v>81</v>
      </c>
      <c r="AF38" s="55" t="s">
        <v>192</v>
      </c>
      <c r="AG38" s="56" t="str">
        <f t="shared" si="2"/>
        <v>Ellisville</v>
      </c>
    </row>
    <row r="39" spans="1:33" x14ac:dyDescent="0.25">
      <c r="A39" s="1">
        <v>316470.11</v>
      </c>
      <c r="B39" s="2">
        <v>1149869109</v>
      </c>
      <c r="C39" s="2" t="s">
        <v>34</v>
      </c>
      <c r="D39" s="2" t="s">
        <v>55</v>
      </c>
      <c r="E39" s="2">
        <v>402</v>
      </c>
      <c r="F39" s="46">
        <v>3412397.06</v>
      </c>
      <c r="G39" s="47">
        <v>1.03</v>
      </c>
      <c r="H39" s="48">
        <f t="shared" si="0"/>
        <v>1.03E-2</v>
      </c>
      <c r="I39" s="49">
        <v>44393</v>
      </c>
      <c r="J39" s="2">
        <v>21</v>
      </c>
      <c r="K39" s="50">
        <v>53554</v>
      </c>
      <c r="L39" s="2">
        <v>301</v>
      </c>
      <c r="M39" s="2">
        <v>280</v>
      </c>
      <c r="N39" s="51">
        <v>44991</v>
      </c>
      <c r="O39" s="47">
        <v>3.15</v>
      </c>
      <c r="P39" s="52">
        <v>110715.2226117</v>
      </c>
      <c r="Q39" s="2" t="s">
        <v>193</v>
      </c>
      <c r="R39" s="2" t="s">
        <v>194</v>
      </c>
      <c r="S39" s="2" t="s">
        <v>195</v>
      </c>
      <c r="T39" s="2">
        <v>441228</v>
      </c>
      <c r="U39" s="47">
        <v>2.5</v>
      </c>
      <c r="V39" s="48">
        <f t="shared" si="1"/>
        <v>2.5000000000000001E-2</v>
      </c>
      <c r="W39" s="47">
        <v>0.32500000000000001</v>
      </c>
      <c r="X39" s="2" t="s">
        <v>39</v>
      </c>
      <c r="Y39" s="2" t="s">
        <v>40</v>
      </c>
      <c r="Z39" s="2" t="s">
        <v>41</v>
      </c>
      <c r="AA39" s="2" t="s">
        <v>41</v>
      </c>
      <c r="AB39" s="2" t="s">
        <v>42</v>
      </c>
      <c r="AC39" s="53" t="s">
        <v>196</v>
      </c>
      <c r="AD39" s="53">
        <v>406731</v>
      </c>
      <c r="AE39" s="54">
        <v>44</v>
      </c>
      <c r="AF39" s="55" t="s">
        <v>60</v>
      </c>
      <c r="AG39" s="56" t="str">
        <f t="shared" si="2"/>
        <v>Bellflower</v>
      </c>
    </row>
    <row r="40" spans="1:33" x14ac:dyDescent="0.25">
      <c r="A40" s="1">
        <v>316782.11</v>
      </c>
      <c r="B40" s="2">
        <v>1119329110</v>
      </c>
      <c r="C40" s="2" t="s">
        <v>34</v>
      </c>
      <c r="D40" s="2" t="s">
        <v>55</v>
      </c>
      <c r="E40" s="2">
        <v>402</v>
      </c>
      <c r="F40" s="46">
        <v>1874472.05</v>
      </c>
      <c r="G40" s="47">
        <v>0.85499999999999998</v>
      </c>
      <c r="H40" s="48">
        <f t="shared" si="0"/>
        <v>8.5500000000000003E-3</v>
      </c>
      <c r="I40" s="49">
        <v>44379</v>
      </c>
      <c r="J40" s="2">
        <v>21</v>
      </c>
      <c r="K40" s="50">
        <v>53554</v>
      </c>
      <c r="L40" s="2">
        <v>301</v>
      </c>
      <c r="M40" s="2">
        <v>280</v>
      </c>
      <c r="N40" s="51">
        <v>44988</v>
      </c>
      <c r="O40" s="47">
        <v>3.15</v>
      </c>
      <c r="P40" s="52">
        <v>50484.218486624995</v>
      </c>
      <c r="Q40" s="2" t="s">
        <v>197</v>
      </c>
      <c r="R40" s="2" t="s">
        <v>198</v>
      </c>
      <c r="S40" s="2" t="s">
        <v>199</v>
      </c>
      <c r="T40" s="2">
        <v>445310</v>
      </c>
      <c r="U40" s="47">
        <v>1</v>
      </c>
      <c r="V40" s="48">
        <f t="shared" si="1"/>
        <v>0.01</v>
      </c>
      <c r="W40" s="47">
        <v>-1</v>
      </c>
      <c r="X40" s="2" t="s">
        <v>39</v>
      </c>
      <c r="Y40" s="2" t="s">
        <v>40</v>
      </c>
      <c r="Z40" s="2" t="s">
        <v>41</v>
      </c>
      <c r="AA40" s="2" t="s">
        <v>41</v>
      </c>
      <c r="AB40" s="2" t="s">
        <v>42</v>
      </c>
      <c r="AC40" s="53" t="s">
        <v>200</v>
      </c>
      <c r="AD40" s="53">
        <v>376036</v>
      </c>
      <c r="AE40" s="54">
        <v>44</v>
      </c>
      <c r="AF40" s="55" t="s">
        <v>60</v>
      </c>
      <c r="AG40" s="56" t="str">
        <f t="shared" si="2"/>
        <v>Huntington Beach</v>
      </c>
    </row>
    <row r="41" spans="1:33" x14ac:dyDescent="0.25">
      <c r="A41" s="1">
        <v>319370.11</v>
      </c>
      <c r="B41" s="2">
        <v>1306379109</v>
      </c>
      <c r="C41" s="2" t="s">
        <v>34</v>
      </c>
      <c r="D41" s="2" t="s">
        <v>55</v>
      </c>
      <c r="E41" s="2">
        <v>402</v>
      </c>
      <c r="F41" s="46">
        <v>1559536.98</v>
      </c>
      <c r="G41" s="47">
        <v>2.7050000000000001</v>
      </c>
      <c r="H41" s="48">
        <f t="shared" si="0"/>
        <v>2.7050000000000001E-2</v>
      </c>
      <c r="I41" s="49">
        <v>44403</v>
      </c>
      <c r="J41" s="2">
        <v>21</v>
      </c>
      <c r="K41" s="50">
        <v>53554</v>
      </c>
      <c r="L41" s="2">
        <v>301</v>
      </c>
      <c r="M41" s="2">
        <v>280</v>
      </c>
      <c r="N41" s="51">
        <v>44962</v>
      </c>
      <c r="O41" s="47">
        <v>3.15</v>
      </c>
      <c r="P41" s="52">
        <v>132884.24722334999</v>
      </c>
      <c r="Q41" s="2" t="s">
        <v>201</v>
      </c>
      <c r="R41" s="2" t="s">
        <v>202</v>
      </c>
      <c r="S41" s="2" t="s">
        <v>203</v>
      </c>
      <c r="T41" s="2">
        <v>624120</v>
      </c>
      <c r="U41" s="47">
        <v>1.5</v>
      </c>
      <c r="V41" s="48">
        <f t="shared" si="1"/>
        <v>1.4999999999999999E-2</v>
      </c>
      <c r="W41" s="47">
        <v>-2.35</v>
      </c>
      <c r="X41" s="2" t="s">
        <v>39</v>
      </c>
      <c r="Y41" s="2" t="s">
        <v>40</v>
      </c>
      <c r="Z41" s="2" t="s">
        <v>41</v>
      </c>
      <c r="AA41" s="2" t="s">
        <v>41</v>
      </c>
      <c r="AB41" s="2" t="s">
        <v>42</v>
      </c>
      <c r="AC41" s="53" t="s">
        <v>137</v>
      </c>
      <c r="AD41" s="53">
        <v>397499</v>
      </c>
      <c r="AE41" s="54">
        <v>62</v>
      </c>
      <c r="AF41" s="55" t="s">
        <v>60</v>
      </c>
      <c r="AG41" s="56" t="str">
        <f t="shared" si="2"/>
        <v>Soquel</v>
      </c>
    </row>
    <row r="42" spans="1:33" x14ac:dyDescent="0.25">
      <c r="A42" s="1">
        <v>319365.11</v>
      </c>
      <c r="B42" s="2">
        <v>1299869104</v>
      </c>
      <c r="C42" s="2" t="s">
        <v>34</v>
      </c>
      <c r="D42" s="2" t="s">
        <v>55</v>
      </c>
      <c r="E42" s="2">
        <v>402</v>
      </c>
      <c r="F42" s="46">
        <v>1455107.17</v>
      </c>
      <c r="G42" s="47">
        <v>2.9550000000000001</v>
      </c>
      <c r="H42" s="48">
        <f t="shared" si="0"/>
        <v>2.955E-2</v>
      </c>
      <c r="I42" s="49">
        <v>44400</v>
      </c>
      <c r="J42" s="2">
        <v>21</v>
      </c>
      <c r="K42" s="50">
        <v>53554</v>
      </c>
      <c r="L42" s="2">
        <v>301</v>
      </c>
      <c r="M42" s="2">
        <v>280</v>
      </c>
      <c r="N42" s="51">
        <v>44963</v>
      </c>
      <c r="O42" s="47">
        <v>3.15</v>
      </c>
      <c r="P42" s="52">
        <v>135445.013151525</v>
      </c>
      <c r="Q42" s="2" t="s">
        <v>204</v>
      </c>
      <c r="R42" s="2" t="s">
        <v>205</v>
      </c>
      <c r="S42" s="2" t="s">
        <v>206</v>
      </c>
      <c r="T42" s="2">
        <v>721110</v>
      </c>
      <c r="U42" s="47">
        <v>1.75</v>
      </c>
      <c r="V42" s="48">
        <f t="shared" si="1"/>
        <v>1.7500000000000002E-2</v>
      </c>
      <c r="W42" s="47">
        <v>-2.35</v>
      </c>
      <c r="X42" s="2" t="s">
        <v>39</v>
      </c>
      <c r="Y42" s="2" t="s">
        <v>40</v>
      </c>
      <c r="Z42" s="2" t="s">
        <v>41</v>
      </c>
      <c r="AA42" s="2" t="s">
        <v>41</v>
      </c>
      <c r="AB42" s="2" t="s">
        <v>42</v>
      </c>
      <c r="AC42" s="53" t="s">
        <v>137</v>
      </c>
      <c r="AD42" s="53">
        <v>397498</v>
      </c>
      <c r="AE42" s="54">
        <v>72</v>
      </c>
      <c r="AF42" s="55" t="s">
        <v>145</v>
      </c>
      <c r="AG42" s="56" t="str">
        <f t="shared" si="2"/>
        <v>Brookings</v>
      </c>
    </row>
    <row r="43" spans="1:33" x14ac:dyDescent="0.25">
      <c r="A43" s="1">
        <v>319324.11</v>
      </c>
      <c r="B43" s="2">
        <v>1012289100</v>
      </c>
      <c r="C43" s="2" t="s">
        <v>34</v>
      </c>
      <c r="D43" s="2" t="s">
        <v>55</v>
      </c>
      <c r="E43" s="2">
        <v>402</v>
      </c>
      <c r="F43" s="46">
        <v>782734.94</v>
      </c>
      <c r="G43" s="47">
        <v>1.28</v>
      </c>
      <c r="H43" s="48">
        <f t="shared" si="0"/>
        <v>1.2800000000000001E-2</v>
      </c>
      <c r="I43" s="49">
        <v>44392</v>
      </c>
      <c r="J43" s="2">
        <v>21</v>
      </c>
      <c r="K43" s="50">
        <v>53554</v>
      </c>
      <c r="L43" s="2">
        <v>301</v>
      </c>
      <c r="M43" s="2">
        <v>280</v>
      </c>
      <c r="N43" s="51">
        <v>44991</v>
      </c>
      <c r="O43" s="47">
        <v>3.15</v>
      </c>
      <c r="P43" s="52">
        <v>31559.872780799997</v>
      </c>
      <c r="Q43" s="2" t="s">
        <v>207</v>
      </c>
      <c r="R43" s="2" t="s">
        <v>208</v>
      </c>
      <c r="S43" s="2" t="s">
        <v>209</v>
      </c>
      <c r="T43" s="2">
        <v>238990</v>
      </c>
      <c r="U43" s="47">
        <v>2.75</v>
      </c>
      <c r="V43" s="48">
        <f t="shared" si="1"/>
        <v>2.75E-2</v>
      </c>
      <c r="W43" s="47">
        <v>0.32500000000000001</v>
      </c>
      <c r="X43" s="2" t="s">
        <v>39</v>
      </c>
      <c r="Y43" s="2" t="s">
        <v>40</v>
      </c>
      <c r="Z43" s="2" t="s">
        <v>41</v>
      </c>
      <c r="AA43" s="2" t="s">
        <v>41</v>
      </c>
      <c r="AB43" s="2" t="s">
        <v>42</v>
      </c>
      <c r="AC43" s="53" t="s">
        <v>59</v>
      </c>
      <c r="AD43" s="53">
        <v>406726</v>
      </c>
      <c r="AE43" s="54">
        <v>23</v>
      </c>
      <c r="AF43" s="55" t="s">
        <v>88</v>
      </c>
      <c r="AG43" s="56" t="str">
        <f t="shared" si="2"/>
        <v>Huntsville</v>
      </c>
    </row>
    <row r="44" spans="1:33" x14ac:dyDescent="0.25">
      <c r="A44" s="1">
        <v>319134.11</v>
      </c>
      <c r="B44" s="2">
        <v>9943069000</v>
      </c>
      <c r="C44" s="2" t="s">
        <v>34</v>
      </c>
      <c r="D44" s="2" t="s">
        <v>55</v>
      </c>
      <c r="E44" s="2">
        <v>402</v>
      </c>
      <c r="F44" s="46">
        <v>651221.81999999995</v>
      </c>
      <c r="G44" s="47">
        <v>1.28</v>
      </c>
      <c r="H44" s="48">
        <f t="shared" si="0"/>
        <v>1.2800000000000001E-2</v>
      </c>
      <c r="I44" s="49">
        <v>44391</v>
      </c>
      <c r="J44" s="2">
        <v>21</v>
      </c>
      <c r="K44" s="50">
        <v>53554</v>
      </c>
      <c r="L44" s="2">
        <v>301</v>
      </c>
      <c r="M44" s="2">
        <v>280</v>
      </c>
      <c r="N44" s="51">
        <v>44986</v>
      </c>
      <c r="O44" s="47">
        <v>3.15</v>
      </c>
      <c r="P44" s="52">
        <v>26257.263782399998</v>
      </c>
      <c r="Q44" s="2" t="s">
        <v>210</v>
      </c>
      <c r="R44" s="2" t="s">
        <v>211</v>
      </c>
      <c r="S44" s="2" t="s">
        <v>212</v>
      </c>
      <c r="T44" s="2">
        <v>623110</v>
      </c>
      <c r="U44" s="47">
        <v>1.75</v>
      </c>
      <c r="V44" s="48">
        <f t="shared" si="1"/>
        <v>1.7500000000000002E-2</v>
      </c>
      <c r="W44" s="47">
        <v>-0.67500000000000004</v>
      </c>
      <c r="X44" s="2" t="s">
        <v>39</v>
      </c>
      <c r="Y44" s="2" t="s">
        <v>40</v>
      </c>
      <c r="Z44" s="2" t="s">
        <v>41</v>
      </c>
      <c r="AA44" s="2" t="s">
        <v>41</v>
      </c>
      <c r="AB44" s="2" t="s">
        <v>42</v>
      </c>
      <c r="AC44" s="53" t="s">
        <v>83</v>
      </c>
      <c r="AD44" s="53">
        <v>402153</v>
      </c>
      <c r="AE44" s="54">
        <v>62</v>
      </c>
      <c r="AF44" s="55" t="s">
        <v>60</v>
      </c>
      <c r="AG44" s="56" t="str">
        <f t="shared" si="2"/>
        <v>Panorama City</v>
      </c>
    </row>
    <row r="45" spans="1:33" x14ac:dyDescent="0.25">
      <c r="A45" s="1">
        <v>316471.11</v>
      </c>
      <c r="B45" s="2">
        <v>1226259108</v>
      </c>
      <c r="C45" s="2" t="s">
        <v>34</v>
      </c>
      <c r="D45" s="2" t="s">
        <v>55</v>
      </c>
      <c r="E45" s="2">
        <v>402</v>
      </c>
      <c r="F45" s="46">
        <v>415604.6</v>
      </c>
      <c r="G45" s="47">
        <v>3.9550000000000001</v>
      </c>
      <c r="H45" s="48">
        <f t="shared" si="0"/>
        <v>3.9550000000000002E-2</v>
      </c>
      <c r="I45" s="49">
        <v>44398</v>
      </c>
      <c r="J45" s="2">
        <v>21</v>
      </c>
      <c r="K45" s="50">
        <v>53554</v>
      </c>
      <c r="L45" s="2">
        <v>301</v>
      </c>
      <c r="M45" s="2">
        <v>280</v>
      </c>
      <c r="N45" s="51">
        <v>44981</v>
      </c>
      <c r="O45" s="47">
        <v>3.15</v>
      </c>
      <c r="P45" s="52">
        <v>51777.060079499999</v>
      </c>
      <c r="Q45" s="2" t="s">
        <v>213</v>
      </c>
      <c r="R45" s="2" t="s">
        <v>214</v>
      </c>
      <c r="S45" s="2" t="s">
        <v>215</v>
      </c>
      <c r="T45" s="2">
        <v>332999</v>
      </c>
      <c r="U45" s="47">
        <v>2.75</v>
      </c>
      <c r="V45" s="48">
        <f t="shared" si="1"/>
        <v>2.75E-2</v>
      </c>
      <c r="W45" s="47">
        <v>-2.35</v>
      </c>
      <c r="X45" s="2" t="s">
        <v>39</v>
      </c>
      <c r="Y45" s="2" t="s">
        <v>40</v>
      </c>
      <c r="Z45" s="2" t="s">
        <v>41</v>
      </c>
      <c r="AA45" s="2" t="s">
        <v>41</v>
      </c>
      <c r="AB45" s="2" t="s">
        <v>42</v>
      </c>
      <c r="AC45" s="53" t="s">
        <v>196</v>
      </c>
      <c r="AD45" s="53">
        <v>400066</v>
      </c>
      <c r="AE45" s="54">
        <v>33</v>
      </c>
      <c r="AF45" s="55" t="s">
        <v>145</v>
      </c>
      <c r="AG45" s="56" t="str">
        <f t="shared" si="2"/>
        <v>Hillsboro</v>
      </c>
    </row>
    <row r="46" spans="1:33" x14ac:dyDescent="0.25">
      <c r="A46" s="1">
        <v>318472.11</v>
      </c>
      <c r="B46" s="2">
        <v>9970929004</v>
      </c>
      <c r="C46" s="2" t="s">
        <v>34</v>
      </c>
      <c r="D46" s="2" t="s">
        <v>55</v>
      </c>
      <c r="E46" s="2">
        <v>402</v>
      </c>
      <c r="F46" s="46">
        <v>280455.37</v>
      </c>
      <c r="G46" s="47">
        <v>2.0299999999999998</v>
      </c>
      <c r="H46" s="48">
        <f t="shared" si="0"/>
        <v>2.0299999999999999E-2</v>
      </c>
      <c r="I46" s="49">
        <v>44378</v>
      </c>
      <c r="J46" s="2">
        <v>21</v>
      </c>
      <c r="K46" s="50">
        <v>53554</v>
      </c>
      <c r="L46" s="2">
        <v>301</v>
      </c>
      <c r="M46" s="2">
        <v>280</v>
      </c>
      <c r="N46" s="51">
        <v>45015</v>
      </c>
      <c r="O46" s="47">
        <v>3.15</v>
      </c>
      <c r="P46" s="52">
        <v>17933.718634649998</v>
      </c>
      <c r="Q46" s="2" t="s">
        <v>216</v>
      </c>
      <c r="R46" s="2" t="s">
        <v>217</v>
      </c>
      <c r="S46" s="2" t="s">
        <v>218</v>
      </c>
      <c r="T46" s="2">
        <v>623312</v>
      </c>
      <c r="U46" s="47">
        <v>2.75</v>
      </c>
      <c r="V46" s="48">
        <f t="shared" si="1"/>
        <v>2.75E-2</v>
      </c>
      <c r="W46" s="47">
        <v>-0.42499999999999999</v>
      </c>
      <c r="X46" s="2" t="s">
        <v>39</v>
      </c>
      <c r="Y46" s="2" t="s">
        <v>40</v>
      </c>
      <c r="Z46" s="2" t="s">
        <v>41</v>
      </c>
      <c r="AA46" s="2" t="s">
        <v>41</v>
      </c>
      <c r="AB46" s="2" t="s">
        <v>42</v>
      </c>
      <c r="AC46" s="53" t="s">
        <v>149</v>
      </c>
      <c r="AD46" s="53">
        <v>384638</v>
      </c>
      <c r="AE46" s="54">
        <v>62</v>
      </c>
      <c r="AF46" s="55" t="s">
        <v>93</v>
      </c>
      <c r="AG46" s="56" t="str">
        <f t="shared" si="2"/>
        <v>Ormond Beach</v>
      </c>
    </row>
    <row r="47" spans="1:33" x14ac:dyDescent="0.25">
      <c r="A47" s="1">
        <v>318471.11</v>
      </c>
      <c r="B47" s="2">
        <v>9969359002</v>
      </c>
      <c r="C47" s="2" t="s">
        <v>34</v>
      </c>
      <c r="D47" s="2" t="s">
        <v>55</v>
      </c>
      <c r="E47" s="2">
        <v>402</v>
      </c>
      <c r="F47" s="46">
        <v>194601.87</v>
      </c>
      <c r="G47" s="47">
        <v>2.0299999999999998</v>
      </c>
      <c r="H47" s="48">
        <f t="shared" si="0"/>
        <v>2.0299999999999999E-2</v>
      </c>
      <c r="I47" s="49">
        <v>44378</v>
      </c>
      <c r="J47" s="2">
        <v>21</v>
      </c>
      <c r="K47" s="50">
        <v>53554</v>
      </c>
      <c r="L47" s="2">
        <v>301</v>
      </c>
      <c r="M47" s="2">
        <v>280</v>
      </c>
      <c r="N47" s="51">
        <v>45015</v>
      </c>
      <c r="O47" s="47">
        <v>3.15</v>
      </c>
      <c r="P47" s="52">
        <v>12443.816577149999</v>
      </c>
      <c r="Q47" s="2" t="s">
        <v>219</v>
      </c>
      <c r="R47" s="2" t="s">
        <v>220</v>
      </c>
      <c r="S47" s="2" t="s">
        <v>218</v>
      </c>
      <c r="T47" s="2">
        <v>623312</v>
      </c>
      <c r="U47" s="47">
        <v>2.75</v>
      </c>
      <c r="V47" s="48">
        <f t="shared" si="1"/>
        <v>2.75E-2</v>
      </c>
      <c r="W47" s="47">
        <v>-0.42499999999999999</v>
      </c>
      <c r="X47" s="2" t="s">
        <v>39</v>
      </c>
      <c r="Y47" s="2" t="s">
        <v>40</v>
      </c>
      <c r="Z47" s="2" t="s">
        <v>41</v>
      </c>
      <c r="AA47" s="2" t="s">
        <v>41</v>
      </c>
      <c r="AB47" s="2" t="s">
        <v>42</v>
      </c>
      <c r="AC47" s="53" t="s">
        <v>149</v>
      </c>
      <c r="AD47" s="53">
        <v>384637</v>
      </c>
      <c r="AE47" s="54">
        <v>62</v>
      </c>
      <c r="AF47" s="55" t="s">
        <v>93</v>
      </c>
      <c r="AG47" s="56" t="str">
        <f t="shared" si="2"/>
        <v>Ormond Beach</v>
      </c>
    </row>
    <row r="48" spans="1:33" x14ac:dyDescent="0.25">
      <c r="A48" s="1">
        <v>315420.11</v>
      </c>
      <c r="B48" s="2">
        <v>1317939106</v>
      </c>
      <c r="C48" s="2" t="s">
        <v>34</v>
      </c>
      <c r="D48" s="2" t="s">
        <v>55</v>
      </c>
      <c r="E48" s="2">
        <v>402</v>
      </c>
      <c r="F48" s="46">
        <v>3644868.69</v>
      </c>
      <c r="G48" s="47">
        <v>2.7050000000000001</v>
      </c>
      <c r="H48" s="48">
        <f t="shared" si="0"/>
        <v>2.7050000000000001E-2</v>
      </c>
      <c r="I48" s="49">
        <v>44427</v>
      </c>
      <c r="J48" s="2">
        <v>20</v>
      </c>
      <c r="K48" s="50">
        <v>53585</v>
      </c>
      <c r="L48" s="2">
        <v>301</v>
      </c>
      <c r="M48" s="2">
        <v>281</v>
      </c>
      <c r="N48" s="51">
        <v>44994</v>
      </c>
      <c r="O48" s="47">
        <v>3.15</v>
      </c>
      <c r="P48" s="52">
        <v>310570.14890317497</v>
      </c>
      <c r="Q48" s="2" t="s">
        <v>221</v>
      </c>
      <c r="R48" s="2" t="s">
        <v>222</v>
      </c>
      <c r="S48" s="2" t="s">
        <v>223</v>
      </c>
      <c r="T48" s="2">
        <v>721110</v>
      </c>
      <c r="U48" s="47">
        <v>1.5</v>
      </c>
      <c r="V48" s="48">
        <f t="shared" si="1"/>
        <v>1.4999999999999999E-2</v>
      </c>
      <c r="W48" s="47">
        <v>-2.35</v>
      </c>
      <c r="X48" s="2" t="s">
        <v>39</v>
      </c>
      <c r="Y48" s="2" t="s">
        <v>40</v>
      </c>
      <c r="Z48" s="2" t="s">
        <v>41</v>
      </c>
      <c r="AA48" s="2" t="s">
        <v>41</v>
      </c>
      <c r="AB48" s="2" t="s">
        <v>42</v>
      </c>
      <c r="AC48" s="53" t="s">
        <v>224</v>
      </c>
      <c r="AD48" s="53">
        <v>400068</v>
      </c>
      <c r="AE48" s="54">
        <v>72</v>
      </c>
      <c r="AF48" s="55" t="s">
        <v>44</v>
      </c>
      <c r="AG48" s="56" t="str">
        <f t="shared" si="2"/>
        <v>Montgomery</v>
      </c>
    </row>
    <row r="49" spans="1:33" x14ac:dyDescent="0.25">
      <c r="A49" s="1">
        <v>315326.11</v>
      </c>
      <c r="B49" s="2">
        <v>1280049105</v>
      </c>
      <c r="C49" s="2" t="s">
        <v>34</v>
      </c>
      <c r="D49" s="2" t="s">
        <v>55</v>
      </c>
      <c r="E49" s="2">
        <v>402</v>
      </c>
      <c r="F49" s="46">
        <v>3639846.55</v>
      </c>
      <c r="G49" s="47">
        <v>2.7050000000000001</v>
      </c>
      <c r="H49" s="48">
        <f t="shared" si="0"/>
        <v>2.7050000000000001E-2</v>
      </c>
      <c r="I49" s="49">
        <v>44406</v>
      </c>
      <c r="J49" s="2">
        <v>21</v>
      </c>
      <c r="K49" s="50">
        <v>53585</v>
      </c>
      <c r="L49" s="2">
        <v>302</v>
      </c>
      <c r="M49" s="2">
        <v>281</v>
      </c>
      <c r="N49" s="51">
        <v>44992</v>
      </c>
      <c r="O49" s="47">
        <v>3.15</v>
      </c>
      <c r="P49" s="52">
        <v>310142.22490912495</v>
      </c>
      <c r="Q49" s="2" t="s">
        <v>225</v>
      </c>
      <c r="R49" s="2" t="s">
        <v>226</v>
      </c>
      <c r="S49" s="2" t="s">
        <v>227</v>
      </c>
      <c r="T49" s="2">
        <v>623312</v>
      </c>
      <c r="U49" s="47">
        <v>1.5</v>
      </c>
      <c r="V49" s="48">
        <f t="shared" si="1"/>
        <v>1.4999999999999999E-2</v>
      </c>
      <c r="W49" s="47">
        <v>-2.35</v>
      </c>
      <c r="X49" s="2" t="s">
        <v>39</v>
      </c>
      <c r="Y49" s="2" t="s">
        <v>40</v>
      </c>
      <c r="Z49" s="2" t="s">
        <v>41</v>
      </c>
      <c r="AA49" s="2" t="s">
        <v>41</v>
      </c>
      <c r="AB49" s="2" t="s">
        <v>42</v>
      </c>
      <c r="AC49" s="53" t="s">
        <v>228</v>
      </c>
      <c r="AD49" s="53">
        <v>400067</v>
      </c>
      <c r="AE49" s="54">
        <v>62</v>
      </c>
      <c r="AF49" s="55" t="s">
        <v>60</v>
      </c>
      <c r="AG49" s="56" t="str">
        <f t="shared" si="2"/>
        <v>Santa Cruz</v>
      </c>
    </row>
    <row r="50" spans="1:33" x14ac:dyDescent="0.25">
      <c r="A50" s="1">
        <v>315424.11</v>
      </c>
      <c r="B50" s="2">
        <v>1073359101</v>
      </c>
      <c r="C50" s="2" t="s">
        <v>34</v>
      </c>
      <c r="D50" s="2" t="s">
        <v>55</v>
      </c>
      <c r="E50" s="2">
        <v>402</v>
      </c>
      <c r="F50" s="46">
        <v>3144789.99</v>
      </c>
      <c r="G50" s="47">
        <v>1.03</v>
      </c>
      <c r="H50" s="48">
        <f t="shared" si="0"/>
        <v>1.03E-2</v>
      </c>
      <c r="I50" s="49">
        <v>44418</v>
      </c>
      <c r="J50" s="2">
        <v>20</v>
      </c>
      <c r="K50" s="50">
        <v>53585</v>
      </c>
      <c r="L50" s="2">
        <v>301</v>
      </c>
      <c r="M50" s="2">
        <v>281</v>
      </c>
      <c r="N50" s="51">
        <v>44986</v>
      </c>
      <c r="O50" s="47">
        <v>3.15</v>
      </c>
      <c r="P50" s="52">
        <v>102032.71122555</v>
      </c>
      <c r="Q50" s="2" t="s">
        <v>229</v>
      </c>
      <c r="R50" s="2" t="s">
        <v>230</v>
      </c>
      <c r="S50" s="2" t="s">
        <v>231</v>
      </c>
      <c r="T50" s="2">
        <v>721110</v>
      </c>
      <c r="U50" s="47">
        <v>2.5</v>
      </c>
      <c r="V50" s="48">
        <f t="shared" si="1"/>
        <v>2.5000000000000001E-2</v>
      </c>
      <c r="W50" s="47">
        <v>0.32500000000000001</v>
      </c>
      <c r="X50" s="2" t="s">
        <v>39</v>
      </c>
      <c r="Y50" s="2" t="s">
        <v>40</v>
      </c>
      <c r="Z50" s="2" t="s">
        <v>41</v>
      </c>
      <c r="AA50" s="2" t="s">
        <v>41</v>
      </c>
      <c r="AB50" s="2" t="s">
        <v>42</v>
      </c>
      <c r="AC50" s="53" t="s">
        <v>232</v>
      </c>
      <c r="AD50" s="53">
        <v>406728</v>
      </c>
      <c r="AE50" s="54">
        <v>72</v>
      </c>
      <c r="AF50" s="55" t="s">
        <v>233</v>
      </c>
      <c r="AG50" s="56" t="str">
        <f t="shared" si="2"/>
        <v>Greer</v>
      </c>
    </row>
    <row r="51" spans="1:33" x14ac:dyDescent="0.25">
      <c r="A51" s="1">
        <v>317326.11</v>
      </c>
      <c r="B51" s="2">
        <v>1314469101</v>
      </c>
      <c r="C51" s="2" t="s">
        <v>34</v>
      </c>
      <c r="D51" s="2" t="s">
        <v>55</v>
      </c>
      <c r="E51" s="2">
        <v>402</v>
      </c>
      <c r="F51" s="46">
        <v>1903527.78</v>
      </c>
      <c r="G51" s="47">
        <v>0.65500000000000003</v>
      </c>
      <c r="H51" s="48">
        <f t="shared" si="0"/>
        <v>6.5500000000000003E-3</v>
      </c>
      <c r="I51" s="49">
        <v>44407</v>
      </c>
      <c r="J51" s="2">
        <v>21</v>
      </c>
      <c r="K51" s="50">
        <v>53585</v>
      </c>
      <c r="L51" s="2">
        <v>302</v>
      </c>
      <c r="M51" s="2">
        <v>281</v>
      </c>
      <c r="N51" s="51">
        <v>44987</v>
      </c>
      <c r="O51" s="47">
        <v>3.15</v>
      </c>
      <c r="P51" s="52">
        <v>39274.536920850005</v>
      </c>
      <c r="Q51" s="2" t="s">
        <v>234</v>
      </c>
      <c r="R51" s="2" t="s">
        <v>235</v>
      </c>
      <c r="S51" s="2" t="s">
        <v>236</v>
      </c>
      <c r="T51" s="2">
        <v>624310</v>
      </c>
      <c r="U51" s="47">
        <v>1.5</v>
      </c>
      <c r="V51" s="48">
        <f t="shared" si="1"/>
        <v>1.4999999999999999E-2</v>
      </c>
      <c r="W51" s="47">
        <v>-0.3</v>
      </c>
      <c r="X51" s="2" t="s">
        <v>39</v>
      </c>
      <c r="Y51" s="2" t="s">
        <v>40</v>
      </c>
      <c r="Z51" s="2" t="s">
        <v>41</v>
      </c>
      <c r="AA51" s="2" t="s">
        <v>41</v>
      </c>
      <c r="AB51" s="2" t="s">
        <v>42</v>
      </c>
      <c r="AC51" s="53" t="s">
        <v>237</v>
      </c>
      <c r="AD51" s="53">
        <v>388392</v>
      </c>
      <c r="AE51" s="54">
        <v>62</v>
      </c>
      <c r="AF51" s="55" t="s">
        <v>60</v>
      </c>
      <c r="AG51" s="56" t="str">
        <f t="shared" si="2"/>
        <v>Downey</v>
      </c>
    </row>
    <row r="52" spans="1:33" x14ac:dyDescent="0.25">
      <c r="A52" s="1">
        <v>319175.11</v>
      </c>
      <c r="B52" s="2">
        <v>1328319103</v>
      </c>
      <c r="C52" s="2" t="s">
        <v>34</v>
      </c>
      <c r="D52" s="2" t="s">
        <v>55</v>
      </c>
      <c r="E52" s="2">
        <v>402</v>
      </c>
      <c r="F52" s="46">
        <v>514666.31</v>
      </c>
      <c r="G52" s="47">
        <v>0.155</v>
      </c>
      <c r="H52" s="48">
        <f t="shared" si="0"/>
        <v>1.5499999999999999E-3</v>
      </c>
      <c r="I52" s="49">
        <v>44438</v>
      </c>
      <c r="J52" s="2">
        <v>20</v>
      </c>
      <c r="K52" s="50">
        <v>53585</v>
      </c>
      <c r="L52" s="2">
        <v>301</v>
      </c>
      <c r="M52" s="2">
        <v>281</v>
      </c>
      <c r="N52" s="51">
        <v>45015</v>
      </c>
      <c r="O52" s="47">
        <v>3.15</v>
      </c>
      <c r="P52" s="52">
        <v>2512.858258575</v>
      </c>
      <c r="Q52" s="2" t="s">
        <v>238</v>
      </c>
      <c r="R52" s="2" t="s">
        <v>239</v>
      </c>
      <c r="S52" s="2" t="s">
        <v>240</v>
      </c>
      <c r="T52" s="2">
        <v>621399</v>
      </c>
      <c r="U52" s="47">
        <v>1</v>
      </c>
      <c r="V52" s="48">
        <f t="shared" si="1"/>
        <v>0.01</v>
      </c>
      <c r="W52" s="47">
        <v>-0.3</v>
      </c>
      <c r="X52" s="2" t="s">
        <v>39</v>
      </c>
      <c r="Y52" s="2" t="s">
        <v>40</v>
      </c>
      <c r="Z52" s="2" t="s">
        <v>41</v>
      </c>
      <c r="AA52" s="2" t="s">
        <v>41</v>
      </c>
      <c r="AB52" s="2" t="s">
        <v>127</v>
      </c>
      <c r="AC52" s="53" t="s">
        <v>132</v>
      </c>
      <c r="AD52" s="53">
        <v>388393</v>
      </c>
      <c r="AE52" s="54">
        <v>62</v>
      </c>
      <c r="AF52" s="55" t="s">
        <v>166</v>
      </c>
      <c r="AG52" s="56" t="str">
        <f t="shared" si="2"/>
        <v>Fresh Meadows</v>
      </c>
    </row>
    <row r="53" spans="1:33" x14ac:dyDescent="0.25">
      <c r="A53" s="1">
        <v>318555.11</v>
      </c>
      <c r="B53" s="2">
        <v>1255419107</v>
      </c>
      <c r="C53" s="2" t="s">
        <v>34</v>
      </c>
      <c r="D53" s="2" t="s">
        <v>55</v>
      </c>
      <c r="E53" s="2">
        <v>402</v>
      </c>
      <c r="F53" s="46">
        <v>334966.55</v>
      </c>
      <c r="G53" s="47">
        <v>0.28000000000000003</v>
      </c>
      <c r="H53" s="48">
        <f t="shared" si="0"/>
        <v>2.8000000000000004E-3</v>
      </c>
      <c r="I53" s="49">
        <v>44412</v>
      </c>
      <c r="J53" s="2">
        <v>20</v>
      </c>
      <c r="K53" s="50">
        <v>53585</v>
      </c>
      <c r="L53" s="2">
        <v>301</v>
      </c>
      <c r="M53" s="2">
        <v>281</v>
      </c>
      <c r="N53" s="51">
        <v>44989</v>
      </c>
      <c r="O53" s="47">
        <v>3.15</v>
      </c>
      <c r="P53" s="52">
        <v>2954.4049709999999</v>
      </c>
      <c r="Q53" s="2" t="s">
        <v>241</v>
      </c>
      <c r="R53" s="2" t="s">
        <v>242</v>
      </c>
      <c r="S53" s="2" t="s">
        <v>243</v>
      </c>
      <c r="T53" s="2">
        <v>624310</v>
      </c>
      <c r="U53" s="47">
        <v>1</v>
      </c>
      <c r="V53" s="48">
        <f t="shared" si="1"/>
        <v>0.01</v>
      </c>
      <c r="W53" s="47">
        <v>-0.42499999999999999</v>
      </c>
      <c r="X53" s="2" t="s">
        <v>39</v>
      </c>
      <c r="Y53" s="2" t="s">
        <v>40</v>
      </c>
      <c r="Z53" s="2" t="s">
        <v>41</v>
      </c>
      <c r="AA53" s="2" t="s">
        <v>41</v>
      </c>
      <c r="AB53" s="2" t="s">
        <v>42</v>
      </c>
      <c r="AC53" s="53" t="s">
        <v>244</v>
      </c>
      <c r="AD53" s="53">
        <v>384597</v>
      </c>
      <c r="AE53" s="54">
        <v>62</v>
      </c>
      <c r="AF53" s="55" t="s">
        <v>180</v>
      </c>
      <c r="AG53" s="56" t="str">
        <f t="shared" si="2"/>
        <v>Denver</v>
      </c>
    </row>
    <row r="54" spans="1:33" x14ac:dyDescent="0.25">
      <c r="A54" s="1">
        <v>316144.11</v>
      </c>
      <c r="B54" s="2">
        <v>1532859109</v>
      </c>
      <c r="C54" s="2" t="s">
        <v>34</v>
      </c>
      <c r="D54" s="2" t="s">
        <v>55</v>
      </c>
      <c r="E54" s="2">
        <v>402</v>
      </c>
      <c r="F54" s="46">
        <v>4395348.84</v>
      </c>
      <c r="G54" s="47">
        <v>2.7050000000000001</v>
      </c>
      <c r="H54" s="48">
        <f t="shared" si="0"/>
        <v>2.7050000000000001E-2</v>
      </c>
      <c r="I54" s="49">
        <v>44460</v>
      </c>
      <c r="J54" s="2">
        <v>19</v>
      </c>
      <c r="K54" s="50">
        <v>53615</v>
      </c>
      <c r="L54" s="2">
        <v>301</v>
      </c>
      <c r="M54" s="2">
        <v>282</v>
      </c>
      <c r="N54" s="51">
        <v>44966</v>
      </c>
      <c r="O54" s="47">
        <v>3.15</v>
      </c>
      <c r="P54" s="52">
        <v>374516.6862843</v>
      </c>
      <c r="Q54" s="2" t="s">
        <v>245</v>
      </c>
      <c r="R54" s="2" t="s">
        <v>246</v>
      </c>
      <c r="S54" s="2" t="s">
        <v>247</v>
      </c>
      <c r="T54" s="2">
        <v>333997</v>
      </c>
      <c r="U54" s="47">
        <v>1.5</v>
      </c>
      <c r="V54" s="48">
        <f t="shared" si="1"/>
        <v>1.4999999999999999E-2</v>
      </c>
      <c r="W54" s="47">
        <v>-2.35</v>
      </c>
      <c r="X54" s="2" t="s">
        <v>39</v>
      </c>
      <c r="Y54" s="2" t="s">
        <v>40</v>
      </c>
      <c r="Z54" s="2" t="s">
        <v>41</v>
      </c>
      <c r="AA54" s="2" t="s">
        <v>41</v>
      </c>
      <c r="AB54" s="2" t="s">
        <v>42</v>
      </c>
      <c r="AC54" s="53" t="s">
        <v>248</v>
      </c>
      <c r="AD54" s="53">
        <v>400070</v>
      </c>
      <c r="AE54" s="54">
        <v>33</v>
      </c>
      <c r="AF54" s="55" t="s">
        <v>60</v>
      </c>
      <c r="AG54" s="56" t="str">
        <f t="shared" si="2"/>
        <v>Santa Paula</v>
      </c>
    </row>
    <row r="55" spans="1:33" x14ac:dyDescent="0.25">
      <c r="A55" s="1">
        <v>315798.11</v>
      </c>
      <c r="B55" s="2">
        <v>1489599107</v>
      </c>
      <c r="C55" s="2" t="s">
        <v>34</v>
      </c>
      <c r="D55" s="2" t="s">
        <v>55</v>
      </c>
      <c r="E55" s="2">
        <v>402</v>
      </c>
      <c r="F55" s="46">
        <v>3216907.71</v>
      </c>
      <c r="G55" s="47">
        <v>2.9550000000000001</v>
      </c>
      <c r="H55" s="48">
        <f t="shared" si="0"/>
        <v>2.955E-2</v>
      </c>
      <c r="I55" s="49">
        <v>44441</v>
      </c>
      <c r="J55" s="2">
        <v>19</v>
      </c>
      <c r="K55" s="50">
        <v>53615</v>
      </c>
      <c r="L55" s="2">
        <v>301</v>
      </c>
      <c r="M55" s="2">
        <v>282</v>
      </c>
      <c r="N55" s="51">
        <v>44996</v>
      </c>
      <c r="O55" s="47">
        <v>3.15</v>
      </c>
      <c r="P55" s="52">
        <v>299437.81191607501</v>
      </c>
      <c r="Q55" s="2" t="s">
        <v>249</v>
      </c>
      <c r="R55" s="2" t="s">
        <v>250</v>
      </c>
      <c r="S55" s="2" t="s">
        <v>251</v>
      </c>
      <c r="T55" s="2">
        <v>623312</v>
      </c>
      <c r="U55" s="47">
        <v>1.75</v>
      </c>
      <c r="V55" s="48">
        <f t="shared" si="1"/>
        <v>1.7500000000000002E-2</v>
      </c>
      <c r="W55" s="47">
        <v>-2.35</v>
      </c>
      <c r="X55" s="2" t="s">
        <v>39</v>
      </c>
      <c r="Y55" s="2" t="s">
        <v>40</v>
      </c>
      <c r="Z55" s="2" t="s">
        <v>41</v>
      </c>
      <c r="AA55" s="2" t="s">
        <v>41</v>
      </c>
      <c r="AB55" s="2" t="s">
        <v>42</v>
      </c>
      <c r="AC55" s="53" t="s">
        <v>252</v>
      </c>
      <c r="AD55" s="53">
        <v>400069</v>
      </c>
      <c r="AE55" s="54">
        <v>62</v>
      </c>
      <c r="AF55" s="55" t="s">
        <v>60</v>
      </c>
      <c r="AG55" s="56" t="str">
        <f t="shared" si="2"/>
        <v>Woodland</v>
      </c>
    </row>
    <row r="56" spans="1:33" x14ac:dyDescent="0.25">
      <c r="A56" s="1">
        <v>315639.11</v>
      </c>
      <c r="B56" s="2">
        <v>1357179108</v>
      </c>
      <c r="C56" s="2" t="s">
        <v>34</v>
      </c>
      <c r="D56" s="2" t="s">
        <v>55</v>
      </c>
      <c r="E56" s="2">
        <v>402</v>
      </c>
      <c r="F56" s="46">
        <v>2895626.35</v>
      </c>
      <c r="G56" s="47">
        <v>2.9550000000000001</v>
      </c>
      <c r="H56" s="48">
        <f t="shared" si="0"/>
        <v>2.955E-2</v>
      </c>
      <c r="I56" s="49">
        <v>44448</v>
      </c>
      <c r="J56" s="2">
        <v>19</v>
      </c>
      <c r="K56" s="50">
        <v>53615</v>
      </c>
      <c r="L56" s="2">
        <v>301</v>
      </c>
      <c r="M56" s="2">
        <v>282</v>
      </c>
      <c r="N56" s="51">
        <v>44988</v>
      </c>
      <c r="O56" s="47">
        <v>3.15</v>
      </c>
      <c r="P56" s="52">
        <v>269532.13972387498</v>
      </c>
      <c r="Q56" s="2" t="s">
        <v>253</v>
      </c>
      <c r="R56" s="2" t="s">
        <v>254</v>
      </c>
      <c r="S56" s="2" t="s">
        <v>255</v>
      </c>
      <c r="T56" s="2">
        <v>721110</v>
      </c>
      <c r="U56" s="47">
        <v>1.75</v>
      </c>
      <c r="V56" s="48">
        <f t="shared" si="1"/>
        <v>1.7500000000000002E-2</v>
      </c>
      <c r="W56" s="47">
        <v>-2.35</v>
      </c>
      <c r="X56" s="2" t="s">
        <v>39</v>
      </c>
      <c r="Y56" s="2" t="s">
        <v>40</v>
      </c>
      <c r="Z56" s="2" t="s">
        <v>41</v>
      </c>
      <c r="AA56" s="2" t="s">
        <v>41</v>
      </c>
      <c r="AB56" s="2" t="s">
        <v>42</v>
      </c>
      <c r="AC56" s="53" t="s">
        <v>256</v>
      </c>
      <c r="AD56" s="53">
        <v>402155</v>
      </c>
      <c r="AE56" s="54">
        <v>72</v>
      </c>
      <c r="AF56" s="55" t="s">
        <v>257</v>
      </c>
      <c r="AG56" s="56" t="str">
        <f t="shared" si="2"/>
        <v>Oswego</v>
      </c>
    </row>
    <row r="57" spans="1:33" x14ac:dyDescent="0.25">
      <c r="A57" s="1">
        <v>316448.11</v>
      </c>
      <c r="B57" s="2">
        <v>1472729102</v>
      </c>
      <c r="C57" s="2" t="s">
        <v>34</v>
      </c>
      <c r="D57" s="2" t="s">
        <v>55</v>
      </c>
      <c r="E57" s="2">
        <v>402</v>
      </c>
      <c r="F57" s="46">
        <v>2383796.63</v>
      </c>
      <c r="G57" s="47">
        <v>0.65500000000000003</v>
      </c>
      <c r="H57" s="48">
        <f t="shared" si="0"/>
        <v>6.5500000000000003E-3</v>
      </c>
      <c r="I57" s="49">
        <v>44456</v>
      </c>
      <c r="J57" s="2">
        <v>19</v>
      </c>
      <c r="K57" s="50">
        <v>53615</v>
      </c>
      <c r="L57" s="2">
        <v>301</v>
      </c>
      <c r="M57" s="2">
        <v>282</v>
      </c>
      <c r="N57" s="51">
        <v>45001</v>
      </c>
      <c r="O57" s="47">
        <v>3.15</v>
      </c>
      <c r="P57" s="52">
        <v>49183.683968475001</v>
      </c>
      <c r="Q57" s="2" t="s">
        <v>258</v>
      </c>
      <c r="R57" s="2" t="s">
        <v>259</v>
      </c>
      <c r="S57" s="2" t="s">
        <v>260</v>
      </c>
      <c r="T57" s="2">
        <v>721110</v>
      </c>
      <c r="U57" s="47">
        <v>1.5</v>
      </c>
      <c r="V57" s="48">
        <f t="shared" si="1"/>
        <v>1.4999999999999999E-2</v>
      </c>
      <c r="W57" s="47">
        <v>-0.3</v>
      </c>
      <c r="X57" s="2" t="s">
        <v>39</v>
      </c>
      <c r="Y57" s="2" t="s">
        <v>40</v>
      </c>
      <c r="Z57" s="2" t="s">
        <v>41</v>
      </c>
      <c r="AA57" s="2" t="s">
        <v>41</v>
      </c>
      <c r="AB57" s="2" t="s">
        <v>42</v>
      </c>
      <c r="AC57" s="53" t="s">
        <v>261</v>
      </c>
      <c r="AD57" s="53">
        <v>388396</v>
      </c>
      <c r="AE57" s="54">
        <v>72</v>
      </c>
      <c r="AF57" s="55" t="s">
        <v>49</v>
      </c>
      <c r="AG57" s="56" t="str">
        <f t="shared" si="2"/>
        <v>New Orleans</v>
      </c>
    </row>
    <row r="58" spans="1:33" x14ac:dyDescent="0.25">
      <c r="A58" s="1">
        <v>319135.11</v>
      </c>
      <c r="B58" s="2">
        <v>1459219108</v>
      </c>
      <c r="C58" s="2" t="s">
        <v>34</v>
      </c>
      <c r="D58" s="2" t="s">
        <v>55</v>
      </c>
      <c r="E58" s="2">
        <v>402</v>
      </c>
      <c r="F58" s="46">
        <v>1573138.39</v>
      </c>
      <c r="G58" s="47">
        <v>1.405</v>
      </c>
      <c r="H58" s="48">
        <f t="shared" si="0"/>
        <v>1.405E-2</v>
      </c>
      <c r="I58" s="49">
        <v>44440</v>
      </c>
      <c r="J58" s="2">
        <v>19</v>
      </c>
      <c r="K58" s="50">
        <v>53615</v>
      </c>
      <c r="L58" s="2">
        <v>301</v>
      </c>
      <c r="M58" s="2">
        <v>282</v>
      </c>
      <c r="N58" s="51">
        <v>44986</v>
      </c>
      <c r="O58" s="47">
        <v>3.15</v>
      </c>
      <c r="P58" s="52">
        <v>69623.172295424985</v>
      </c>
      <c r="Q58" s="2" t="s">
        <v>262</v>
      </c>
      <c r="R58" s="2" t="s">
        <v>263</v>
      </c>
      <c r="S58" s="2" t="s">
        <v>264</v>
      </c>
      <c r="T58" s="2">
        <v>722511</v>
      </c>
      <c r="U58" s="47">
        <v>2.25</v>
      </c>
      <c r="V58" s="48">
        <f t="shared" si="1"/>
        <v>2.2499999999999999E-2</v>
      </c>
      <c r="W58" s="47">
        <v>-0.3</v>
      </c>
      <c r="X58" s="2" t="s">
        <v>39</v>
      </c>
      <c r="Y58" s="2" t="s">
        <v>40</v>
      </c>
      <c r="Z58" s="2" t="s">
        <v>41</v>
      </c>
      <c r="AA58" s="2" t="s">
        <v>41</v>
      </c>
      <c r="AB58" s="2" t="s">
        <v>42</v>
      </c>
      <c r="AC58" s="53" t="s">
        <v>83</v>
      </c>
      <c r="AD58" s="53">
        <v>388395</v>
      </c>
      <c r="AE58" s="54">
        <v>72</v>
      </c>
      <c r="AF58" s="55" t="s">
        <v>60</v>
      </c>
      <c r="AG58" s="56" t="str">
        <f t="shared" si="2"/>
        <v>Long Beach</v>
      </c>
    </row>
    <row r="59" spans="1:33" x14ac:dyDescent="0.25">
      <c r="A59" s="1">
        <v>319398.11</v>
      </c>
      <c r="B59" s="2">
        <v>1496829102</v>
      </c>
      <c r="C59" s="2" t="s">
        <v>34</v>
      </c>
      <c r="D59" s="2" t="s">
        <v>55</v>
      </c>
      <c r="E59" s="2">
        <v>402</v>
      </c>
      <c r="F59" s="46">
        <v>1447633.6</v>
      </c>
      <c r="G59" s="47">
        <v>2.7050000000000001</v>
      </c>
      <c r="H59" s="48">
        <f t="shared" si="0"/>
        <v>2.7050000000000001E-2</v>
      </c>
      <c r="I59" s="49">
        <v>44449</v>
      </c>
      <c r="J59" s="2">
        <v>19</v>
      </c>
      <c r="K59" s="50">
        <v>53615</v>
      </c>
      <c r="L59" s="2">
        <v>301</v>
      </c>
      <c r="M59" s="2">
        <v>282</v>
      </c>
      <c r="N59" s="51">
        <v>44985</v>
      </c>
      <c r="O59" s="47">
        <v>3.15</v>
      </c>
      <c r="P59" s="52">
        <v>123349.239972</v>
      </c>
      <c r="Q59" s="2" t="s">
        <v>265</v>
      </c>
      <c r="R59" s="2" t="s">
        <v>266</v>
      </c>
      <c r="S59" s="2" t="s">
        <v>267</v>
      </c>
      <c r="T59" s="2">
        <v>339999</v>
      </c>
      <c r="U59" s="47">
        <v>1.5</v>
      </c>
      <c r="V59" s="48">
        <f t="shared" si="1"/>
        <v>1.4999999999999999E-2</v>
      </c>
      <c r="W59" s="47">
        <v>-2.35</v>
      </c>
      <c r="X59" s="2" t="s">
        <v>39</v>
      </c>
      <c r="Y59" s="2" t="s">
        <v>40</v>
      </c>
      <c r="Z59" s="2" t="s">
        <v>41</v>
      </c>
      <c r="AA59" s="2" t="s">
        <v>41</v>
      </c>
      <c r="AB59" s="2" t="s">
        <v>127</v>
      </c>
      <c r="AC59" s="53" t="s">
        <v>268</v>
      </c>
      <c r="AD59" s="53">
        <v>397501</v>
      </c>
      <c r="AE59" s="54">
        <v>33</v>
      </c>
      <c r="AF59" s="55" t="s">
        <v>79</v>
      </c>
      <c r="AG59" s="56" t="str">
        <f t="shared" si="2"/>
        <v>High Point</v>
      </c>
    </row>
    <row r="60" spans="1:33" x14ac:dyDescent="0.25">
      <c r="A60" s="1">
        <v>315695.11</v>
      </c>
      <c r="B60" s="2">
        <v>1301429101</v>
      </c>
      <c r="C60" s="2" t="s">
        <v>34</v>
      </c>
      <c r="D60" s="2" t="s">
        <v>55</v>
      </c>
      <c r="E60" s="2">
        <v>402</v>
      </c>
      <c r="F60" s="46">
        <v>1161532.03</v>
      </c>
      <c r="G60" s="47">
        <v>1.03</v>
      </c>
      <c r="H60" s="48">
        <f t="shared" si="0"/>
        <v>1.03E-2</v>
      </c>
      <c r="I60" s="49">
        <v>44449</v>
      </c>
      <c r="J60" s="2">
        <v>19</v>
      </c>
      <c r="K60" s="50">
        <v>53615</v>
      </c>
      <c r="L60" s="2">
        <v>301</v>
      </c>
      <c r="M60" s="2">
        <v>282</v>
      </c>
      <c r="N60" s="51">
        <v>44987</v>
      </c>
      <c r="O60" s="47">
        <v>3.15</v>
      </c>
      <c r="P60" s="52">
        <v>37685.906713349999</v>
      </c>
      <c r="Q60" s="2" t="s">
        <v>269</v>
      </c>
      <c r="R60" s="2" t="s">
        <v>270</v>
      </c>
      <c r="S60" s="2" t="s">
        <v>271</v>
      </c>
      <c r="T60" s="2">
        <v>721110</v>
      </c>
      <c r="U60" s="47">
        <v>2.5</v>
      </c>
      <c r="V60" s="48">
        <f t="shared" si="1"/>
        <v>2.5000000000000001E-2</v>
      </c>
      <c r="W60" s="47">
        <v>0.32500000000000001</v>
      </c>
      <c r="X60" s="2" t="s">
        <v>39</v>
      </c>
      <c r="Y60" s="2" t="s">
        <v>40</v>
      </c>
      <c r="Z60" s="2" t="s">
        <v>41</v>
      </c>
      <c r="AA60" s="2" t="s">
        <v>41</v>
      </c>
      <c r="AB60" s="2" t="s">
        <v>42</v>
      </c>
      <c r="AC60" s="53" t="s">
        <v>256</v>
      </c>
      <c r="AD60" s="53">
        <v>406732</v>
      </c>
      <c r="AE60" s="54">
        <v>72</v>
      </c>
      <c r="AF60" s="55" t="s">
        <v>88</v>
      </c>
      <c r="AG60" s="56" t="str">
        <f t="shared" si="2"/>
        <v>Streetsboro</v>
      </c>
    </row>
    <row r="61" spans="1:33" x14ac:dyDescent="0.25">
      <c r="A61" s="1">
        <v>315981.11</v>
      </c>
      <c r="B61" s="2">
        <v>1690869107</v>
      </c>
      <c r="C61" s="2" t="s">
        <v>34</v>
      </c>
      <c r="D61" s="2" t="s">
        <v>55</v>
      </c>
      <c r="E61" s="2">
        <v>402</v>
      </c>
      <c r="F61" s="46">
        <v>1043707.57</v>
      </c>
      <c r="G61" s="47">
        <v>1.405</v>
      </c>
      <c r="H61" s="48">
        <f t="shared" si="0"/>
        <v>1.405E-2</v>
      </c>
      <c r="I61" s="49">
        <v>44467</v>
      </c>
      <c r="J61" s="2">
        <v>19</v>
      </c>
      <c r="K61" s="50">
        <v>53615</v>
      </c>
      <c r="L61" s="2">
        <v>301</v>
      </c>
      <c r="M61" s="2">
        <v>282</v>
      </c>
      <c r="N61" s="51">
        <v>44987</v>
      </c>
      <c r="O61" s="47">
        <v>3.15</v>
      </c>
      <c r="P61" s="52">
        <v>46191.887779274999</v>
      </c>
      <c r="Q61" s="2" t="s">
        <v>272</v>
      </c>
      <c r="R61" s="2" t="s">
        <v>273</v>
      </c>
      <c r="S61" s="2" t="s">
        <v>274</v>
      </c>
      <c r="T61" s="2">
        <v>623312</v>
      </c>
      <c r="U61" s="47">
        <v>2.25</v>
      </c>
      <c r="V61" s="48">
        <f t="shared" si="1"/>
        <v>2.2499999999999999E-2</v>
      </c>
      <c r="W61" s="47">
        <v>-0.3</v>
      </c>
      <c r="X61" s="2" t="s">
        <v>39</v>
      </c>
      <c r="Y61" s="2" t="s">
        <v>40</v>
      </c>
      <c r="Z61" s="2" t="s">
        <v>41</v>
      </c>
      <c r="AA61" s="2" t="s">
        <v>41</v>
      </c>
      <c r="AB61" s="2" t="s">
        <v>42</v>
      </c>
      <c r="AC61" s="53" t="s">
        <v>275</v>
      </c>
      <c r="AD61" s="53">
        <v>388397</v>
      </c>
      <c r="AE61" s="54">
        <v>62</v>
      </c>
      <c r="AF61" s="55" t="s">
        <v>60</v>
      </c>
      <c r="AG61" s="56" t="str">
        <f t="shared" si="2"/>
        <v>Corte Madera</v>
      </c>
    </row>
    <row r="62" spans="1:33" x14ac:dyDescent="0.25">
      <c r="A62" s="1">
        <v>319156.11</v>
      </c>
      <c r="B62" s="2">
        <v>1572009106</v>
      </c>
      <c r="C62" s="2" t="s">
        <v>34</v>
      </c>
      <c r="D62" s="2" t="s">
        <v>55</v>
      </c>
      <c r="E62" s="2">
        <v>402</v>
      </c>
      <c r="F62" s="46">
        <v>1036499.88</v>
      </c>
      <c r="G62" s="47">
        <v>2.2050000000000001</v>
      </c>
      <c r="H62" s="48">
        <f t="shared" si="0"/>
        <v>2.205E-2</v>
      </c>
      <c r="I62" s="49">
        <v>44452</v>
      </c>
      <c r="J62" s="2">
        <v>19</v>
      </c>
      <c r="K62" s="50">
        <v>53615</v>
      </c>
      <c r="L62" s="2">
        <v>301</v>
      </c>
      <c r="M62" s="2">
        <v>282</v>
      </c>
      <c r="N62" s="51">
        <v>44995</v>
      </c>
      <c r="O62" s="47">
        <v>3.15</v>
      </c>
      <c r="P62" s="52">
        <v>71992.690415100005</v>
      </c>
      <c r="Q62" s="2" t="s">
        <v>276</v>
      </c>
      <c r="R62" s="2" t="s">
        <v>277</v>
      </c>
      <c r="S62" s="2" t="s">
        <v>278</v>
      </c>
      <c r="T62" s="2">
        <v>624410</v>
      </c>
      <c r="U62" s="47">
        <v>1</v>
      </c>
      <c r="V62" s="48">
        <f t="shared" si="1"/>
        <v>0.01</v>
      </c>
      <c r="W62" s="47">
        <v>-2.35</v>
      </c>
      <c r="X62" s="2" t="s">
        <v>39</v>
      </c>
      <c r="Y62" s="2" t="s">
        <v>40</v>
      </c>
      <c r="Z62" s="2" t="s">
        <v>41</v>
      </c>
      <c r="AA62" s="2" t="s">
        <v>41</v>
      </c>
      <c r="AB62" s="2" t="s">
        <v>42</v>
      </c>
      <c r="AC62" s="53" t="s">
        <v>244</v>
      </c>
      <c r="AD62" s="53">
        <v>397502</v>
      </c>
      <c r="AE62" s="54">
        <v>62</v>
      </c>
      <c r="AF62" s="55" t="s">
        <v>60</v>
      </c>
      <c r="AG62" s="56" t="str">
        <f t="shared" si="2"/>
        <v>Mountain View</v>
      </c>
    </row>
    <row r="63" spans="1:33" x14ac:dyDescent="0.25">
      <c r="A63" s="1">
        <v>316076.11</v>
      </c>
      <c r="B63" s="2">
        <v>1719309108</v>
      </c>
      <c r="C63" s="2" t="s">
        <v>34</v>
      </c>
      <c r="D63" s="2" t="s">
        <v>55</v>
      </c>
      <c r="E63" s="2">
        <v>402</v>
      </c>
      <c r="F63" s="46">
        <v>925235.15</v>
      </c>
      <c r="G63" s="47">
        <v>1.905</v>
      </c>
      <c r="H63" s="48">
        <f t="shared" si="0"/>
        <v>1.9050000000000001E-2</v>
      </c>
      <c r="I63" s="49">
        <v>44469</v>
      </c>
      <c r="J63" s="2">
        <v>19</v>
      </c>
      <c r="K63" s="50">
        <v>53615</v>
      </c>
      <c r="L63" s="2">
        <v>301</v>
      </c>
      <c r="M63" s="2">
        <v>282</v>
      </c>
      <c r="N63" s="51">
        <v>45013</v>
      </c>
      <c r="O63" s="47">
        <v>3.15</v>
      </c>
      <c r="P63" s="52">
        <v>55521.048263625009</v>
      </c>
      <c r="Q63" s="2" t="s">
        <v>279</v>
      </c>
      <c r="R63" s="2" t="s">
        <v>280</v>
      </c>
      <c r="S63" s="2" t="s">
        <v>281</v>
      </c>
      <c r="T63" s="2">
        <v>623311</v>
      </c>
      <c r="U63" s="47">
        <v>2.75</v>
      </c>
      <c r="V63" s="48">
        <f t="shared" si="1"/>
        <v>2.75E-2</v>
      </c>
      <c r="W63" s="47">
        <v>-0.3</v>
      </c>
      <c r="X63" s="2" t="s">
        <v>39</v>
      </c>
      <c r="Y63" s="2" t="s">
        <v>40</v>
      </c>
      <c r="Z63" s="2" t="s">
        <v>41</v>
      </c>
      <c r="AA63" s="2" t="s">
        <v>41</v>
      </c>
      <c r="AB63" s="2" t="s">
        <v>42</v>
      </c>
      <c r="AC63" s="53" t="s">
        <v>184</v>
      </c>
      <c r="AD63" s="53">
        <v>388398</v>
      </c>
      <c r="AE63" s="54">
        <v>62</v>
      </c>
      <c r="AF63" s="55" t="s">
        <v>282</v>
      </c>
      <c r="AG63" s="56" t="str">
        <f t="shared" si="2"/>
        <v>Scottsdale</v>
      </c>
    </row>
    <row r="64" spans="1:33" x14ac:dyDescent="0.25">
      <c r="A64" s="1">
        <v>319174.11</v>
      </c>
      <c r="B64" s="2">
        <v>1340269104</v>
      </c>
      <c r="C64" s="2" t="s">
        <v>34</v>
      </c>
      <c r="D64" s="2" t="s">
        <v>55</v>
      </c>
      <c r="E64" s="2">
        <v>402</v>
      </c>
      <c r="F64" s="46">
        <v>855907.38</v>
      </c>
      <c r="G64" s="47">
        <v>1.9550000000000001</v>
      </c>
      <c r="H64" s="48">
        <f t="shared" si="0"/>
        <v>1.9550000000000001E-2</v>
      </c>
      <c r="I64" s="49">
        <v>44449</v>
      </c>
      <c r="J64" s="2">
        <v>19</v>
      </c>
      <c r="K64" s="50">
        <v>53615</v>
      </c>
      <c r="L64" s="2">
        <v>301</v>
      </c>
      <c r="M64" s="2">
        <v>282</v>
      </c>
      <c r="N64" s="51">
        <v>44995</v>
      </c>
      <c r="O64" s="47">
        <v>3.15</v>
      </c>
      <c r="P64" s="52">
        <v>52708.916228850001</v>
      </c>
      <c r="Q64" s="2" t="s">
        <v>283</v>
      </c>
      <c r="R64" s="2" t="s">
        <v>284</v>
      </c>
      <c r="S64" s="2" t="s">
        <v>285</v>
      </c>
      <c r="T64" s="2">
        <v>531130</v>
      </c>
      <c r="U64" s="47">
        <v>0.75</v>
      </c>
      <c r="V64" s="48">
        <f t="shared" si="1"/>
        <v>7.4999999999999997E-3</v>
      </c>
      <c r="W64" s="47">
        <v>-2.35</v>
      </c>
      <c r="X64" s="2" t="s">
        <v>39</v>
      </c>
      <c r="Y64" s="2" t="s">
        <v>40</v>
      </c>
      <c r="Z64" s="2" t="s">
        <v>41</v>
      </c>
      <c r="AA64" s="2" t="s">
        <v>41</v>
      </c>
      <c r="AB64" s="2" t="s">
        <v>127</v>
      </c>
      <c r="AC64" s="53" t="s">
        <v>132</v>
      </c>
      <c r="AD64" s="53">
        <v>397500</v>
      </c>
      <c r="AE64" s="54">
        <v>53</v>
      </c>
      <c r="AF64" s="55" t="s">
        <v>54</v>
      </c>
      <c r="AG64" s="56" t="str">
        <f t="shared" si="2"/>
        <v>Sherman</v>
      </c>
    </row>
    <row r="65" spans="1:33" x14ac:dyDescent="0.25">
      <c r="A65" s="1">
        <v>319589.11</v>
      </c>
      <c r="B65" s="2">
        <v>9867999005</v>
      </c>
      <c r="C65" s="2" t="s">
        <v>34</v>
      </c>
      <c r="D65" s="2" t="s">
        <v>55</v>
      </c>
      <c r="E65" s="2">
        <v>402</v>
      </c>
      <c r="F65" s="46">
        <v>623030.56999999995</v>
      </c>
      <c r="G65" s="47">
        <v>1.28</v>
      </c>
      <c r="H65" s="48">
        <f t="shared" si="0"/>
        <v>1.2800000000000001E-2</v>
      </c>
      <c r="I65" s="49">
        <v>44369</v>
      </c>
      <c r="J65" s="2">
        <v>22</v>
      </c>
      <c r="K65" s="50">
        <v>53615</v>
      </c>
      <c r="L65" s="2">
        <v>304</v>
      </c>
      <c r="M65" s="2">
        <v>282</v>
      </c>
      <c r="N65" s="51">
        <v>44987</v>
      </c>
      <c r="O65" s="47">
        <v>3.15</v>
      </c>
      <c r="P65" s="52">
        <v>25120.592582399997</v>
      </c>
      <c r="Q65" s="2" t="s">
        <v>286</v>
      </c>
      <c r="R65" s="2" t="s">
        <v>287</v>
      </c>
      <c r="S65" s="2" t="s">
        <v>288</v>
      </c>
      <c r="T65" s="2">
        <v>721110</v>
      </c>
      <c r="U65" s="47">
        <v>2.75</v>
      </c>
      <c r="V65" s="48">
        <f t="shared" si="1"/>
        <v>2.75E-2</v>
      </c>
      <c r="W65" s="47">
        <v>0.32500000000000001</v>
      </c>
      <c r="X65" s="2" t="s">
        <v>39</v>
      </c>
      <c r="Y65" s="2" t="s">
        <v>40</v>
      </c>
      <c r="Z65" s="2" t="s">
        <v>41</v>
      </c>
      <c r="AA65" s="2" t="s">
        <v>41</v>
      </c>
      <c r="AB65" s="2" t="s">
        <v>42</v>
      </c>
      <c r="AC65" s="53" t="s">
        <v>256</v>
      </c>
      <c r="AD65" s="53">
        <v>406762</v>
      </c>
      <c r="AE65" s="54">
        <v>72</v>
      </c>
      <c r="AF65" s="55" t="s">
        <v>88</v>
      </c>
      <c r="AG65" s="56" t="str">
        <f t="shared" si="2"/>
        <v>North Olmsted</v>
      </c>
    </row>
    <row r="66" spans="1:33" x14ac:dyDescent="0.25">
      <c r="A66" s="1">
        <v>318409.11</v>
      </c>
      <c r="B66" s="2">
        <v>1119249110</v>
      </c>
      <c r="C66" s="2" t="s">
        <v>34</v>
      </c>
      <c r="D66" s="2" t="s">
        <v>55</v>
      </c>
      <c r="E66" s="2">
        <v>402</v>
      </c>
      <c r="F66" s="46">
        <v>579526.98</v>
      </c>
      <c r="G66" s="47">
        <v>0.53</v>
      </c>
      <c r="H66" s="48">
        <f t="shared" si="0"/>
        <v>5.3E-3</v>
      </c>
      <c r="I66" s="49">
        <v>44378</v>
      </c>
      <c r="J66" s="2">
        <v>21</v>
      </c>
      <c r="K66" s="50">
        <v>53615</v>
      </c>
      <c r="L66" s="2">
        <v>303</v>
      </c>
      <c r="M66" s="2">
        <v>282</v>
      </c>
      <c r="N66" s="51">
        <v>44992</v>
      </c>
      <c r="O66" s="47">
        <v>3.15</v>
      </c>
      <c r="P66" s="52">
        <v>9675.2029311000006</v>
      </c>
      <c r="Q66" s="2" t="s">
        <v>289</v>
      </c>
      <c r="R66" s="2" t="s">
        <v>290</v>
      </c>
      <c r="S66" s="2" t="s">
        <v>291</v>
      </c>
      <c r="T66" s="2">
        <v>447110</v>
      </c>
      <c r="U66" s="47">
        <v>1.25</v>
      </c>
      <c r="V66" s="48">
        <f t="shared" si="1"/>
        <v>1.2500000000000001E-2</v>
      </c>
      <c r="W66" s="47">
        <v>-0.42499999999999999</v>
      </c>
      <c r="X66" s="2" t="s">
        <v>39</v>
      </c>
      <c r="Y66" s="2" t="s">
        <v>40</v>
      </c>
      <c r="Z66" s="2" t="s">
        <v>41</v>
      </c>
      <c r="AA66" s="2" t="s">
        <v>41</v>
      </c>
      <c r="AB66" s="2" t="s">
        <v>42</v>
      </c>
      <c r="AC66" s="53" t="s">
        <v>237</v>
      </c>
      <c r="AD66" s="53">
        <v>384596</v>
      </c>
      <c r="AE66" s="54">
        <v>44</v>
      </c>
      <c r="AF66" s="55" t="s">
        <v>60</v>
      </c>
      <c r="AG66" s="56" t="str">
        <f t="shared" si="2"/>
        <v>Trona</v>
      </c>
    </row>
    <row r="67" spans="1:33" x14ac:dyDescent="0.25">
      <c r="A67" s="1">
        <v>319173.11</v>
      </c>
      <c r="B67" s="2">
        <v>1587969104</v>
      </c>
      <c r="C67" s="2" t="s">
        <v>34</v>
      </c>
      <c r="D67" s="2" t="s">
        <v>55</v>
      </c>
      <c r="E67" s="2">
        <v>402</v>
      </c>
      <c r="F67" s="46">
        <v>215591.63</v>
      </c>
      <c r="G67" s="47">
        <v>0.28000000000000003</v>
      </c>
      <c r="H67" s="48">
        <f t="shared" si="0"/>
        <v>2.8000000000000004E-3</v>
      </c>
      <c r="I67" s="49">
        <v>44462</v>
      </c>
      <c r="J67" s="2">
        <v>19</v>
      </c>
      <c r="K67" s="50">
        <v>53615</v>
      </c>
      <c r="L67" s="2">
        <v>301</v>
      </c>
      <c r="M67" s="2">
        <v>282</v>
      </c>
      <c r="N67" s="51">
        <v>45008</v>
      </c>
      <c r="O67" s="47">
        <v>3.15</v>
      </c>
      <c r="P67" s="52">
        <v>1901.5181766000003</v>
      </c>
      <c r="Q67" s="2" t="s">
        <v>292</v>
      </c>
      <c r="R67" s="2" t="s">
        <v>293</v>
      </c>
      <c r="S67" s="2" t="s">
        <v>294</v>
      </c>
      <c r="T67" s="2">
        <v>722511</v>
      </c>
      <c r="U67" s="47">
        <v>0.75</v>
      </c>
      <c r="V67" s="48">
        <f t="shared" si="1"/>
        <v>7.4999999999999997E-3</v>
      </c>
      <c r="W67" s="47">
        <v>-0.67500000000000004</v>
      </c>
      <c r="X67" s="2" t="s">
        <v>39</v>
      </c>
      <c r="Y67" s="2" t="s">
        <v>40</v>
      </c>
      <c r="Z67" s="2" t="s">
        <v>41</v>
      </c>
      <c r="AA67" s="2" t="s">
        <v>41</v>
      </c>
      <c r="AB67" s="2" t="s">
        <v>127</v>
      </c>
      <c r="AC67" s="53" t="s">
        <v>132</v>
      </c>
      <c r="AD67" s="53">
        <v>397568</v>
      </c>
      <c r="AE67" s="54">
        <v>72</v>
      </c>
      <c r="AF67" s="55" t="s">
        <v>118</v>
      </c>
      <c r="AG67" s="56" t="str">
        <f t="shared" si="2"/>
        <v>Philadelphia</v>
      </c>
    </row>
    <row r="68" spans="1:33" x14ac:dyDescent="0.25">
      <c r="A68" s="1">
        <v>318168.11</v>
      </c>
      <c r="B68" s="2">
        <v>1628579102</v>
      </c>
      <c r="C68" s="2" t="s">
        <v>34</v>
      </c>
      <c r="D68" s="2" t="s">
        <v>55</v>
      </c>
      <c r="E68" s="2">
        <v>402</v>
      </c>
      <c r="F68" s="46">
        <v>164450.20000000001</v>
      </c>
      <c r="G68" s="47">
        <v>1.28</v>
      </c>
      <c r="H68" s="48">
        <f t="shared" si="0"/>
        <v>1.2800000000000001E-2</v>
      </c>
      <c r="I68" s="49">
        <v>44469</v>
      </c>
      <c r="J68" s="2">
        <v>19</v>
      </c>
      <c r="K68" s="50">
        <v>53615</v>
      </c>
      <c r="L68" s="2">
        <v>301</v>
      </c>
      <c r="M68" s="2">
        <v>282</v>
      </c>
      <c r="N68" s="51">
        <v>45013</v>
      </c>
      <c r="O68" s="47">
        <v>3.15</v>
      </c>
      <c r="P68" s="52">
        <v>6630.6320640000004</v>
      </c>
      <c r="Q68" s="2" t="s">
        <v>295</v>
      </c>
      <c r="R68" s="2" t="s">
        <v>296</v>
      </c>
      <c r="S68" s="2" t="s">
        <v>297</v>
      </c>
      <c r="T68" s="2">
        <v>713900</v>
      </c>
      <c r="U68" s="47">
        <v>2</v>
      </c>
      <c r="V68" s="48">
        <f t="shared" si="1"/>
        <v>0.02</v>
      </c>
      <c r="W68" s="47">
        <v>-0.42499999999999999</v>
      </c>
      <c r="X68" s="2" t="s">
        <v>39</v>
      </c>
      <c r="Y68" s="2" t="s">
        <v>40</v>
      </c>
      <c r="Z68" s="2" t="s">
        <v>41</v>
      </c>
      <c r="AA68" s="2" t="s">
        <v>41</v>
      </c>
      <c r="AB68" s="2" t="s">
        <v>42</v>
      </c>
      <c r="AC68" s="53" t="s">
        <v>298</v>
      </c>
      <c r="AD68" s="53">
        <v>384605</v>
      </c>
      <c r="AE68" s="54">
        <v>71</v>
      </c>
      <c r="AF68" s="55" t="s">
        <v>192</v>
      </c>
      <c r="AG68" s="56" t="str">
        <f t="shared" si="2"/>
        <v>Branson</v>
      </c>
    </row>
    <row r="69" spans="1:33" x14ac:dyDescent="0.25">
      <c r="A69" s="1">
        <v>319672.11</v>
      </c>
      <c r="B69" s="2">
        <v>3436269108</v>
      </c>
      <c r="C69" s="2" t="s">
        <v>34</v>
      </c>
      <c r="D69" s="2" t="s">
        <v>55</v>
      </c>
      <c r="E69" s="2">
        <v>402</v>
      </c>
      <c r="F69" s="46">
        <v>153364.5</v>
      </c>
      <c r="G69" s="47">
        <v>0.36499999999999999</v>
      </c>
      <c r="H69" s="48">
        <f t="shared" si="0"/>
        <v>3.65E-3</v>
      </c>
      <c r="I69" s="49">
        <v>44629</v>
      </c>
      <c r="J69" s="2">
        <v>13</v>
      </c>
      <c r="K69" s="50">
        <v>53615</v>
      </c>
      <c r="L69" s="2">
        <v>295</v>
      </c>
      <c r="M69" s="2">
        <v>282</v>
      </c>
      <c r="N69" s="51">
        <v>44991</v>
      </c>
      <c r="O69" s="47">
        <v>3.15</v>
      </c>
      <c r="P69" s="52">
        <v>1763.3083387500001</v>
      </c>
      <c r="Q69" s="2" t="s">
        <v>299</v>
      </c>
      <c r="R69" s="2" t="s">
        <v>300</v>
      </c>
      <c r="S69" s="2" t="s">
        <v>301</v>
      </c>
      <c r="T69" s="2">
        <v>541940</v>
      </c>
      <c r="U69" s="47">
        <v>1.5</v>
      </c>
      <c r="V69" s="48">
        <f t="shared" si="1"/>
        <v>1.4999999999999999E-2</v>
      </c>
      <c r="W69" s="47">
        <v>-0.5</v>
      </c>
      <c r="X69" s="2" t="s">
        <v>39</v>
      </c>
      <c r="Y69" s="2" t="s">
        <v>40</v>
      </c>
      <c r="Z69" s="2" t="s">
        <v>41</v>
      </c>
      <c r="AA69" s="2" t="s">
        <v>41</v>
      </c>
      <c r="AB69" s="2" t="s">
        <v>42</v>
      </c>
      <c r="AC69" s="53" t="s">
        <v>59</v>
      </c>
      <c r="AD69" s="53">
        <v>400134</v>
      </c>
      <c r="AE69" s="54">
        <v>54</v>
      </c>
      <c r="AF69" s="55" t="s">
        <v>93</v>
      </c>
      <c r="AG69" s="56" t="str">
        <f t="shared" si="2"/>
        <v>Bonita Springs</v>
      </c>
    </row>
    <row r="70" spans="1:33" x14ac:dyDescent="0.25">
      <c r="A70" s="1">
        <v>316519.11</v>
      </c>
      <c r="B70" s="2">
        <v>1452139105</v>
      </c>
      <c r="C70" s="2" t="s">
        <v>34</v>
      </c>
      <c r="D70" s="2" t="s">
        <v>55</v>
      </c>
      <c r="E70" s="2">
        <v>402</v>
      </c>
      <c r="F70" s="46">
        <v>3618848.39</v>
      </c>
      <c r="G70" s="47">
        <v>2.9550000000000001</v>
      </c>
      <c r="H70" s="48">
        <f t="shared" ref="H70:H133" si="3">G70/100</f>
        <v>2.955E-2</v>
      </c>
      <c r="I70" s="49">
        <v>44488</v>
      </c>
      <c r="J70" s="2">
        <v>18</v>
      </c>
      <c r="K70" s="50">
        <v>53646</v>
      </c>
      <c r="L70" s="2">
        <v>301</v>
      </c>
      <c r="M70" s="2">
        <v>283</v>
      </c>
      <c r="N70" s="51">
        <v>44996</v>
      </c>
      <c r="O70" s="47">
        <v>3.15</v>
      </c>
      <c r="P70" s="52">
        <v>336851.455262175</v>
      </c>
      <c r="Q70" s="2" t="s">
        <v>302</v>
      </c>
      <c r="R70" s="2" t="s">
        <v>303</v>
      </c>
      <c r="S70" s="2" t="s">
        <v>304</v>
      </c>
      <c r="T70" s="2">
        <v>721110</v>
      </c>
      <c r="U70" s="47">
        <v>1.75</v>
      </c>
      <c r="V70" s="48">
        <f t="shared" ref="V70:V133" si="4">U70/100</f>
        <v>1.7500000000000002E-2</v>
      </c>
      <c r="W70" s="47">
        <v>-2.35</v>
      </c>
      <c r="X70" s="2" t="s">
        <v>39</v>
      </c>
      <c r="Y70" s="2" t="s">
        <v>40</v>
      </c>
      <c r="Z70" s="2" t="s">
        <v>41</v>
      </c>
      <c r="AA70" s="2" t="s">
        <v>41</v>
      </c>
      <c r="AB70" s="2" t="s">
        <v>42</v>
      </c>
      <c r="AC70" s="53" t="s">
        <v>261</v>
      </c>
      <c r="AD70" s="53">
        <v>402156</v>
      </c>
      <c r="AE70" s="54">
        <v>72</v>
      </c>
      <c r="AF70" s="55" t="s">
        <v>79</v>
      </c>
      <c r="AG70" s="56" t="str">
        <f t="shared" ref="AG70:AG133" si="5">_xlfn.TEXTBEFORE(S70,",")</f>
        <v>Durham</v>
      </c>
    </row>
    <row r="71" spans="1:33" x14ac:dyDescent="0.25">
      <c r="A71" s="1">
        <v>316004.11</v>
      </c>
      <c r="B71" s="2">
        <v>1684109106</v>
      </c>
      <c r="C71" s="2" t="s">
        <v>34</v>
      </c>
      <c r="D71" s="2" t="s">
        <v>55</v>
      </c>
      <c r="E71" s="2">
        <v>402</v>
      </c>
      <c r="F71" s="46">
        <v>3420235.74</v>
      </c>
      <c r="G71" s="47">
        <v>2.7050000000000001</v>
      </c>
      <c r="H71" s="48">
        <f t="shared" si="3"/>
        <v>2.7050000000000001E-2</v>
      </c>
      <c r="I71" s="49">
        <v>44476</v>
      </c>
      <c r="J71" s="2">
        <v>18</v>
      </c>
      <c r="K71" s="50">
        <v>53646</v>
      </c>
      <c r="L71" s="2">
        <v>301</v>
      </c>
      <c r="M71" s="2">
        <v>283</v>
      </c>
      <c r="N71" s="51">
        <v>44986</v>
      </c>
      <c r="O71" s="47">
        <v>3.15</v>
      </c>
      <c r="P71" s="52">
        <v>291429.73681605002</v>
      </c>
      <c r="Q71" s="2" t="s">
        <v>305</v>
      </c>
      <c r="R71" s="2" t="s">
        <v>306</v>
      </c>
      <c r="S71" s="2" t="s">
        <v>307</v>
      </c>
      <c r="T71" s="2">
        <v>721110</v>
      </c>
      <c r="U71" s="47">
        <v>1.5</v>
      </c>
      <c r="V71" s="48">
        <f t="shared" si="4"/>
        <v>1.4999999999999999E-2</v>
      </c>
      <c r="W71" s="47">
        <v>-2.35</v>
      </c>
      <c r="X71" s="2" t="s">
        <v>39</v>
      </c>
      <c r="Y71" s="2" t="s">
        <v>40</v>
      </c>
      <c r="Z71" s="2" t="s">
        <v>41</v>
      </c>
      <c r="AA71" s="2" t="s">
        <v>41</v>
      </c>
      <c r="AB71" s="2" t="s">
        <v>127</v>
      </c>
      <c r="AC71" s="53" t="s">
        <v>268</v>
      </c>
      <c r="AD71" s="53">
        <v>400071</v>
      </c>
      <c r="AE71" s="54">
        <v>72</v>
      </c>
      <c r="AF71" s="55" t="s">
        <v>153</v>
      </c>
      <c r="AG71" s="56" t="str">
        <f t="shared" si="5"/>
        <v>De Pere</v>
      </c>
    </row>
    <row r="72" spans="1:33" x14ac:dyDescent="0.25">
      <c r="A72" s="1">
        <v>318700.11</v>
      </c>
      <c r="B72" s="2">
        <v>1664199103</v>
      </c>
      <c r="C72" s="2" t="s">
        <v>34</v>
      </c>
      <c r="D72" s="2" t="s">
        <v>55</v>
      </c>
      <c r="E72" s="2">
        <v>402</v>
      </c>
      <c r="F72" s="46">
        <v>813147.37</v>
      </c>
      <c r="G72" s="47">
        <v>2.7050000000000001</v>
      </c>
      <c r="H72" s="48">
        <f t="shared" si="3"/>
        <v>2.7050000000000001E-2</v>
      </c>
      <c r="I72" s="49">
        <v>44487</v>
      </c>
      <c r="J72" s="2">
        <v>18</v>
      </c>
      <c r="K72" s="50">
        <v>53646</v>
      </c>
      <c r="L72" s="2">
        <v>301</v>
      </c>
      <c r="M72" s="2">
        <v>283</v>
      </c>
      <c r="N72" s="51">
        <v>44987</v>
      </c>
      <c r="O72" s="47">
        <v>3.15</v>
      </c>
      <c r="P72" s="52">
        <v>69286.254529275</v>
      </c>
      <c r="Q72" s="2" t="s">
        <v>308</v>
      </c>
      <c r="R72" s="2" t="s">
        <v>309</v>
      </c>
      <c r="S72" s="2" t="s">
        <v>310</v>
      </c>
      <c r="T72" s="2">
        <v>447110</v>
      </c>
      <c r="U72" s="47">
        <v>1.5</v>
      </c>
      <c r="V72" s="48">
        <f t="shared" si="4"/>
        <v>1.4999999999999999E-2</v>
      </c>
      <c r="W72" s="47">
        <v>-2.35</v>
      </c>
      <c r="X72" s="2" t="s">
        <v>39</v>
      </c>
      <c r="Y72" s="2" t="s">
        <v>40</v>
      </c>
      <c r="Z72" s="2" t="s">
        <v>41</v>
      </c>
      <c r="AA72" s="2" t="s">
        <v>41</v>
      </c>
      <c r="AB72" s="2" t="s">
        <v>42</v>
      </c>
      <c r="AC72" s="53" t="s">
        <v>311</v>
      </c>
      <c r="AD72" s="53">
        <v>402157</v>
      </c>
      <c r="AE72" s="54">
        <v>44</v>
      </c>
      <c r="AF72" s="55" t="s">
        <v>54</v>
      </c>
      <c r="AG72" s="56" t="str">
        <f t="shared" si="5"/>
        <v>Ft Worth</v>
      </c>
    </row>
    <row r="73" spans="1:33" x14ac:dyDescent="0.25">
      <c r="A73" s="1">
        <v>316449.11</v>
      </c>
      <c r="B73" s="2">
        <v>1738619102</v>
      </c>
      <c r="C73" s="2" t="s">
        <v>34</v>
      </c>
      <c r="D73" s="2" t="s">
        <v>55</v>
      </c>
      <c r="E73" s="2">
        <v>402</v>
      </c>
      <c r="F73" s="46">
        <v>3677324.62</v>
      </c>
      <c r="G73" s="47">
        <v>2.4550000000000001</v>
      </c>
      <c r="H73" s="48">
        <f t="shared" si="3"/>
        <v>2.4550000000000002E-2</v>
      </c>
      <c r="I73" s="49">
        <v>44483</v>
      </c>
      <c r="J73" s="2">
        <v>18</v>
      </c>
      <c r="K73" s="50">
        <v>53676</v>
      </c>
      <c r="L73" s="2">
        <v>302</v>
      </c>
      <c r="M73" s="2">
        <v>284</v>
      </c>
      <c r="N73" s="51">
        <v>44996</v>
      </c>
      <c r="O73" s="47">
        <v>3.15</v>
      </c>
      <c r="P73" s="52">
        <v>284376.70617615001</v>
      </c>
      <c r="Q73" s="2" t="s">
        <v>312</v>
      </c>
      <c r="R73" s="2" t="s">
        <v>313</v>
      </c>
      <c r="S73" s="2" t="s">
        <v>314</v>
      </c>
      <c r="T73" s="2">
        <v>721110</v>
      </c>
      <c r="U73" s="47">
        <v>1.25</v>
      </c>
      <c r="V73" s="48">
        <f t="shared" si="4"/>
        <v>1.2500000000000001E-2</v>
      </c>
      <c r="W73" s="47">
        <v>-2.35</v>
      </c>
      <c r="X73" s="2" t="s">
        <v>39</v>
      </c>
      <c r="Y73" s="2" t="s">
        <v>40</v>
      </c>
      <c r="Z73" s="2" t="s">
        <v>41</v>
      </c>
      <c r="AA73" s="2" t="s">
        <v>41</v>
      </c>
      <c r="AB73" s="2" t="s">
        <v>42</v>
      </c>
      <c r="AC73" s="53" t="s">
        <v>252</v>
      </c>
      <c r="AD73" s="53">
        <v>402160</v>
      </c>
      <c r="AE73" s="54">
        <v>72</v>
      </c>
      <c r="AF73" s="55" t="s">
        <v>60</v>
      </c>
      <c r="AG73" s="56" t="str">
        <f t="shared" si="5"/>
        <v>Vallejo</v>
      </c>
    </row>
    <row r="74" spans="1:33" x14ac:dyDescent="0.25">
      <c r="A74" s="1">
        <v>316691.11</v>
      </c>
      <c r="B74" s="2">
        <v>1705529103</v>
      </c>
      <c r="C74" s="2" t="s">
        <v>34</v>
      </c>
      <c r="D74" s="2" t="s">
        <v>55</v>
      </c>
      <c r="E74" s="2">
        <v>402</v>
      </c>
      <c r="F74" s="46">
        <v>3658832.65</v>
      </c>
      <c r="G74" s="47">
        <v>2.7050000000000001</v>
      </c>
      <c r="H74" s="48">
        <f t="shared" si="3"/>
        <v>2.7050000000000001E-2</v>
      </c>
      <c r="I74" s="49">
        <v>44529</v>
      </c>
      <c r="J74" s="2">
        <v>17</v>
      </c>
      <c r="K74" s="50">
        <v>53676</v>
      </c>
      <c r="L74" s="2">
        <v>301</v>
      </c>
      <c r="M74" s="2">
        <v>284</v>
      </c>
      <c r="N74" s="51">
        <v>45013</v>
      </c>
      <c r="O74" s="47">
        <v>3.15</v>
      </c>
      <c r="P74" s="52">
        <v>311759.98302487499</v>
      </c>
      <c r="Q74" s="2" t="s">
        <v>315</v>
      </c>
      <c r="R74" s="2" t="s">
        <v>316</v>
      </c>
      <c r="S74" s="2" t="s">
        <v>317</v>
      </c>
      <c r="T74" s="2">
        <v>541110</v>
      </c>
      <c r="U74" s="47">
        <v>1.5</v>
      </c>
      <c r="V74" s="48">
        <f t="shared" si="4"/>
        <v>1.4999999999999999E-2</v>
      </c>
      <c r="W74" s="47">
        <v>-2.35</v>
      </c>
      <c r="X74" s="2" t="s">
        <v>39</v>
      </c>
      <c r="Y74" s="2" t="s">
        <v>40</v>
      </c>
      <c r="Z74" s="2" t="s">
        <v>41</v>
      </c>
      <c r="AA74" s="2" t="s">
        <v>41</v>
      </c>
      <c r="AB74" s="2" t="s">
        <v>127</v>
      </c>
      <c r="AC74" s="53" t="s">
        <v>318</v>
      </c>
      <c r="AD74" s="53">
        <v>402159</v>
      </c>
      <c r="AE74" s="54">
        <v>54</v>
      </c>
      <c r="AF74" s="55" t="s">
        <v>166</v>
      </c>
      <c r="AG74" s="56" t="str">
        <f t="shared" si="5"/>
        <v>Flushing</v>
      </c>
    </row>
    <row r="75" spans="1:33" x14ac:dyDescent="0.25">
      <c r="A75" s="1">
        <v>316477.11</v>
      </c>
      <c r="B75" s="2">
        <v>1490179107</v>
      </c>
      <c r="C75" s="2" t="s">
        <v>34</v>
      </c>
      <c r="D75" s="2" t="s">
        <v>55</v>
      </c>
      <c r="E75" s="2">
        <v>402</v>
      </c>
      <c r="F75" s="46">
        <v>3160810.77</v>
      </c>
      <c r="G75" s="47">
        <v>1.28</v>
      </c>
      <c r="H75" s="48">
        <f t="shared" si="3"/>
        <v>1.2800000000000001E-2</v>
      </c>
      <c r="I75" s="49">
        <v>44504</v>
      </c>
      <c r="J75" s="2">
        <v>17</v>
      </c>
      <c r="K75" s="50">
        <v>53676</v>
      </c>
      <c r="L75" s="2">
        <v>301</v>
      </c>
      <c r="M75" s="2">
        <v>284</v>
      </c>
      <c r="N75" s="51">
        <v>44988</v>
      </c>
      <c r="O75" s="47">
        <v>3.15</v>
      </c>
      <c r="P75" s="52">
        <v>127443.8902464</v>
      </c>
      <c r="Q75" s="2" t="s">
        <v>319</v>
      </c>
      <c r="R75" s="2" t="s">
        <v>320</v>
      </c>
      <c r="S75" s="2" t="s">
        <v>321</v>
      </c>
      <c r="T75" s="2">
        <v>238220</v>
      </c>
      <c r="U75" s="47">
        <v>2.75</v>
      </c>
      <c r="V75" s="48">
        <f t="shared" si="4"/>
        <v>2.75E-2</v>
      </c>
      <c r="W75" s="47">
        <v>0.32500000000000001</v>
      </c>
      <c r="X75" s="2" t="s">
        <v>39</v>
      </c>
      <c r="Y75" s="2" t="s">
        <v>40</v>
      </c>
      <c r="Z75" s="2" t="s">
        <v>41</v>
      </c>
      <c r="AA75" s="2" t="s">
        <v>41</v>
      </c>
      <c r="AB75" s="2" t="s">
        <v>42</v>
      </c>
      <c r="AC75" s="53" t="s">
        <v>322</v>
      </c>
      <c r="AD75" s="53">
        <v>406733</v>
      </c>
      <c r="AE75" s="54">
        <v>23</v>
      </c>
      <c r="AF75" s="55" t="s">
        <v>323</v>
      </c>
      <c r="AG75" s="56" t="str">
        <f t="shared" si="5"/>
        <v>Las Vegas</v>
      </c>
    </row>
    <row r="76" spans="1:33" x14ac:dyDescent="0.25">
      <c r="A76" s="1">
        <v>319688.11</v>
      </c>
      <c r="B76" s="2">
        <v>2461779105</v>
      </c>
      <c r="C76" s="2" t="s">
        <v>34</v>
      </c>
      <c r="D76" s="2" t="s">
        <v>55</v>
      </c>
      <c r="E76" s="2">
        <v>402</v>
      </c>
      <c r="F76" s="46">
        <v>746087.38</v>
      </c>
      <c r="G76" s="47">
        <v>1.115</v>
      </c>
      <c r="H76" s="48">
        <f t="shared" si="3"/>
        <v>1.115E-2</v>
      </c>
      <c r="I76" s="49">
        <v>44529</v>
      </c>
      <c r="J76" s="2">
        <v>17</v>
      </c>
      <c r="K76" s="50">
        <v>53676</v>
      </c>
      <c r="L76" s="2">
        <v>301</v>
      </c>
      <c r="M76" s="2">
        <v>284</v>
      </c>
      <c r="N76" s="51">
        <v>44992</v>
      </c>
      <c r="O76" s="47">
        <v>3.15</v>
      </c>
      <c r="P76" s="52">
        <v>26204.45400405</v>
      </c>
      <c r="Q76" s="2" t="s">
        <v>324</v>
      </c>
      <c r="R76" s="2" t="s">
        <v>325</v>
      </c>
      <c r="S76" s="2" t="s">
        <v>326</v>
      </c>
      <c r="T76" s="2">
        <v>811111</v>
      </c>
      <c r="U76" s="47">
        <v>2.25</v>
      </c>
      <c r="V76" s="48">
        <f t="shared" si="4"/>
        <v>2.2499999999999999E-2</v>
      </c>
      <c r="W76" s="47">
        <v>-0.5</v>
      </c>
      <c r="X76" s="2" t="s">
        <v>39</v>
      </c>
      <c r="Y76" s="2" t="s">
        <v>40</v>
      </c>
      <c r="Z76" s="2" t="s">
        <v>41</v>
      </c>
      <c r="AA76" s="2" t="s">
        <v>41</v>
      </c>
      <c r="AB76" s="2" t="s">
        <v>42</v>
      </c>
      <c r="AC76" s="53" t="s">
        <v>59</v>
      </c>
      <c r="AD76" s="53">
        <v>400130</v>
      </c>
      <c r="AE76" s="54">
        <v>81</v>
      </c>
      <c r="AF76" s="55" t="s">
        <v>327</v>
      </c>
      <c r="AG76" s="56" t="str">
        <f t="shared" si="5"/>
        <v>Elkton</v>
      </c>
    </row>
    <row r="77" spans="1:33" x14ac:dyDescent="0.25">
      <c r="A77" s="1">
        <v>319171.11</v>
      </c>
      <c r="B77" s="2">
        <v>1392449101</v>
      </c>
      <c r="C77" s="2" t="s">
        <v>34</v>
      </c>
      <c r="D77" s="2" t="s">
        <v>55</v>
      </c>
      <c r="E77" s="2">
        <v>402</v>
      </c>
      <c r="F77" s="46">
        <v>640782.25</v>
      </c>
      <c r="G77" s="47">
        <v>0.35499999999999998</v>
      </c>
      <c r="H77" s="48">
        <f t="shared" si="3"/>
        <v>3.5499999999999998E-3</v>
      </c>
      <c r="I77" s="49">
        <v>44508</v>
      </c>
      <c r="J77" s="2">
        <v>17</v>
      </c>
      <c r="K77" s="50">
        <v>53676</v>
      </c>
      <c r="L77" s="2">
        <v>301</v>
      </c>
      <c r="M77" s="2">
        <v>284</v>
      </c>
      <c r="N77" s="51">
        <v>44993</v>
      </c>
      <c r="O77" s="47">
        <v>3.15</v>
      </c>
      <c r="P77" s="52">
        <v>7165.5475106249996</v>
      </c>
      <c r="Q77" s="2" t="s">
        <v>328</v>
      </c>
      <c r="R77" s="2" t="s">
        <v>329</v>
      </c>
      <c r="S77" s="2" t="s">
        <v>330</v>
      </c>
      <c r="T77" s="2">
        <v>722511</v>
      </c>
      <c r="U77" s="47">
        <v>1</v>
      </c>
      <c r="V77" s="48">
        <f t="shared" si="4"/>
        <v>0.01</v>
      </c>
      <c r="W77" s="47">
        <v>-0.5</v>
      </c>
      <c r="X77" s="2" t="s">
        <v>39</v>
      </c>
      <c r="Y77" s="2" t="s">
        <v>40</v>
      </c>
      <c r="Z77" s="2" t="s">
        <v>41</v>
      </c>
      <c r="AA77" s="2" t="s">
        <v>41</v>
      </c>
      <c r="AB77" s="2" t="s">
        <v>127</v>
      </c>
      <c r="AC77" s="53" t="s">
        <v>132</v>
      </c>
      <c r="AD77" s="53">
        <v>400126</v>
      </c>
      <c r="AE77" s="54">
        <v>72</v>
      </c>
      <c r="AF77" s="55" t="s">
        <v>166</v>
      </c>
      <c r="AG77" s="56" t="str">
        <f t="shared" si="5"/>
        <v>Brooklyn</v>
      </c>
    </row>
    <row r="78" spans="1:33" x14ac:dyDescent="0.25">
      <c r="A78" s="1">
        <v>317003.11</v>
      </c>
      <c r="B78" s="2">
        <v>1744719104</v>
      </c>
      <c r="C78" s="2" t="s">
        <v>34</v>
      </c>
      <c r="D78" s="2" t="s">
        <v>55</v>
      </c>
      <c r="E78" s="2">
        <v>402</v>
      </c>
      <c r="F78" s="46">
        <v>472700.58</v>
      </c>
      <c r="G78" s="47">
        <v>1.605</v>
      </c>
      <c r="H78" s="48">
        <f t="shared" si="3"/>
        <v>1.6049999999999998E-2</v>
      </c>
      <c r="I78" s="49">
        <v>44529</v>
      </c>
      <c r="J78" s="2">
        <v>17</v>
      </c>
      <c r="K78" s="50">
        <v>53676</v>
      </c>
      <c r="L78" s="2">
        <v>301</v>
      </c>
      <c r="M78" s="2">
        <v>284</v>
      </c>
      <c r="N78" s="51">
        <v>44986</v>
      </c>
      <c r="O78" s="47">
        <v>3.15</v>
      </c>
      <c r="P78" s="52">
        <v>23898.559573349998</v>
      </c>
      <c r="Q78" s="2" t="s">
        <v>331</v>
      </c>
      <c r="R78" s="2" t="s">
        <v>332</v>
      </c>
      <c r="S78" s="2" t="s">
        <v>333</v>
      </c>
      <c r="T78" s="2">
        <v>722511</v>
      </c>
      <c r="U78" s="47">
        <v>2.25</v>
      </c>
      <c r="V78" s="48">
        <f t="shared" si="4"/>
        <v>2.2499999999999999E-2</v>
      </c>
      <c r="W78" s="47">
        <v>-0.5</v>
      </c>
      <c r="X78" s="2" t="s">
        <v>39</v>
      </c>
      <c r="Y78" s="2" t="s">
        <v>40</v>
      </c>
      <c r="Z78" s="2" t="s">
        <v>41</v>
      </c>
      <c r="AA78" s="2" t="s">
        <v>41</v>
      </c>
      <c r="AB78" s="2" t="s">
        <v>42</v>
      </c>
      <c r="AC78" s="53" t="s">
        <v>334</v>
      </c>
      <c r="AD78" s="53">
        <v>400127</v>
      </c>
      <c r="AE78" s="54">
        <v>72</v>
      </c>
      <c r="AF78" s="55" t="s">
        <v>110</v>
      </c>
      <c r="AG78" s="56" t="str">
        <f t="shared" si="5"/>
        <v>Waycross</v>
      </c>
    </row>
    <row r="79" spans="1:33" x14ac:dyDescent="0.25">
      <c r="A79" s="1">
        <v>319384.11</v>
      </c>
      <c r="B79" s="2">
        <v>2249659107</v>
      </c>
      <c r="C79" s="2" t="s">
        <v>34</v>
      </c>
      <c r="D79" s="2" t="s">
        <v>55</v>
      </c>
      <c r="E79" s="2">
        <v>402</v>
      </c>
      <c r="F79" s="46">
        <v>147518.21</v>
      </c>
      <c r="G79" s="47">
        <v>2.0950000000000002</v>
      </c>
      <c r="H79" s="48">
        <f t="shared" si="3"/>
        <v>2.0950000000000003E-2</v>
      </c>
      <c r="I79" s="49">
        <v>44517</v>
      </c>
      <c r="J79" s="2">
        <v>17</v>
      </c>
      <c r="K79" s="50">
        <v>53676</v>
      </c>
      <c r="L79" s="2">
        <v>301</v>
      </c>
      <c r="M79" s="2">
        <v>284</v>
      </c>
      <c r="N79" s="51">
        <v>44991</v>
      </c>
      <c r="O79" s="47">
        <v>3.15</v>
      </c>
      <c r="P79" s="52">
        <v>9735.0954734250008</v>
      </c>
      <c r="Q79" s="2" t="s">
        <v>335</v>
      </c>
      <c r="R79" s="2" t="s">
        <v>336</v>
      </c>
      <c r="S79" s="2" t="s">
        <v>337</v>
      </c>
      <c r="T79" s="2">
        <v>524210</v>
      </c>
      <c r="U79" s="47">
        <v>2.74</v>
      </c>
      <c r="V79" s="48">
        <f t="shared" si="4"/>
        <v>2.7400000000000001E-2</v>
      </c>
      <c r="W79" s="47">
        <v>-0.5</v>
      </c>
      <c r="X79" s="2" t="s">
        <v>39</v>
      </c>
      <c r="Y79" s="2" t="s">
        <v>40</v>
      </c>
      <c r="Z79" s="2" t="s">
        <v>41</v>
      </c>
      <c r="AA79" s="2" t="s">
        <v>41</v>
      </c>
      <c r="AB79" s="2" t="s">
        <v>42</v>
      </c>
      <c r="AC79" s="53" t="s">
        <v>59</v>
      </c>
      <c r="AD79" s="53">
        <v>400129</v>
      </c>
      <c r="AE79" s="54">
        <v>52</v>
      </c>
      <c r="AF79" s="55" t="s">
        <v>338</v>
      </c>
      <c r="AG79" s="56" t="str">
        <f t="shared" si="5"/>
        <v>Emporia</v>
      </c>
    </row>
    <row r="80" spans="1:33" x14ac:dyDescent="0.25">
      <c r="A80" s="1">
        <v>316667.11</v>
      </c>
      <c r="B80" s="2">
        <v>1683159108</v>
      </c>
      <c r="C80" s="2" t="s">
        <v>34</v>
      </c>
      <c r="D80" s="2" t="s">
        <v>55</v>
      </c>
      <c r="E80" s="2">
        <v>402</v>
      </c>
      <c r="F80" s="46">
        <v>3671444.99</v>
      </c>
      <c r="G80" s="47">
        <v>2.4550000000000001</v>
      </c>
      <c r="H80" s="48">
        <f t="shared" si="3"/>
        <v>2.4550000000000002E-2</v>
      </c>
      <c r="I80" s="49">
        <v>44495</v>
      </c>
      <c r="J80" s="2">
        <v>18</v>
      </c>
      <c r="K80" s="50">
        <v>53707</v>
      </c>
      <c r="L80" s="2">
        <v>303</v>
      </c>
      <c r="M80" s="2">
        <v>285</v>
      </c>
      <c r="N80" s="51">
        <v>44996</v>
      </c>
      <c r="O80" s="47">
        <v>3.15</v>
      </c>
      <c r="P80" s="52">
        <v>283922.01968917501</v>
      </c>
      <c r="Q80" s="2" t="s">
        <v>339</v>
      </c>
      <c r="R80" s="2" t="s">
        <v>340</v>
      </c>
      <c r="S80" s="2" t="s">
        <v>341</v>
      </c>
      <c r="T80" s="2">
        <v>721110</v>
      </c>
      <c r="U80" s="47">
        <v>1.25</v>
      </c>
      <c r="V80" s="48">
        <f t="shared" si="4"/>
        <v>1.2500000000000001E-2</v>
      </c>
      <c r="W80" s="47">
        <v>-2.35</v>
      </c>
      <c r="X80" s="2" t="s">
        <v>39</v>
      </c>
      <c r="Y80" s="2" t="s">
        <v>40</v>
      </c>
      <c r="Z80" s="2" t="s">
        <v>41</v>
      </c>
      <c r="AA80" s="2" t="s">
        <v>41</v>
      </c>
      <c r="AB80" s="2" t="s">
        <v>42</v>
      </c>
      <c r="AC80" s="53" t="s">
        <v>252</v>
      </c>
      <c r="AD80" s="53">
        <v>402158</v>
      </c>
      <c r="AE80" s="54">
        <v>72</v>
      </c>
      <c r="AF80" s="55" t="s">
        <v>60</v>
      </c>
      <c r="AG80" s="56" t="str">
        <f t="shared" si="5"/>
        <v>Redding</v>
      </c>
    </row>
    <row r="81" spans="1:33" x14ac:dyDescent="0.25">
      <c r="A81" s="1">
        <v>316860.11</v>
      </c>
      <c r="B81" s="2">
        <v>1763989110</v>
      </c>
      <c r="C81" s="2" t="s">
        <v>34</v>
      </c>
      <c r="D81" s="2" t="s">
        <v>55</v>
      </c>
      <c r="E81" s="2">
        <v>402</v>
      </c>
      <c r="F81" s="46">
        <v>3338143.52</v>
      </c>
      <c r="G81" s="47">
        <v>2.7050000000000001</v>
      </c>
      <c r="H81" s="48">
        <f t="shared" si="3"/>
        <v>2.7050000000000001E-2</v>
      </c>
      <c r="I81" s="49">
        <v>44540</v>
      </c>
      <c r="J81" s="2">
        <v>16</v>
      </c>
      <c r="K81" s="50">
        <v>53707</v>
      </c>
      <c r="L81" s="2">
        <v>301</v>
      </c>
      <c r="M81" s="2">
        <v>285</v>
      </c>
      <c r="N81" s="51">
        <v>44995</v>
      </c>
      <c r="O81" s="47">
        <v>3.15</v>
      </c>
      <c r="P81" s="52">
        <v>284434.86398040003</v>
      </c>
      <c r="Q81" s="2" t="s">
        <v>342</v>
      </c>
      <c r="R81" s="2" t="s">
        <v>343</v>
      </c>
      <c r="S81" s="2" t="s">
        <v>344</v>
      </c>
      <c r="T81" s="2">
        <v>721110</v>
      </c>
      <c r="U81" s="47">
        <v>1.5</v>
      </c>
      <c r="V81" s="48">
        <f t="shared" si="4"/>
        <v>1.4999999999999999E-2</v>
      </c>
      <c r="W81" s="47">
        <v>-2.35</v>
      </c>
      <c r="X81" s="2" t="s">
        <v>39</v>
      </c>
      <c r="Y81" s="2" t="s">
        <v>40</v>
      </c>
      <c r="Z81" s="2" t="s">
        <v>41</v>
      </c>
      <c r="AA81" s="2" t="s">
        <v>41</v>
      </c>
      <c r="AB81" s="2" t="s">
        <v>42</v>
      </c>
      <c r="AC81" s="53" t="s">
        <v>170</v>
      </c>
      <c r="AD81" s="53">
        <v>402161</v>
      </c>
      <c r="AE81" s="54">
        <v>72</v>
      </c>
      <c r="AF81" s="55" t="s">
        <v>54</v>
      </c>
      <c r="AG81" s="56" t="str">
        <f t="shared" si="5"/>
        <v>Houston</v>
      </c>
    </row>
    <row r="82" spans="1:33" x14ac:dyDescent="0.25">
      <c r="A82" s="1">
        <v>317576.11</v>
      </c>
      <c r="B82" s="2">
        <v>1793769104</v>
      </c>
      <c r="C82" s="2" t="s">
        <v>34</v>
      </c>
      <c r="D82" s="2" t="s">
        <v>55</v>
      </c>
      <c r="E82" s="2">
        <v>402</v>
      </c>
      <c r="F82" s="46">
        <v>1051119.08</v>
      </c>
      <c r="G82" s="47">
        <v>1.605</v>
      </c>
      <c r="H82" s="48">
        <f t="shared" si="3"/>
        <v>1.6049999999999998E-2</v>
      </c>
      <c r="I82" s="49">
        <v>44558</v>
      </c>
      <c r="J82" s="2">
        <v>16</v>
      </c>
      <c r="K82" s="50">
        <v>53707</v>
      </c>
      <c r="L82" s="2">
        <v>301</v>
      </c>
      <c r="M82" s="2">
        <v>285</v>
      </c>
      <c r="N82" s="51">
        <v>45013</v>
      </c>
      <c r="O82" s="47">
        <v>3.15</v>
      </c>
      <c r="P82" s="52">
        <v>53141.952887099993</v>
      </c>
      <c r="Q82" s="2" t="s">
        <v>345</v>
      </c>
      <c r="R82" s="2" t="s">
        <v>346</v>
      </c>
      <c r="S82" s="2" t="s">
        <v>347</v>
      </c>
      <c r="T82" s="2">
        <v>623312</v>
      </c>
      <c r="U82" s="47">
        <v>2.25</v>
      </c>
      <c r="V82" s="48">
        <f t="shared" si="4"/>
        <v>2.2499999999999999E-2</v>
      </c>
      <c r="W82" s="47">
        <v>-0.5</v>
      </c>
      <c r="X82" s="2" t="s">
        <v>39</v>
      </c>
      <c r="Y82" s="2" t="s">
        <v>40</v>
      </c>
      <c r="Z82" s="2" t="s">
        <v>41</v>
      </c>
      <c r="AA82" s="2" t="s">
        <v>41</v>
      </c>
      <c r="AB82" s="2" t="s">
        <v>42</v>
      </c>
      <c r="AC82" s="53" t="s">
        <v>184</v>
      </c>
      <c r="AD82" s="53">
        <v>400128</v>
      </c>
      <c r="AE82" s="54">
        <v>62</v>
      </c>
      <c r="AF82" s="55" t="s">
        <v>233</v>
      </c>
      <c r="AG82" s="56" t="str">
        <f t="shared" si="5"/>
        <v>Pageland</v>
      </c>
    </row>
    <row r="83" spans="1:33" x14ac:dyDescent="0.25">
      <c r="A83" s="1">
        <v>319221.11</v>
      </c>
      <c r="B83" s="2">
        <v>2711339106</v>
      </c>
      <c r="C83" s="2" t="s">
        <v>34</v>
      </c>
      <c r="D83" s="2" t="s">
        <v>55</v>
      </c>
      <c r="E83" s="2">
        <v>402</v>
      </c>
      <c r="F83" s="46">
        <v>863541.97</v>
      </c>
      <c r="G83" s="47">
        <v>0.80500000000000005</v>
      </c>
      <c r="H83" s="48">
        <f t="shared" si="3"/>
        <v>8.0499999999999999E-3</v>
      </c>
      <c r="I83" s="49">
        <v>44544</v>
      </c>
      <c r="J83" s="2">
        <v>16</v>
      </c>
      <c r="K83" s="50">
        <v>53707</v>
      </c>
      <c r="L83" s="2">
        <v>301</v>
      </c>
      <c r="M83" s="2">
        <v>285</v>
      </c>
      <c r="N83" s="51">
        <v>44990</v>
      </c>
      <c r="O83" s="47">
        <v>3.15</v>
      </c>
      <c r="P83" s="52">
        <v>21897.265504274998</v>
      </c>
      <c r="Q83" s="2" t="s">
        <v>348</v>
      </c>
      <c r="R83" s="2" t="s">
        <v>349</v>
      </c>
      <c r="S83" s="2" t="s">
        <v>350</v>
      </c>
      <c r="T83" s="2">
        <v>541890</v>
      </c>
      <c r="U83" s="47">
        <v>2</v>
      </c>
      <c r="V83" s="48">
        <f t="shared" si="4"/>
        <v>0.02</v>
      </c>
      <c r="W83" s="47">
        <v>-0.5</v>
      </c>
      <c r="X83" s="2" t="s">
        <v>39</v>
      </c>
      <c r="Y83" s="2" t="s">
        <v>40</v>
      </c>
      <c r="Z83" s="2" t="s">
        <v>41</v>
      </c>
      <c r="AA83" s="2" t="s">
        <v>41</v>
      </c>
      <c r="AB83" s="2" t="s">
        <v>42</v>
      </c>
      <c r="AC83" s="53" t="s">
        <v>65</v>
      </c>
      <c r="AD83" s="53">
        <v>400131</v>
      </c>
      <c r="AE83" s="54">
        <v>54</v>
      </c>
      <c r="AF83" s="55" t="s">
        <v>60</v>
      </c>
      <c r="AG83" s="56" t="str">
        <f t="shared" si="5"/>
        <v>Long Beach</v>
      </c>
    </row>
    <row r="84" spans="1:33" x14ac:dyDescent="0.25">
      <c r="A84" s="1">
        <v>317784.11</v>
      </c>
      <c r="B84" s="2">
        <v>2561149101</v>
      </c>
      <c r="C84" s="2" t="s">
        <v>34</v>
      </c>
      <c r="D84" s="2" t="s">
        <v>55</v>
      </c>
      <c r="E84" s="2">
        <v>402</v>
      </c>
      <c r="F84" s="46">
        <v>477186.38</v>
      </c>
      <c r="G84" s="47">
        <v>1.54</v>
      </c>
      <c r="H84" s="48">
        <f t="shared" si="3"/>
        <v>1.54E-2</v>
      </c>
      <c r="I84" s="49">
        <v>44559</v>
      </c>
      <c r="J84" s="2">
        <v>16</v>
      </c>
      <c r="K84" s="50">
        <v>53707</v>
      </c>
      <c r="L84" s="2">
        <v>301</v>
      </c>
      <c r="M84" s="2">
        <v>285</v>
      </c>
      <c r="N84" s="51">
        <v>44994</v>
      </c>
      <c r="O84" s="47">
        <v>3.15</v>
      </c>
      <c r="P84" s="52">
        <v>23148.311293800001</v>
      </c>
      <c r="Q84" s="2" t="s">
        <v>351</v>
      </c>
      <c r="R84" s="2" t="s">
        <v>352</v>
      </c>
      <c r="S84" s="2" t="s">
        <v>353</v>
      </c>
      <c r="T84" s="2">
        <v>713940</v>
      </c>
      <c r="U84" s="47">
        <v>2.75</v>
      </c>
      <c r="V84" s="48">
        <f t="shared" si="4"/>
        <v>2.75E-2</v>
      </c>
      <c r="W84" s="47">
        <v>-0.42499999999999999</v>
      </c>
      <c r="X84" s="2" t="s">
        <v>39</v>
      </c>
      <c r="Y84" s="2" t="s">
        <v>40</v>
      </c>
      <c r="Z84" s="2" t="s">
        <v>41</v>
      </c>
      <c r="AA84" s="2" t="s">
        <v>41</v>
      </c>
      <c r="AB84" s="2" t="s">
        <v>127</v>
      </c>
      <c r="AC84" s="53" t="s">
        <v>354</v>
      </c>
      <c r="AD84" s="53">
        <v>384614</v>
      </c>
      <c r="AE84" s="54">
        <v>71</v>
      </c>
      <c r="AF84" s="55" t="s">
        <v>54</v>
      </c>
      <c r="AG84" s="56" t="str">
        <f t="shared" si="5"/>
        <v>Humble</v>
      </c>
    </row>
    <row r="85" spans="1:33" x14ac:dyDescent="0.25">
      <c r="A85" s="1">
        <v>318841.11</v>
      </c>
      <c r="B85" s="2">
        <v>7244889001</v>
      </c>
      <c r="C85" s="2" t="s">
        <v>34</v>
      </c>
      <c r="D85" s="2" t="s">
        <v>55</v>
      </c>
      <c r="E85" s="2">
        <v>402</v>
      </c>
      <c r="F85" s="46">
        <v>475210.89</v>
      </c>
      <c r="G85" s="47">
        <v>1.28</v>
      </c>
      <c r="H85" s="48">
        <f t="shared" si="3"/>
        <v>1.2800000000000001E-2</v>
      </c>
      <c r="I85" s="49">
        <v>44368</v>
      </c>
      <c r="J85" s="2">
        <v>22</v>
      </c>
      <c r="K85" s="50">
        <v>53707</v>
      </c>
      <c r="L85" s="2">
        <v>307</v>
      </c>
      <c r="M85" s="2">
        <v>285</v>
      </c>
      <c r="N85" s="51">
        <v>44992</v>
      </c>
      <c r="O85" s="47">
        <v>3.15</v>
      </c>
      <c r="P85" s="52">
        <v>19160.503084799999</v>
      </c>
      <c r="Q85" s="2" t="s">
        <v>355</v>
      </c>
      <c r="R85" s="2" t="s">
        <v>356</v>
      </c>
      <c r="S85" s="2" t="s">
        <v>357</v>
      </c>
      <c r="T85" s="2">
        <v>812113</v>
      </c>
      <c r="U85" s="47">
        <v>2.75</v>
      </c>
      <c r="V85" s="48">
        <f t="shared" si="4"/>
        <v>2.75E-2</v>
      </c>
      <c r="W85" s="47">
        <v>0.32500000000000001</v>
      </c>
      <c r="X85" s="2" t="s">
        <v>39</v>
      </c>
      <c r="Y85" s="2" t="s">
        <v>40</v>
      </c>
      <c r="Z85" s="2" t="s">
        <v>41</v>
      </c>
      <c r="AA85" s="2" t="s">
        <v>41</v>
      </c>
      <c r="AB85" s="2" t="s">
        <v>42</v>
      </c>
      <c r="AC85" s="53" t="s">
        <v>358</v>
      </c>
      <c r="AD85" s="53">
        <v>406758</v>
      </c>
      <c r="AE85" s="54">
        <v>81</v>
      </c>
      <c r="AF85" s="55" t="s">
        <v>88</v>
      </c>
      <c r="AG85" s="56" t="str">
        <f t="shared" si="5"/>
        <v>Solon</v>
      </c>
    </row>
    <row r="86" spans="1:33" x14ac:dyDescent="0.25">
      <c r="A86" s="1">
        <v>317313.11</v>
      </c>
      <c r="B86" s="2">
        <v>1605779100</v>
      </c>
      <c r="C86" s="2" t="s">
        <v>34</v>
      </c>
      <c r="D86" s="2" t="s">
        <v>55</v>
      </c>
      <c r="E86" s="2">
        <v>402</v>
      </c>
      <c r="F86" s="46">
        <v>3697561.82</v>
      </c>
      <c r="G86" s="47">
        <v>0.78</v>
      </c>
      <c r="H86" s="48">
        <f t="shared" si="3"/>
        <v>7.8000000000000005E-3</v>
      </c>
      <c r="I86" s="49">
        <v>44574</v>
      </c>
      <c r="J86" s="2">
        <v>15</v>
      </c>
      <c r="K86" s="50">
        <v>53738</v>
      </c>
      <c r="L86" s="2">
        <v>301</v>
      </c>
      <c r="M86" s="2">
        <v>286</v>
      </c>
      <c r="N86" s="51">
        <v>44984</v>
      </c>
      <c r="O86" s="47">
        <v>3.15</v>
      </c>
      <c r="P86" s="52">
        <v>90849.093917399994</v>
      </c>
      <c r="Q86" s="2" t="s">
        <v>359</v>
      </c>
      <c r="R86" s="2" t="s">
        <v>360</v>
      </c>
      <c r="S86" s="2" t="s">
        <v>361</v>
      </c>
      <c r="T86" s="2">
        <v>721110</v>
      </c>
      <c r="U86" s="47">
        <v>2.25</v>
      </c>
      <c r="V86" s="48">
        <f t="shared" si="4"/>
        <v>2.2499999999999999E-2</v>
      </c>
      <c r="W86" s="47">
        <v>0.32500000000000001</v>
      </c>
      <c r="X86" s="2" t="s">
        <v>39</v>
      </c>
      <c r="Y86" s="2" t="s">
        <v>40</v>
      </c>
      <c r="Z86" s="2" t="s">
        <v>41</v>
      </c>
      <c r="AA86" s="2" t="s">
        <v>41</v>
      </c>
      <c r="AB86" s="2" t="s">
        <v>42</v>
      </c>
      <c r="AC86" s="53" t="s">
        <v>334</v>
      </c>
      <c r="AD86" s="53">
        <v>406735</v>
      </c>
      <c r="AE86" s="54">
        <v>72</v>
      </c>
      <c r="AF86" s="55" t="s">
        <v>133</v>
      </c>
      <c r="AG86" s="56" t="str">
        <f t="shared" si="5"/>
        <v>Chester</v>
      </c>
    </row>
    <row r="87" spans="1:33" x14ac:dyDescent="0.25">
      <c r="A87" s="1">
        <v>320142.11</v>
      </c>
      <c r="B87" s="2">
        <v>3180139110</v>
      </c>
      <c r="C87" s="2" t="s">
        <v>34</v>
      </c>
      <c r="D87" s="2" t="s">
        <v>55</v>
      </c>
      <c r="E87" s="2">
        <v>402</v>
      </c>
      <c r="F87" s="46">
        <v>1924113.62</v>
      </c>
      <c r="G87" s="47">
        <v>0.98</v>
      </c>
      <c r="H87" s="48">
        <f t="shared" si="3"/>
        <v>9.7999999999999997E-3</v>
      </c>
      <c r="I87" s="49">
        <v>44589</v>
      </c>
      <c r="J87" s="2">
        <v>15</v>
      </c>
      <c r="K87" s="50">
        <v>53738</v>
      </c>
      <c r="L87" s="2">
        <v>301</v>
      </c>
      <c r="M87" s="2">
        <v>286</v>
      </c>
      <c r="N87" s="51">
        <v>44986</v>
      </c>
      <c r="O87" s="47">
        <v>3.15</v>
      </c>
      <c r="P87" s="52">
        <v>59397.387449399997</v>
      </c>
      <c r="Q87" s="2" t="s">
        <v>362</v>
      </c>
      <c r="R87" s="2" t="s">
        <v>363</v>
      </c>
      <c r="S87" s="2" t="s">
        <v>364</v>
      </c>
      <c r="T87" s="2">
        <v>721110</v>
      </c>
      <c r="U87" s="47">
        <v>2</v>
      </c>
      <c r="V87" s="48">
        <f t="shared" si="4"/>
        <v>0.02</v>
      </c>
      <c r="W87" s="47">
        <v>-0.67500000000000004</v>
      </c>
      <c r="X87" s="2" t="s">
        <v>39</v>
      </c>
      <c r="Y87" s="2" t="s">
        <v>40</v>
      </c>
      <c r="Z87" s="2" t="s">
        <v>41</v>
      </c>
      <c r="AA87" s="2" t="s">
        <v>41</v>
      </c>
      <c r="AB87" s="2" t="s">
        <v>42</v>
      </c>
      <c r="AC87" s="53" t="s">
        <v>261</v>
      </c>
      <c r="AD87" s="53">
        <v>403907</v>
      </c>
      <c r="AE87" s="54">
        <v>72</v>
      </c>
      <c r="AF87" s="55" t="s">
        <v>49</v>
      </c>
      <c r="AG87" s="56" t="str">
        <f t="shared" si="5"/>
        <v>Thibodaux</v>
      </c>
    </row>
    <row r="88" spans="1:33" x14ac:dyDescent="0.25">
      <c r="A88" s="1">
        <v>319109.11</v>
      </c>
      <c r="B88" s="2">
        <v>1442439108</v>
      </c>
      <c r="C88" s="2" t="s">
        <v>34</v>
      </c>
      <c r="D88" s="2" t="s">
        <v>55</v>
      </c>
      <c r="E88" s="2">
        <v>402</v>
      </c>
      <c r="F88" s="46">
        <v>353001.79</v>
      </c>
      <c r="G88" s="47">
        <v>1.655</v>
      </c>
      <c r="H88" s="48">
        <f t="shared" si="3"/>
        <v>1.6549999999999999E-2</v>
      </c>
      <c r="I88" s="49">
        <v>44449</v>
      </c>
      <c r="J88" s="2">
        <v>19</v>
      </c>
      <c r="K88" s="50">
        <v>53738</v>
      </c>
      <c r="L88" s="2">
        <v>305</v>
      </c>
      <c r="M88" s="2">
        <v>286</v>
      </c>
      <c r="N88" s="51">
        <v>44986</v>
      </c>
      <c r="O88" s="47">
        <v>3.15</v>
      </c>
      <c r="P88" s="52">
        <v>18402.865817174996</v>
      </c>
      <c r="Q88" s="2" t="s">
        <v>365</v>
      </c>
      <c r="R88" s="2" t="s">
        <v>366</v>
      </c>
      <c r="S88" s="2" t="s">
        <v>367</v>
      </c>
      <c r="T88" s="2">
        <v>531130</v>
      </c>
      <c r="U88" s="47">
        <v>2.5</v>
      </c>
      <c r="V88" s="48">
        <f t="shared" si="4"/>
        <v>2.5000000000000001E-2</v>
      </c>
      <c r="W88" s="47">
        <v>-0.3</v>
      </c>
      <c r="X88" s="2" t="s">
        <v>39</v>
      </c>
      <c r="Y88" s="2" t="s">
        <v>40</v>
      </c>
      <c r="Z88" s="2" t="s">
        <v>41</v>
      </c>
      <c r="AA88" s="2" t="s">
        <v>41</v>
      </c>
      <c r="AB88" s="2" t="s">
        <v>42</v>
      </c>
      <c r="AC88" s="53" t="s">
        <v>174</v>
      </c>
      <c r="AD88" s="53">
        <v>388394</v>
      </c>
      <c r="AE88" s="54">
        <v>53</v>
      </c>
      <c r="AF88" s="55" t="s">
        <v>368</v>
      </c>
      <c r="AG88" s="56" t="str">
        <f t="shared" si="5"/>
        <v>SIlverton</v>
      </c>
    </row>
    <row r="89" spans="1:33" x14ac:dyDescent="0.25">
      <c r="A89" s="1">
        <v>318722.11</v>
      </c>
      <c r="B89" s="2">
        <v>1750589109</v>
      </c>
      <c r="C89" s="2" t="s">
        <v>34</v>
      </c>
      <c r="D89" s="2" t="s">
        <v>55</v>
      </c>
      <c r="E89" s="2">
        <v>402</v>
      </c>
      <c r="F89" s="46">
        <v>3659605.56</v>
      </c>
      <c r="G89" s="47">
        <v>2.4550000000000001</v>
      </c>
      <c r="H89" s="48">
        <f t="shared" si="3"/>
        <v>2.4550000000000002E-2</v>
      </c>
      <c r="I89" s="49">
        <v>44589</v>
      </c>
      <c r="J89" s="2">
        <v>15</v>
      </c>
      <c r="K89" s="50">
        <v>53766</v>
      </c>
      <c r="L89" s="2">
        <v>302</v>
      </c>
      <c r="M89" s="2">
        <v>287</v>
      </c>
      <c r="N89" s="51">
        <v>44986</v>
      </c>
      <c r="O89" s="47">
        <v>3.15</v>
      </c>
      <c r="P89" s="52">
        <v>283006.44696870004</v>
      </c>
      <c r="Q89" s="2" t="s">
        <v>369</v>
      </c>
      <c r="R89" s="2" t="s">
        <v>370</v>
      </c>
      <c r="S89" s="2" t="s">
        <v>371</v>
      </c>
      <c r="T89" s="2">
        <v>721110</v>
      </c>
      <c r="U89" s="47">
        <v>1.25</v>
      </c>
      <c r="V89" s="48">
        <f t="shared" si="4"/>
        <v>1.2500000000000001E-2</v>
      </c>
      <c r="W89" s="47">
        <v>-2.35</v>
      </c>
      <c r="X89" s="2" t="s">
        <v>39</v>
      </c>
      <c r="Y89" s="2" t="s">
        <v>40</v>
      </c>
      <c r="Z89" s="2" t="s">
        <v>41</v>
      </c>
      <c r="AA89" s="2" t="s">
        <v>41</v>
      </c>
      <c r="AB89" s="2" t="s">
        <v>42</v>
      </c>
      <c r="AC89" s="53" t="s">
        <v>200</v>
      </c>
      <c r="AD89" s="53">
        <v>397503</v>
      </c>
      <c r="AE89" s="54">
        <v>72</v>
      </c>
      <c r="AF89" s="55" t="s">
        <v>323</v>
      </c>
      <c r="AG89" s="56" t="str">
        <f t="shared" si="5"/>
        <v>Fernley</v>
      </c>
    </row>
    <row r="90" spans="1:33" x14ac:dyDescent="0.25">
      <c r="A90" s="1">
        <v>319028.11</v>
      </c>
      <c r="B90" s="2">
        <v>2603799107</v>
      </c>
      <c r="C90" s="2" t="s">
        <v>34</v>
      </c>
      <c r="D90" s="2" t="s">
        <v>55</v>
      </c>
      <c r="E90" s="2">
        <v>402</v>
      </c>
      <c r="F90" s="46">
        <v>3369195.98</v>
      </c>
      <c r="G90" s="47">
        <v>2.4049999999999998</v>
      </c>
      <c r="H90" s="48">
        <f t="shared" si="3"/>
        <v>2.4049999999999998E-2</v>
      </c>
      <c r="I90" s="49">
        <v>44537</v>
      </c>
      <c r="J90" s="2">
        <v>16</v>
      </c>
      <c r="K90" s="50">
        <v>53766</v>
      </c>
      <c r="L90" s="2">
        <v>303</v>
      </c>
      <c r="M90" s="2">
        <v>287</v>
      </c>
      <c r="N90" s="51">
        <v>44995</v>
      </c>
      <c r="O90" s="47">
        <v>3.15</v>
      </c>
      <c r="P90" s="52">
        <v>255241.86445484997</v>
      </c>
      <c r="Q90" s="2" t="s">
        <v>372</v>
      </c>
      <c r="R90" s="2" t="s">
        <v>373</v>
      </c>
      <c r="S90" s="2" t="s">
        <v>374</v>
      </c>
      <c r="T90" s="2">
        <v>447110</v>
      </c>
      <c r="U90" s="47">
        <v>1.75</v>
      </c>
      <c r="V90" s="48">
        <f t="shared" si="4"/>
        <v>1.7500000000000002E-2</v>
      </c>
      <c r="W90" s="47">
        <v>-2.35</v>
      </c>
      <c r="X90" s="2" t="s">
        <v>39</v>
      </c>
      <c r="Y90" s="2" t="s">
        <v>40</v>
      </c>
      <c r="Z90" s="2" t="s">
        <v>41</v>
      </c>
      <c r="AA90" s="2" t="s">
        <v>41</v>
      </c>
      <c r="AB90" s="2" t="s">
        <v>42</v>
      </c>
      <c r="AC90" s="53" t="s">
        <v>161</v>
      </c>
      <c r="AD90" s="53">
        <v>397505</v>
      </c>
      <c r="AE90" s="54">
        <v>44</v>
      </c>
      <c r="AF90" s="55" t="s">
        <v>375</v>
      </c>
      <c r="AG90" s="56" t="str">
        <f t="shared" si="5"/>
        <v>Steilacoom</v>
      </c>
    </row>
    <row r="91" spans="1:33" x14ac:dyDescent="0.25">
      <c r="A91" s="1">
        <v>320027.11</v>
      </c>
      <c r="B91" s="2">
        <v>2951319110</v>
      </c>
      <c r="C91" s="2" t="s">
        <v>34</v>
      </c>
      <c r="D91" s="2" t="s">
        <v>55</v>
      </c>
      <c r="E91" s="2">
        <v>402</v>
      </c>
      <c r="F91" s="46">
        <v>2473469.11</v>
      </c>
      <c r="G91" s="47">
        <v>1.48</v>
      </c>
      <c r="H91" s="48">
        <f t="shared" si="3"/>
        <v>1.4800000000000001E-2</v>
      </c>
      <c r="I91" s="49">
        <v>44602</v>
      </c>
      <c r="J91" s="2">
        <v>14</v>
      </c>
      <c r="K91" s="50">
        <v>53766</v>
      </c>
      <c r="L91" s="2">
        <v>301</v>
      </c>
      <c r="M91" s="2">
        <v>287</v>
      </c>
      <c r="N91" s="51">
        <v>44985</v>
      </c>
      <c r="O91" s="47">
        <v>3.15</v>
      </c>
      <c r="P91" s="52">
        <v>115313.1299082</v>
      </c>
      <c r="Q91" s="2" t="s">
        <v>376</v>
      </c>
      <c r="R91" s="2" t="s">
        <v>377</v>
      </c>
      <c r="S91" s="2" t="s">
        <v>378</v>
      </c>
      <c r="T91" s="2">
        <v>811192</v>
      </c>
      <c r="U91" s="47">
        <v>2.5</v>
      </c>
      <c r="V91" s="48">
        <f t="shared" si="4"/>
        <v>2.5000000000000001E-2</v>
      </c>
      <c r="W91" s="47">
        <v>-0.67500000000000004</v>
      </c>
      <c r="X91" s="2" t="s">
        <v>39</v>
      </c>
      <c r="Y91" s="2" t="s">
        <v>40</v>
      </c>
      <c r="Z91" s="2" t="s">
        <v>41</v>
      </c>
      <c r="AA91" s="2" t="s">
        <v>41</v>
      </c>
      <c r="AB91" s="2" t="s">
        <v>127</v>
      </c>
      <c r="AC91" s="53" t="s">
        <v>379</v>
      </c>
      <c r="AD91" s="53">
        <v>403906</v>
      </c>
      <c r="AE91" s="54">
        <v>81</v>
      </c>
      <c r="AF91" s="55" t="s">
        <v>60</v>
      </c>
      <c r="AG91" s="56" t="str">
        <f t="shared" si="5"/>
        <v>Yreka</v>
      </c>
    </row>
    <row r="92" spans="1:33" x14ac:dyDescent="0.25">
      <c r="A92" s="1">
        <v>319096.11</v>
      </c>
      <c r="B92" s="2">
        <v>1115479101</v>
      </c>
      <c r="C92" s="2" t="s">
        <v>34</v>
      </c>
      <c r="D92" s="2" t="s">
        <v>55</v>
      </c>
      <c r="E92" s="2">
        <v>402</v>
      </c>
      <c r="F92" s="46">
        <v>809038.6</v>
      </c>
      <c r="G92" s="47">
        <v>1.28</v>
      </c>
      <c r="H92" s="48">
        <f t="shared" si="3"/>
        <v>1.2800000000000001E-2</v>
      </c>
      <c r="I92" s="49">
        <v>44371</v>
      </c>
      <c r="J92" s="2">
        <v>22</v>
      </c>
      <c r="K92" s="50">
        <v>53766</v>
      </c>
      <c r="L92" s="2">
        <v>309</v>
      </c>
      <c r="M92" s="2">
        <v>287</v>
      </c>
      <c r="N92" s="51">
        <v>45009</v>
      </c>
      <c r="O92" s="47">
        <v>3.15</v>
      </c>
      <c r="P92" s="52">
        <v>32620.436352000001</v>
      </c>
      <c r="Q92" s="2" t="s">
        <v>380</v>
      </c>
      <c r="R92" s="2" t="s">
        <v>381</v>
      </c>
      <c r="S92" s="2" t="s">
        <v>382</v>
      </c>
      <c r="T92" s="2">
        <v>721110</v>
      </c>
      <c r="U92" s="47">
        <v>2.75</v>
      </c>
      <c r="V92" s="48">
        <f t="shared" si="4"/>
        <v>2.75E-2</v>
      </c>
      <c r="W92" s="47">
        <v>0.32500000000000001</v>
      </c>
      <c r="X92" s="2" t="s">
        <v>39</v>
      </c>
      <c r="Y92" s="2" t="s">
        <v>40</v>
      </c>
      <c r="Z92" s="2" t="s">
        <v>41</v>
      </c>
      <c r="AA92" s="2" t="s">
        <v>41</v>
      </c>
      <c r="AB92" s="2" t="s">
        <v>42</v>
      </c>
      <c r="AC92" s="53" t="s">
        <v>184</v>
      </c>
      <c r="AD92" s="53">
        <v>406730</v>
      </c>
      <c r="AE92" s="54">
        <v>72</v>
      </c>
      <c r="AF92" s="55" t="s">
        <v>323</v>
      </c>
      <c r="AG92" s="56" t="str">
        <f t="shared" si="5"/>
        <v>Elko</v>
      </c>
    </row>
    <row r="93" spans="1:33" x14ac:dyDescent="0.25">
      <c r="A93" s="1">
        <v>319436.11</v>
      </c>
      <c r="B93" s="2">
        <v>3356549109</v>
      </c>
      <c r="C93" s="2" t="s">
        <v>34</v>
      </c>
      <c r="D93" s="2" t="s">
        <v>55</v>
      </c>
      <c r="E93" s="2">
        <v>402</v>
      </c>
      <c r="F93" s="46">
        <v>625602.44999999995</v>
      </c>
      <c r="G93" s="47">
        <v>0.86499999999999999</v>
      </c>
      <c r="H93" s="48">
        <f t="shared" si="3"/>
        <v>8.6499999999999997E-3</v>
      </c>
      <c r="I93" s="49">
        <v>44620</v>
      </c>
      <c r="J93" s="2">
        <v>14</v>
      </c>
      <c r="K93" s="50">
        <v>53766</v>
      </c>
      <c r="L93" s="2">
        <v>301</v>
      </c>
      <c r="M93" s="2">
        <v>287</v>
      </c>
      <c r="N93" s="51">
        <v>45013</v>
      </c>
      <c r="O93" s="47">
        <v>3.15</v>
      </c>
      <c r="P93" s="52">
        <v>17046.102756374999</v>
      </c>
      <c r="Q93" s="2" t="s">
        <v>383</v>
      </c>
      <c r="R93" s="2" t="s">
        <v>384</v>
      </c>
      <c r="S93" s="2" t="s">
        <v>385</v>
      </c>
      <c r="T93" s="2">
        <v>811111</v>
      </c>
      <c r="U93" s="47">
        <v>2</v>
      </c>
      <c r="V93" s="48">
        <f t="shared" si="4"/>
        <v>0.02</v>
      </c>
      <c r="W93" s="47">
        <v>-0.5</v>
      </c>
      <c r="X93" s="2" t="s">
        <v>39</v>
      </c>
      <c r="Y93" s="2" t="s">
        <v>40</v>
      </c>
      <c r="Z93" s="2" t="s">
        <v>41</v>
      </c>
      <c r="AA93" s="2" t="s">
        <v>41</v>
      </c>
      <c r="AB93" s="2" t="s">
        <v>127</v>
      </c>
      <c r="AC93" s="53" t="s">
        <v>386</v>
      </c>
      <c r="AD93" s="53">
        <v>400133</v>
      </c>
      <c r="AE93" s="54">
        <v>81</v>
      </c>
      <c r="AF93" s="55" t="s">
        <v>110</v>
      </c>
      <c r="AG93" s="56" t="str">
        <f t="shared" si="5"/>
        <v>Alpharetta</v>
      </c>
    </row>
    <row r="94" spans="1:33" x14ac:dyDescent="0.25">
      <c r="A94" s="1">
        <v>320077.11</v>
      </c>
      <c r="B94" s="2">
        <v>3694139107</v>
      </c>
      <c r="C94" s="2" t="s">
        <v>34</v>
      </c>
      <c r="D94" s="2" t="s">
        <v>55</v>
      </c>
      <c r="E94" s="2">
        <v>402</v>
      </c>
      <c r="F94" s="46">
        <v>1654520.26</v>
      </c>
      <c r="G94" s="47">
        <v>1.23</v>
      </c>
      <c r="H94" s="48">
        <f t="shared" si="3"/>
        <v>1.23E-2</v>
      </c>
      <c r="I94" s="49">
        <v>44651</v>
      </c>
      <c r="J94" s="2">
        <v>13</v>
      </c>
      <c r="K94" s="50">
        <v>53797</v>
      </c>
      <c r="L94" s="2">
        <v>301</v>
      </c>
      <c r="M94" s="2">
        <v>288</v>
      </c>
      <c r="N94" s="51">
        <v>45015</v>
      </c>
      <c r="O94" s="47">
        <v>3.15</v>
      </c>
      <c r="P94" s="52">
        <v>64104.387473700001</v>
      </c>
      <c r="Q94" s="2" t="s">
        <v>387</v>
      </c>
      <c r="R94" s="2" t="s">
        <v>388</v>
      </c>
      <c r="S94" s="2" t="s">
        <v>389</v>
      </c>
      <c r="T94" s="2">
        <v>811192</v>
      </c>
      <c r="U94" s="47">
        <v>2.25</v>
      </c>
      <c r="V94" s="48">
        <f t="shared" si="4"/>
        <v>2.2499999999999999E-2</v>
      </c>
      <c r="W94" s="47">
        <v>-0.67500000000000004</v>
      </c>
      <c r="X94" s="2" t="s">
        <v>39</v>
      </c>
      <c r="Y94" s="2" t="s">
        <v>40</v>
      </c>
      <c r="Z94" s="2" t="s">
        <v>41</v>
      </c>
      <c r="AA94" s="2" t="s">
        <v>41</v>
      </c>
      <c r="AB94" s="2" t="s">
        <v>42</v>
      </c>
      <c r="AC94" s="53" t="s">
        <v>390</v>
      </c>
      <c r="AD94" s="53">
        <v>403909</v>
      </c>
      <c r="AE94" s="54">
        <v>81</v>
      </c>
      <c r="AF94" s="55" t="s">
        <v>391</v>
      </c>
      <c r="AG94" s="56" t="str">
        <f t="shared" si="5"/>
        <v>Piscataway</v>
      </c>
    </row>
    <row r="95" spans="1:33" x14ac:dyDescent="0.25">
      <c r="A95" s="1">
        <v>319581.11</v>
      </c>
      <c r="B95" s="2">
        <v>3531479110</v>
      </c>
      <c r="C95" s="2" t="s">
        <v>34</v>
      </c>
      <c r="D95" s="2" t="s">
        <v>55</v>
      </c>
      <c r="E95" s="2">
        <v>402</v>
      </c>
      <c r="F95" s="46">
        <v>378218.21</v>
      </c>
      <c r="G95" s="47">
        <v>0.86499999999999999</v>
      </c>
      <c r="H95" s="48">
        <f t="shared" si="3"/>
        <v>8.6499999999999997E-3</v>
      </c>
      <c r="I95" s="49">
        <v>44650</v>
      </c>
      <c r="J95" s="2">
        <v>13</v>
      </c>
      <c r="K95" s="50">
        <v>53797</v>
      </c>
      <c r="L95" s="2">
        <v>301</v>
      </c>
      <c r="M95" s="2">
        <v>288</v>
      </c>
      <c r="N95" s="51">
        <v>44986</v>
      </c>
      <c r="O95" s="47">
        <v>3.15</v>
      </c>
      <c r="P95" s="52">
        <v>10305.500676975</v>
      </c>
      <c r="Q95" s="2" t="s">
        <v>392</v>
      </c>
      <c r="R95" s="2" t="s">
        <v>393</v>
      </c>
      <c r="S95" s="2" t="s">
        <v>394</v>
      </c>
      <c r="T95" s="2">
        <v>722513</v>
      </c>
      <c r="U95" s="47">
        <v>2</v>
      </c>
      <c r="V95" s="48">
        <f t="shared" si="4"/>
        <v>0.02</v>
      </c>
      <c r="W95" s="47">
        <v>-0.5</v>
      </c>
      <c r="X95" s="2" t="s">
        <v>39</v>
      </c>
      <c r="Y95" s="2" t="s">
        <v>40</v>
      </c>
      <c r="Z95" s="2" t="s">
        <v>41</v>
      </c>
      <c r="AA95" s="2" t="s">
        <v>41</v>
      </c>
      <c r="AB95" s="2" t="s">
        <v>42</v>
      </c>
      <c r="AC95" s="53" t="s">
        <v>117</v>
      </c>
      <c r="AD95" s="53">
        <v>400135</v>
      </c>
      <c r="AE95" s="54">
        <v>72</v>
      </c>
      <c r="AF95" s="55" t="s">
        <v>118</v>
      </c>
      <c r="AG95" s="56" t="str">
        <f t="shared" si="5"/>
        <v>Elizabethtown</v>
      </c>
    </row>
    <row r="96" spans="1:33" x14ac:dyDescent="0.25">
      <c r="A96" s="1">
        <v>320191.11</v>
      </c>
      <c r="B96" s="2">
        <v>3193419110</v>
      </c>
      <c r="C96" s="2" t="s">
        <v>34</v>
      </c>
      <c r="D96" s="2" t="s">
        <v>55</v>
      </c>
      <c r="E96" s="2">
        <v>402</v>
      </c>
      <c r="F96" s="46">
        <v>611714.64</v>
      </c>
      <c r="G96" s="47">
        <v>0.04</v>
      </c>
      <c r="H96" s="48">
        <f t="shared" si="3"/>
        <v>4.0000000000000002E-4</v>
      </c>
      <c r="I96" s="49">
        <v>44628</v>
      </c>
      <c r="J96" s="2">
        <v>13</v>
      </c>
      <c r="K96" s="50">
        <v>53797</v>
      </c>
      <c r="L96" s="2">
        <v>301</v>
      </c>
      <c r="M96" s="2">
        <v>288</v>
      </c>
      <c r="N96" s="51">
        <v>44993</v>
      </c>
      <c r="O96" s="47">
        <v>3.15</v>
      </c>
      <c r="P96" s="52">
        <v>770.76044639999998</v>
      </c>
      <c r="Q96" s="2" t="s">
        <v>395</v>
      </c>
      <c r="R96" s="2" t="s">
        <v>396</v>
      </c>
      <c r="S96" s="2" t="s">
        <v>397</v>
      </c>
      <c r="T96" s="2">
        <v>445110</v>
      </c>
      <c r="U96" s="47">
        <v>1</v>
      </c>
      <c r="V96" s="48">
        <f t="shared" si="4"/>
        <v>0.01</v>
      </c>
      <c r="W96" s="47">
        <v>-0.67500000000000004</v>
      </c>
      <c r="X96" s="2" t="s">
        <v>39</v>
      </c>
      <c r="Y96" s="2" t="s">
        <v>40</v>
      </c>
      <c r="Z96" s="2" t="s">
        <v>41</v>
      </c>
      <c r="AA96" s="2" t="s">
        <v>41</v>
      </c>
      <c r="AB96" s="2" t="s">
        <v>42</v>
      </c>
      <c r="AC96" s="53" t="s">
        <v>398</v>
      </c>
      <c r="AD96" s="53">
        <v>407986</v>
      </c>
      <c r="AE96" s="54">
        <v>44</v>
      </c>
      <c r="AF96" s="55" t="s">
        <v>118</v>
      </c>
      <c r="AG96" s="56" t="str">
        <f t="shared" si="5"/>
        <v>Philadelphia</v>
      </c>
    </row>
    <row r="97" spans="1:33" x14ac:dyDescent="0.25">
      <c r="A97" s="1">
        <v>319962.11</v>
      </c>
      <c r="B97" s="2">
        <v>1106989110</v>
      </c>
      <c r="C97" s="2" t="s">
        <v>34</v>
      </c>
      <c r="D97" s="2" t="s">
        <v>55</v>
      </c>
      <c r="E97" s="2">
        <v>402</v>
      </c>
      <c r="F97" s="46">
        <v>1603800</v>
      </c>
      <c r="G97" s="47">
        <v>1.03</v>
      </c>
      <c r="H97" s="48">
        <f t="shared" si="3"/>
        <v>1.03E-2</v>
      </c>
      <c r="I97" s="49">
        <v>44677</v>
      </c>
      <c r="J97" s="2">
        <v>12</v>
      </c>
      <c r="K97" s="50">
        <v>53827</v>
      </c>
      <c r="L97" s="2">
        <v>301</v>
      </c>
      <c r="M97" s="2">
        <v>289</v>
      </c>
      <c r="N97" s="51">
        <v>44990</v>
      </c>
      <c r="O97" s="47">
        <v>3.15</v>
      </c>
      <c r="P97" s="52">
        <v>52035.290999999997</v>
      </c>
      <c r="Q97" s="2" t="s">
        <v>399</v>
      </c>
      <c r="R97" s="2" t="s">
        <v>400</v>
      </c>
      <c r="S97" s="2" t="s">
        <v>401</v>
      </c>
      <c r="T97" s="2">
        <v>484210</v>
      </c>
      <c r="U97" s="47">
        <v>1.5</v>
      </c>
      <c r="V97" s="48">
        <f t="shared" si="4"/>
        <v>1.4999999999999999E-2</v>
      </c>
      <c r="W97" s="47">
        <v>-0.67500000000000004</v>
      </c>
      <c r="X97" s="2" t="s">
        <v>39</v>
      </c>
      <c r="Y97" s="2" t="s">
        <v>40</v>
      </c>
      <c r="Z97" s="2" t="s">
        <v>41</v>
      </c>
      <c r="AA97" s="2" t="s">
        <v>41</v>
      </c>
      <c r="AB97" s="2" t="s">
        <v>42</v>
      </c>
      <c r="AC97" s="53" t="s">
        <v>402</v>
      </c>
      <c r="AD97" s="53">
        <v>402163</v>
      </c>
      <c r="AE97" s="54">
        <v>48</v>
      </c>
      <c r="AF97" s="55" t="s">
        <v>54</v>
      </c>
      <c r="AG97" s="56" t="str">
        <f t="shared" si="5"/>
        <v>Tomball</v>
      </c>
    </row>
    <row r="98" spans="1:33" x14ac:dyDescent="0.25">
      <c r="A98" s="1">
        <v>320190.11</v>
      </c>
      <c r="B98" s="2">
        <v>3382049105</v>
      </c>
      <c r="C98" s="2" t="s">
        <v>34</v>
      </c>
      <c r="D98" s="2" t="s">
        <v>55</v>
      </c>
      <c r="E98" s="2">
        <v>402</v>
      </c>
      <c r="F98" s="46">
        <v>446536.55</v>
      </c>
      <c r="G98" s="47">
        <v>0.04</v>
      </c>
      <c r="H98" s="48">
        <f t="shared" si="3"/>
        <v>4.0000000000000002E-4</v>
      </c>
      <c r="I98" s="49">
        <v>44663</v>
      </c>
      <c r="J98" s="2">
        <v>12</v>
      </c>
      <c r="K98" s="50">
        <v>53827</v>
      </c>
      <c r="L98" s="2">
        <v>301</v>
      </c>
      <c r="M98" s="2">
        <v>289</v>
      </c>
      <c r="N98" s="51">
        <v>45002</v>
      </c>
      <c r="O98" s="47">
        <v>3.15</v>
      </c>
      <c r="P98" s="52">
        <v>562.63605299999995</v>
      </c>
      <c r="Q98" s="2" t="s">
        <v>403</v>
      </c>
      <c r="R98" s="2" t="s">
        <v>404</v>
      </c>
      <c r="S98" s="2" t="s">
        <v>405</v>
      </c>
      <c r="T98" s="2">
        <v>812199</v>
      </c>
      <c r="U98" s="47">
        <v>1.25</v>
      </c>
      <c r="V98" s="48">
        <f t="shared" si="4"/>
        <v>1.2500000000000001E-2</v>
      </c>
      <c r="W98" s="47">
        <v>-0.42499999999999999</v>
      </c>
      <c r="X98" s="2" t="s">
        <v>39</v>
      </c>
      <c r="Y98" s="2" t="s">
        <v>40</v>
      </c>
      <c r="Z98" s="2" t="s">
        <v>41</v>
      </c>
      <c r="AA98" s="2" t="s">
        <v>41</v>
      </c>
      <c r="AB98" s="2" t="s">
        <v>42</v>
      </c>
      <c r="AC98" s="53" t="s">
        <v>398</v>
      </c>
      <c r="AD98" s="53">
        <v>406689</v>
      </c>
      <c r="AE98" s="54">
        <v>81</v>
      </c>
      <c r="AF98" s="55" t="s">
        <v>391</v>
      </c>
      <c r="AG98" s="56" t="str">
        <f t="shared" si="5"/>
        <v>Englewood</v>
      </c>
    </row>
    <row r="99" spans="1:33" x14ac:dyDescent="0.25">
      <c r="A99" s="1">
        <v>319856.11</v>
      </c>
      <c r="B99" s="2">
        <v>3898229101</v>
      </c>
      <c r="C99" s="2" t="s">
        <v>34</v>
      </c>
      <c r="D99" s="2" t="s">
        <v>55</v>
      </c>
      <c r="E99" s="2">
        <v>402</v>
      </c>
      <c r="F99" s="46">
        <v>1888109.04</v>
      </c>
      <c r="G99" s="47">
        <v>1.23</v>
      </c>
      <c r="H99" s="48">
        <f t="shared" si="3"/>
        <v>1.23E-2</v>
      </c>
      <c r="I99" s="49">
        <v>44685</v>
      </c>
      <c r="J99" s="2">
        <v>11</v>
      </c>
      <c r="K99" s="50">
        <v>53858</v>
      </c>
      <c r="L99" s="2">
        <v>301</v>
      </c>
      <c r="M99" s="2">
        <v>290</v>
      </c>
      <c r="N99" s="51">
        <v>44988</v>
      </c>
      <c r="O99" s="47">
        <v>3.15</v>
      </c>
      <c r="P99" s="52">
        <v>73154.784754799999</v>
      </c>
      <c r="Q99" s="2" t="s">
        <v>406</v>
      </c>
      <c r="R99" s="2" t="s">
        <v>407</v>
      </c>
      <c r="S99" s="2" t="s">
        <v>408</v>
      </c>
      <c r="T99" s="2">
        <v>445120</v>
      </c>
      <c r="U99" s="47">
        <v>2.25</v>
      </c>
      <c r="V99" s="48">
        <f t="shared" si="4"/>
        <v>2.2499999999999999E-2</v>
      </c>
      <c r="W99" s="47">
        <v>-0.67500000000000004</v>
      </c>
      <c r="X99" s="2" t="s">
        <v>39</v>
      </c>
      <c r="Y99" s="2" t="s">
        <v>40</v>
      </c>
      <c r="Z99" s="2" t="s">
        <v>41</v>
      </c>
      <c r="AA99" s="2" t="s">
        <v>41</v>
      </c>
      <c r="AB99" s="2" t="s">
        <v>127</v>
      </c>
      <c r="AC99" s="53" t="s">
        <v>409</v>
      </c>
      <c r="AD99" s="53">
        <v>403911</v>
      </c>
      <c r="AE99" s="54">
        <v>44</v>
      </c>
      <c r="AF99" s="55" t="s">
        <v>410</v>
      </c>
      <c r="AG99" s="56" t="str">
        <f t="shared" si="5"/>
        <v>Bristow</v>
      </c>
    </row>
    <row r="100" spans="1:33" x14ac:dyDescent="0.25">
      <c r="A100" s="1">
        <v>319979.11</v>
      </c>
      <c r="B100" s="2">
        <v>3261339102</v>
      </c>
      <c r="C100" s="2" t="s">
        <v>34</v>
      </c>
      <c r="D100" s="2" t="s">
        <v>55</v>
      </c>
      <c r="E100" s="2">
        <v>402</v>
      </c>
      <c r="F100" s="46">
        <v>482812.71</v>
      </c>
      <c r="G100" s="47">
        <v>1.04</v>
      </c>
      <c r="H100" s="48">
        <f t="shared" si="3"/>
        <v>1.04E-2</v>
      </c>
      <c r="I100" s="49">
        <v>44691</v>
      </c>
      <c r="J100" s="2">
        <v>11</v>
      </c>
      <c r="K100" s="50">
        <v>53858</v>
      </c>
      <c r="L100" s="2">
        <v>301</v>
      </c>
      <c r="M100" s="2">
        <v>290</v>
      </c>
      <c r="N100" s="51">
        <v>44995</v>
      </c>
      <c r="O100" s="47">
        <v>3.15</v>
      </c>
      <c r="P100" s="52">
        <v>15816.944379599998</v>
      </c>
      <c r="Q100" s="2" t="s">
        <v>411</v>
      </c>
      <c r="R100" s="2" t="s">
        <v>412</v>
      </c>
      <c r="S100" s="2" t="s">
        <v>413</v>
      </c>
      <c r="T100" s="2">
        <v>541513</v>
      </c>
      <c r="U100" s="47">
        <v>2</v>
      </c>
      <c r="V100" s="48">
        <f t="shared" si="4"/>
        <v>0.02</v>
      </c>
      <c r="W100" s="47">
        <v>-0.67500000000000004</v>
      </c>
      <c r="X100" s="2" t="s">
        <v>39</v>
      </c>
      <c r="Y100" s="2" t="s">
        <v>40</v>
      </c>
      <c r="Z100" s="2" t="s">
        <v>41</v>
      </c>
      <c r="AA100" s="2" t="s">
        <v>41</v>
      </c>
      <c r="AB100" s="2" t="s">
        <v>42</v>
      </c>
      <c r="AC100" s="53" t="s">
        <v>97</v>
      </c>
      <c r="AD100" s="53">
        <v>402164</v>
      </c>
      <c r="AE100" s="54">
        <v>54</v>
      </c>
      <c r="AF100" s="55" t="s">
        <v>166</v>
      </c>
      <c r="AG100" s="56" t="str">
        <f t="shared" si="5"/>
        <v>Oneconta</v>
      </c>
    </row>
    <row r="101" spans="1:33" x14ac:dyDescent="0.25">
      <c r="A101" s="1">
        <v>320127.11</v>
      </c>
      <c r="B101" s="2">
        <v>2714739103</v>
      </c>
      <c r="C101" s="2" t="s">
        <v>34</v>
      </c>
      <c r="D101" s="2" t="s">
        <v>55</v>
      </c>
      <c r="E101" s="2">
        <v>402</v>
      </c>
      <c r="F101" s="46">
        <v>762817.5</v>
      </c>
      <c r="G101" s="47">
        <v>1.29</v>
      </c>
      <c r="H101" s="48">
        <f t="shared" si="3"/>
        <v>1.29E-2</v>
      </c>
      <c r="I101" s="49">
        <v>44704</v>
      </c>
      <c r="J101" s="2">
        <v>11</v>
      </c>
      <c r="K101" s="50">
        <v>53858</v>
      </c>
      <c r="L101" s="2">
        <v>301</v>
      </c>
      <c r="M101" s="2">
        <v>290</v>
      </c>
      <c r="N101" s="51">
        <v>45017</v>
      </c>
      <c r="O101" s="47">
        <v>3.15</v>
      </c>
      <c r="P101" s="52">
        <v>30997.089112500002</v>
      </c>
      <c r="Q101" s="2" t="s">
        <v>414</v>
      </c>
      <c r="R101" s="2" t="s">
        <v>415</v>
      </c>
      <c r="S101" s="2" t="s">
        <v>416</v>
      </c>
      <c r="T101" s="2">
        <v>722515</v>
      </c>
      <c r="U101" s="47">
        <v>2.25</v>
      </c>
      <c r="V101" s="48">
        <f t="shared" si="4"/>
        <v>2.2499999999999999E-2</v>
      </c>
      <c r="W101" s="47">
        <v>-0.67500000000000004</v>
      </c>
      <c r="X101" s="2" t="s">
        <v>39</v>
      </c>
      <c r="Y101" s="2" t="s">
        <v>40</v>
      </c>
      <c r="Z101" s="2" t="s">
        <v>41</v>
      </c>
      <c r="AA101" s="2" t="s">
        <v>41</v>
      </c>
      <c r="AB101" s="2" t="s">
        <v>127</v>
      </c>
      <c r="AC101" s="53" t="s">
        <v>417</v>
      </c>
      <c r="AD101" s="53">
        <v>407985</v>
      </c>
      <c r="AE101" s="54">
        <v>72</v>
      </c>
      <c r="AF101" s="55" t="s">
        <v>54</v>
      </c>
      <c r="AG101" s="56" t="str">
        <f t="shared" si="5"/>
        <v>The Woodlands</v>
      </c>
    </row>
    <row r="102" spans="1:33" x14ac:dyDescent="0.25">
      <c r="A102" s="1">
        <v>319256.11</v>
      </c>
      <c r="B102" s="2">
        <v>7244399007</v>
      </c>
      <c r="C102" s="2" t="s">
        <v>34</v>
      </c>
      <c r="D102" s="2" t="s">
        <v>55</v>
      </c>
      <c r="E102" s="2">
        <v>402</v>
      </c>
      <c r="F102" s="46">
        <v>1980970.41</v>
      </c>
      <c r="G102" s="47">
        <v>1.03</v>
      </c>
      <c r="H102" s="48">
        <f t="shared" si="3"/>
        <v>1.03E-2</v>
      </c>
      <c r="I102" s="49">
        <v>44354</v>
      </c>
      <c r="J102" s="2">
        <v>22</v>
      </c>
      <c r="K102" s="50">
        <v>53888</v>
      </c>
      <c r="L102" s="2">
        <v>313</v>
      </c>
      <c r="M102" s="2">
        <v>291</v>
      </c>
      <c r="N102" s="51">
        <v>44991</v>
      </c>
      <c r="O102" s="47">
        <v>3.15</v>
      </c>
      <c r="P102" s="52">
        <v>64272.584952449994</v>
      </c>
      <c r="Q102" s="2" t="s">
        <v>418</v>
      </c>
      <c r="R102" s="2" t="s">
        <v>419</v>
      </c>
      <c r="S102" s="2" t="s">
        <v>420</v>
      </c>
      <c r="T102" s="2">
        <v>811192</v>
      </c>
      <c r="U102" s="47">
        <v>2.5</v>
      </c>
      <c r="V102" s="48">
        <f t="shared" si="4"/>
        <v>2.5000000000000001E-2</v>
      </c>
      <c r="W102" s="47">
        <v>0.32500000000000001</v>
      </c>
      <c r="X102" s="2" t="s">
        <v>39</v>
      </c>
      <c r="Y102" s="2" t="s">
        <v>40</v>
      </c>
      <c r="Z102" s="2" t="s">
        <v>41</v>
      </c>
      <c r="AA102" s="2" t="s">
        <v>41</v>
      </c>
      <c r="AB102" s="2" t="s">
        <v>42</v>
      </c>
      <c r="AC102" s="53" t="s">
        <v>358</v>
      </c>
      <c r="AD102" s="53">
        <v>406757</v>
      </c>
      <c r="AE102" s="54">
        <v>81</v>
      </c>
      <c r="AF102" s="55" t="s">
        <v>88</v>
      </c>
      <c r="AG102" s="56" t="str">
        <f t="shared" si="5"/>
        <v>Cincinnati</v>
      </c>
    </row>
    <row r="103" spans="1:33" x14ac:dyDescent="0.25">
      <c r="A103" s="1">
        <v>320125.11</v>
      </c>
      <c r="B103" s="2">
        <v>4485848001</v>
      </c>
      <c r="C103" s="2" t="s">
        <v>34</v>
      </c>
      <c r="D103" s="2" t="s">
        <v>55</v>
      </c>
      <c r="E103" s="2">
        <v>402</v>
      </c>
      <c r="F103" s="46">
        <v>684707.5</v>
      </c>
      <c r="G103" s="47">
        <v>0.73</v>
      </c>
      <c r="H103" s="48">
        <f t="shared" si="3"/>
        <v>7.3000000000000001E-3</v>
      </c>
      <c r="I103" s="49">
        <v>44371</v>
      </c>
      <c r="J103" s="2">
        <v>22</v>
      </c>
      <c r="K103" s="50">
        <v>53888</v>
      </c>
      <c r="L103" s="2">
        <v>313</v>
      </c>
      <c r="M103" s="2">
        <v>291</v>
      </c>
      <c r="N103" s="51">
        <v>45008</v>
      </c>
      <c r="O103" s="47">
        <v>3.15</v>
      </c>
      <c r="P103" s="52">
        <v>15744.8489625</v>
      </c>
      <c r="Q103" s="2" t="s">
        <v>421</v>
      </c>
      <c r="R103" s="2" t="s">
        <v>422</v>
      </c>
      <c r="S103" s="2" t="s">
        <v>423</v>
      </c>
      <c r="T103" s="2">
        <v>811111</v>
      </c>
      <c r="U103" s="47">
        <v>2.75</v>
      </c>
      <c r="V103" s="48">
        <f t="shared" si="4"/>
        <v>2.75E-2</v>
      </c>
      <c r="W103" s="47">
        <v>0.32500000000000001</v>
      </c>
      <c r="X103" s="2" t="s">
        <v>39</v>
      </c>
      <c r="Y103" s="2" t="s">
        <v>40</v>
      </c>
      <c r="Z103" s="2" t="s">
        <v>41</v>
      </c>
      <c r="AA103" s="2" t="s">
        <v>41</v>
      </c>
      <c r="AB103" s="2" t="s">
        <v>127</v>
      </c>
      <c r="AC103" s="53" t="s">
        <v>424</v>
      </c>
      <c r="AD103" s="53">
        <v>406747</v>
      </c>
      <c r="AE103" s="54">
        <v>81</v>
      </c>
      <c r="AF103" s="55" t="s">
        <v>192</v>
      </c>
      <c r="AG103" s="56" t="str">
        <f t="shared" si="5"/>
        <v>St. Peters</v>
      </c>
    </row>
    <row r="104" spans="1:33" x14ac:dyDescent="0.25">
      <c r="A104" s="1">
        <v>319759.11</v>
      </c>
      <c r="B104" s="2">
        <v>4092549109</v>
      </c>
      <c r="C104" s="2" t="s">
        <v>34</v>
      </c>
      <c r="D104" s="2" t="s">
        <v>55</v>
      </c>
      <c r="E104" s="2">
        <v>402</v>
      </c>
      <c r="F104" s="46">
        <v>380796.13</v>
      </c>
      <c r="G104" s="47">
        <v>1.04</v>
      </c>
      <c r="H104" s="48">
        <f t="shared" si="3"/>
        <v>1.04E-2</v>
      </c>
      <c r="I104" s="49">
        <v>44733</v>
      </c>
      <c r="J104" s="2">
        <v>10</v>
      </c>
      <c r="K104" s="50">
        <v>53888</v>
      </c>
      <c r="L104" s="2">
        <v>301</v>
      </c>
      <c r="M104" s="2">
        <v>291</v>
      </c>
      <c r="N104" s="51">
        <v>44991</v>
      </c>
      <c r="O104" s="47">
        <v>3.15</v>
      </c>
      <c r="P104" s="52">
        <v>12474.881218799999</v>
      </c>
      <c r="Q104" s="2" t="s">
        <v>425</v>
      </c>
      <c r="R104" s="2" t="s">
        <v>426</v>
      </c>
      <c r="S104" s="2" t="s">
        <v>427</v>
      </c>
      <c r="T104" s="2">
        <v>445320</v>
      </c>
      <c r="U104" s="47">
        <v>2</v>
      </c>
      <c r="V104" s="48">
        <f t="shared" si="4"/>
        <v>0.02</v>
      </c>
      <c r="W104" s="47">
        <v>-0.67500000000000004</v>
      </c>
      <c r="X104" s="2" t="s">
        <v>39</v>
      </c>
      <c r="Y104" s="2" t="s">
        <v>40</v>
      </c>
      <c r="Z104" s="2" t="s">
        <v>41</v>
      </c>
      <c r="AA104" s="2" t="s">
        <v>41</v>
      </c>
      <c r="AB104" s="2" t="s">
        <v>42</v>
      </c>
      <c r="AC104" s="53" t="s">
        <v>428</v>
      </c>
      <c r="AD104" s="53">
        <v>402167</v>
      </c>
      <c r="AE104" s="54">
        <v>44</v>
      </c>
      <c r="AF104" s="55" t="s">
        <v>88</v>
      </c>
      <c r="AG104" s="56" t="str">
        <f t="shared" si="5"/>
        <v>Sunbury</v>
      </c>
    </row>
    <row r="105" spans="1:33" x14ac:dyDescent="0.25">
      <c r="A105" s="1">
        <v>319580.11</v>
      </c>
      <c r="B105" s="2">
        <v>4128259108</v>
      </c>
      <c r="C105" s="2" t="s">
        <v>34</v>
      </c>
      <c r="D105" s="2" t="s">
        <v>55</v>
      </c>
      <c r="E105" s="2">
        <v>402</v>
      </c>
      <c r="F105" s="46">
        <v>301778.26</v>
      </c>
      <c r="G105" s="47">
        <v>0.80500000000000005</v>
      </c>
      <c r="H105" s="48">
        <f t="shared" si="3"/>
        <v>8.0499999999999999E-3</v>
      </c>
      <c r="I105" s="49">
        <v>44735</v>
      </c>
      <c r="J105" s="2">
        <v>10</v>
      </c>
      <c r="K105" s="50">
        <v>53888</v>
      </c>
      <c r="L105" s="2">
        <v>301</v>
      </c>
      <c r="M105" s="2">
        <v>291</v>
      </c>
      <c r="N105" s="51">
        <v>44986</v>
      </c>
      <c r="O105" s="47">
        <v>3.15</v>
      </c>
      <c r="P105" s="52">
        <v>7652.3422279500001</v>
      </c>
      <c r="Q105" s="2" t="s">
        <v>429</v>
      </c>
      <c r="R105" s="2" t="s">
        <v>430</v>
      </c>
      <c r="S105" s="2" t="s">
        <v>431</v>
      </c>
      <c r="T105" s="2">
        <v>531190</v>
      </c>
      <c r="U105" s="47">
        <v>2</v>
      </c>
      <c r="V105" s="48">
        <f t="shared" si="4"/>
        <v>0.02</v>
      </c>
      <c r="W105" s="47">
        <v>-0.5</v>
      </c>
      <c r="X105" s="2" t="s">
        <v>39</v>
      </c>
      <c r="Y105" s="2" t="s">
        <v>40</v>
      </c>
      <c r="Z105" s="2" t="s">
        <v>41</v>
      </c>
      <c r="AA105" s="2" t="s">
        <v>41</v>
      </c>
      <c r="AB105" s="2" t="s">
        <v>42</v>
      </c>
      <c r="AC105" s="53" t="s">
        <v>117</v>
      </c>
      <c r="AD105" s="53">
        <v>400142</v>
      </c>
      <c r="AE105" s="54">
        <v>53</v>
      </c>
      <c r="AF105" s="55" t="s">
        <v>133</v>
      </c>
      <c r="AG105" s="56" t="str">
        <f t="shared" si="5"/>
        <v>Chesapeake</v>
      </c>
    </row>
    <row r="106" spans="1:33" x14ac:dyDescent="0.25">
      <c r="A106" s="1">
        <v>319579.11</v>
      </c>
      <c r="B106" s="2">
        <v>4128359103</v>
      </c>
      <c r="C106" s="2" t="s">
        <v>34</v>
      </c>
      <c r="D106" s="2" t="s">
        <v>55</v>
      </c>
      <c r="E106" s="2">
        <v>402</v>
      </c>
      <c r="F106" s="46">
        <v>248128.79</v>
      </c>
      <c r="G106" s="47">
        <v>0.80500000000000005</v>
      </c>
      <c r="H106" s="48">
        <f t="shared" si="3"/>
        <v>8.0499999999999999E-3</v>
      </c>
      <c r="I106" s="49">
        <v>44735</v>
      </c>
      <c r="J106" s="2">
        <v>10</v>
      </c>
      <c r="K106" s="50">
        <v>53888</v>
      </c>
      <c r="L106" s="2">
        <v>301</v>
      </c>
      <c r="M106" s="2">
        <v>291</v>
      </c>
      <c r="N106" s="51">
        <v>44986</v>
      </c>
      <c r="O106" s="47">
        <v>3.15</v>
      </c>
      <c r="P106" s="52">
        <v>6291.9257924250005</v>
      </c>
      <c r="Q106" s="2" t="s">
        <v>432</v>
      </c>
      <c r="R106" s="2" t="s">
        <v>430</v>
      </c>
      <c r="S106" s="2" t="s">
        <v>431</v>
      </c>
      <c r="T106" s="2">
        <v>531190</v>
      </c>
      <c r="U106" s="47">
        <v>2</v>
      </c>
      <c r="V106" s="48">
        <f t="shared" si="4"/>
        <v>0.02</v>
      </c>
      <c r="W106" s="47">
        <v>-0.5</v>
      </c>
      <c r="X106" s="2" t="s">
        <v>39</v>
      </c>
      <c r="Y106" s="2" t="s">
        <v>40</v>
      </c>
      <c r="Z106" s="2" t="s">
        <v>41</v>
      </c>
      <c r="AA106" s="2" t="s">
        <v>41</v>
      </c>
      <c r="AB106" s="2" t="s">
        <v>42</v>
      </c>
      <c r="AC106" s="53" t="s">
        <v>117</v>
      </c>
      <c r="AD106" s="53">
        <v>400143</v>
      </c>
      <c r="AE106" s="54">
        <v>53</v>
      </c>
      <c r="AF106" s="55" t="s">
        <v>133</v>
      </c>
      <c r="AG106" s="56" t="str">
        <f t="shared" si="5"/>
        <v>Chesapeake</v>
      </c>
    </row>
    <row r="107" spans="1:33" x14ac:dyDescent="0.25">
      <c r="A107" s="1">
        <v>320035.11</v>
      </c>
      <c r="B107" s="2">
        <v>4095439106</v>
      </c>
      <c r="C107" s="2" t="s">
        <v>34</v>
      </c>
      <c r="D107" s="2" t="s">
        <v>55</v>
      </c>
      <c r="E107" s="2">
        <v>402</v>
      </c>
      <c r="F107" s="46">
        <v>228932.71</v>
      </c>
      <c r="G107" s="47">
        <v>1.28</v>
      </c>
      <c r="H107" s="48">
        <f t="shared" si="3"/>
        <v>1.2800000000000001E-2</v>
      </c>
      <c r="I107" s="49">
        <v>44714</v>
      </c>
      <c r="J107" s="2">
        <v>10</v>
      </c>
      <c r="K107" s="50">
        <v>53888</v>
      </c>
      <c r="L107" s="2">
        <v>301</v>
      </c>
      <c r="M107" s="2">
        <v>291</v>
      </c>
      <c r="N107" s="51">
        <v>45003</v>
      </c>
      <c r="O107" s="47">
        <v>3.15</v>
      </c>
      <c r="P107" s="52">
        <v>9230.5668671999993</v>
      </c>
      <c r="Q107" s="2" t="s">
        <v>433</v>
      </c>
      <c r="R107" s="2" t="s">
        <v>434</v>
      </c>
      <c r="S107" s="2" t="s">
        <v>435</v>
      </c>
      <c r="T107" s="2">
        <v>485410</v>
      </c>
      <c r="U107" s="47">
        <v>2.75</v>
      </c>
      <c r="V107" s="48">
        <f t="shared" si="4"/>
        <v>2.75E-2</v>
      </c>
      <c r="W107" s="47">
        <v>0.32500000000000001</v>
      </c>
      <c r="X107" s="2" t="s">
        <v>39</v>
      </c>
      <c r="Y107" s="2" t="s">
        <v>40</v>
      </c>
      <c r="Z107" s="2" t="s">
        <v>41</v>
      </c>
      <c r="AA107" s="2" t="s">
        <v>41</v>
      </c>
      <c r="AB107" s="2" t="s">
        <v>42</v>
      </c>
      <c r="AC107" s="53" t="s">
        <v>436</v>
      </c>
      <c r="AD107" s="53">
        <v>406739</v>
      </c>
      <c r="AE107" s="54">
        <v>48</v>
      </c>
      <c r="AF107" s="55" t="s">
        <v>257</v>
      </c>
      <c r="AG107" s="56" t="str">
        <f t="shared" si="5"/>
        <v>Chicago</v>
      </c>
    </row>
    <row r="108" spans="1:33" x14ac:dyDescent="0.25">
      <c r="A108" s="1">
        <v>320373.11</v>
      </c>
      <c r="B108" s="2">
        <v>4110309101</v>
      </c>
      <c r="C108" s="2" t="s">
        <v>34</v>
      </c>
      <c r="D108" s="2" t="s">
        <v>55</v>
      </c>
      <c r="E108" s="2">
        <v>402</v>
      </c>
      <c r="F108" s="46">
        <v>1007244.41</v>
      </c>
      <c r="G108" s="47">
        <v>0.73</v>
      </c>
      <c r="H108" s="48">
        <f t="shared" si="3"/>
        <v>7.3000000000000001E-3</v>
      </c>
      <c r="I108" s="49">
        <v>44742</v>
      </c>
      <c r="J108" s="2">
        <v>10</v>
      </c>
      <c r="K108" s="50">
        <v>53888</v>
      </c>
      <c r="L108" s="2">
        <v>301</v>
      </c>
      <c r="M108" s="2">
        <v>291</v>
      </c>
      <c r="N108" s="51">
        <v>44979</v>
      </c>
      <c r="O108" s="47">
        <v>3.15</v>
      </c>
      <c r="P108" s="52">
        <v>23161.58520795</v>
      </c>
      <c r="Q108" s="2" t="s">
        <v>437</v>
      </c>
      <c r="R108" s="2" t="s">
        <v>438</v>
      </c>
      <c r="S108" s="2" t="s">
        <v>439</v>
      </c>
      <c r="T108" s="2">
        <v>323111</v>
      </c>
      <c r="U108" s="47">
        <v>1.75</v>
      </c>
      <c r="V108" s="48">
        <f t="shared" si="4"/>
        <v>1.7500000000000002E-2</v>
      </c>
      <c r="W108" s="47">
        <v>-0.67500000000000004</v>
      </c>
      <c r="X108" s="2" t="s">
        <v>39</v>
      </c>
      <c r="Y108" s="2" t="s">
        <v>40</v>
      </c>
      <c r="Z108" s="2" t="s">
        <v>41</v>
      </c>
      <c r="AA108" s="2" t="s">
        <v>41</v>
      </c>
      <c r="AB108" s="2" t="s">
        <v>42</v>
      </c>
      <c r="AC108" s="53" t="s">
        <v>440</v>
      </c>
      <c r="AD108" s="53">
        <v>407989</v>
      </c>
      <c r="AE108" s="54">
        <v>32</v>
      </c>
      <c r="AF108" s="55" t="s">
        <v>93</v>
      </c>
      <c r="AG108" s="56" t="str">
        <f t="shared" si="5"/>
        <v>Ocala</v>
      </c>
    </row>
    <row r="109" spans="1:33" x14ac:dyDescent="0.25">
      <c r="A109" s="1">
        <v>319696.11</v>
      </c>
      <c r="B109" s="2">
        <v>4203529107</v>
      </c>
      <c r="C109" s="2" t="s">
        <v>34</v>
      </c>
      <c r="D109" s="2" t="s">
        <v>55</v>
      </c>
      <c r="E109" s="2">
        <v>402</v>
      </c>
      <c r="F109" s="46">
        <v>2185144.56</v>
      </c>
      <c r="G109" s="47">
        <v>0.80500000000000005</v>
      </c>
      <c r="H109" s="48">
        <f t="shared" si="3"/>
        <v>8.0499999999999999E-3</v>
      </c>
      <c r="I109" s="49">
        <v>44770</v>
      </c>
      <c r="J109" s="2">
        <v>9</v>
      </c>
      <c r="K109" s="50">
        <v>53919</v>
      </c>
      <c r="L109" s="2">
        <v>301</v>
      </c>
      <c r="M109" s="2">
        <v>292</v>
      </c>
      <c r="N109" s="51">
        <v>45012</v>
      </c>
      <c r="O109" s="47">
        <v>3.15</v>
      </c>
      <c r="P109" s="52">
        <v>55409.803180199997</v>
      </c>
      <c r="Q109" s="2" t="s">
        <v>441</v>
      </c>
      <c r="R109" s="2" t="s">
        <v>442</v>
      </c>
      <c r="S109" s="2" t="s">
        <v>443</v>
      </c>
      <c r="T109" s="2">
        <v>721110</v>
      </c>
      <c r="U109" s="47">
        <v>2</v>
      </c>
      <c r="V109" s="48">
        <f t="shared" si="4"/>
        <v>0.02</v>
      </c>
      <c r="W109" s="47">
        <v>-0.5</v>
      </c>
      <c r="X109" s="2" t="s">
        <v>39</v>
      </c>
      <c r="Y109" s="2" t="s">
        <v>40</v>
      </c>
      <c r="Z109" s="2" t="s">
        <v>41</v>
      </c>
      <c r="AA109" s="2" t="s">
        <v>41</v>
      </c>
      <c r="AB109" s="2" t="s">
        <v>42</v>
      </c>
      <c r="AC109" s="53" t="s">
        <v>261</v>
      </c>
      <c r="AD109" s="53">
        <v>400151</v>
      </c>
      <c r="AE109" s="54">
        <v>72</v>
      </c>
      <c r="AF109" s="55" t="s">
        <v>166</v>
      </c>
      <c r="AG109" s="56" t="str">
        <f t="shared" si="5"/>
        <v>Buffalo</v>
      </c>
    </row>
    <row r="110" spans="1:33" x14ac:dyDescent="0.25">
      <c r="A110" s="1">
        <v>319697.11</v>
      </c>
      <c r="B110" s="2">
        <v>4202149109</v>
      </c>
      <c r="C110" s="2" t="s">
        <v>34</v>
      </c>
      <c r="D110" s="2" t="s">
        <v>55</v>
      </c>
      <c r="E110" s="2">
        <v>402</v>
      </c>
      <c r="F110" s="46">
        <v>1698067.34</v>
      </c>
      <c r="G110" s="47">
        <v>0.80500000000000005</v>
      </c>
      <c r="H110" s="48">
        <f t="shared" si="3"/>
        <v>8.0499999999999999E-3</v>
      </c>
      <c r="I110" s="49">
        <v>44770</v>
      </c>
      <c r="J110" s="2">
        <v>9</v>
      </c>
      <c r="K110" s="50">
        <v>53919</v>
      </c>
      <c r="L110" s="2">
        <v>301</v>
      </c>
      <c r="M110" s="2">
        <v>292</v>
      </c>
      <c r="N110" s="51">
        <v>45012</v>
      </c>
      <c r="O110" s="47">
        <v>3.15</v>
      </c>
      <c r="P110" s="52">
        <v>43058.742574050004</v>
      </c>
      <c r="Q110" s="2" t="s">
        <v>444</v>
      </c>
      <c r="R110" s="2" t="s">
        <v>445</v>
      </c>
      <c r="S110" s="2" t="s">
        <v>446</v>
      </c>
      <c r="T110" s="2">
        <v>721110</v>
      </c>
      <c r="U110" s="47">
        <v>2</v>
      </c>
      <c r="V110" s="48">
        <f t="shared" si="4"/>
        <v>0.02</v>
      </c>
      <c r="W110" s="47">
        <v>-0.5</v>
      </c>
      <c r="X110" s="2" t="s">
        <v>39</v>
      </c>
      <c r="Y110" s="2" t="s">
        <v>40</v>
      </c>
      <c r="Z110" s="2" t="s">
        <v>41</v>
      </c>
      <c r="AA110" s="2" t="s">
        <v>41</v>
      </c>
      <c r="AB110" s="2" t="s">
        <v>42</v>
      </c>
      <c r="AC110" s="53" t="s">
        <v>261</v>
      </c>
      <c r="AD110" s="53">
        <v>400150</v>
      </c>
      <c r="AE110" s="54">
        <v>72</v>
      </c>
      <c r="AF110" s="55" t="s">
        <v>166</v>
      </c>
      <c r="AG110" s="56" t="str">
        <f t="shared" si="5"/>
        <v>Albany</v>
      </c>
    </row>
    <row r="111" spans="1:33" x14ac:dyDescent="0.25">
      <c r="A111" s="1">
        <v>319786.11</v>
      </c>
      <c r="B111" s="2">
        <v>4151059105</v>
      </c>
      <c r="C111" s="2" t="s">
        <v>34</v>
      </c>
      <c r="D111" s="2" t="s">
        <v>55</v>
      </c>
      <c r="E111" s="2">
        <v>402</v>
      </c>
      <c r="F111" s="46">
        <v>612816.75</v>
      </c>
      <c r="G111" s="47">
        <v>1.79</v>
      </c>
      <c r="H111" s="48">
        <f t="shared" si="3"/>
        <v>1.7899999999999999E-2</v>
      </c>
      <c r="I111" s="49">
        <v>44748</v>
      </c>
      <c r="J111" s="2">
        <v>9</v>
      </c>
      <c r="K111" s="50">
        <v>53919</v>
      </c>
      <c r="L111" s="2">
        <v>301</v>
      </c>
      <c r="M111" s="2">
        <v>292</v>
      </c>
      <c r="N111" s="51">
        <v>44986</v>
      </c>
      <c r="O111" s="47">
        <v>3.15</v>
      </c>
      <c r="P111" s="52">
        <v>34553.672448749996</v>
      </c>
      <c r="Q111" s="2" t="s">
        <v>447</v>
      </c>
      <c r="R111" s="2" t="s">
        <v>448</v>
      </c>
      <c r="S111" s="2" t="s">
        <v>449</v>
      </c>
      <c r="T111" s="2">
        <v>812910</v>
      </c>
      <c r="U111" s="47">
        <v>2.75</v>
      </c>
      <c r="V111" s="48">
        <f t="shared" si="4"/>
        <v>2.75E-2</v>
      </c>
      <c r="W111" s="47">
        <v>-0.67500000000000004</v>
      </c>
      <c r="X111" s="2" t="s">
        <v>39</v>
      </c>
      <c r="Y111" s="2" t="s">
        <v>40</v>
      </c>
      <c r="Z111" s="2" t="s">
        <v>41</v>
      </c>
      <c r="AA111" s="2" t="s">
        <v>41</v>
      </c>
      <c r="AB111" s="2" t="s">
        <v>42</v>
      </c>
      <c r="AC111" s="53" t="s">
        <v>450</v>
      </c>
      <c r="AD111" s="53">
        <v>402168</v>
      </c>
      <c r="AE111" s="54">
        <v>81</v>
      </c>
      <c r="AF111" s="55" t="s">
        <v>110</v>
      </c>
      <c r="AG111" s="56" t="str">
        <f t="shared" si="5"/>
        <v>Pendergrass</v>
      </c>
    </row>
    <row r="112" spans="1:33" x14ac:dyDescent="0.25">
      <c r="A112" s="1">
        <v>319125.11</v>
      </c>
      <c r="B112" s="2">
        <v>4185319109</v>
      </c>
      <c r="C112" s="2" t="s">
        <v>34</v>
      </c>
      <c r="D112" s="2" t="s">
        <v>55</v>
      </c>
      <c r="E112" s="2">
        <v>402</v>
      </c>
      <c r="F112" s="46">
        <v>569555.73</v>
      </c>
      <c r="G112" s="47">
        <v>0.04</v>
      </c>
      <c r="H112" s="48">
        <f t="shared" si="3"/>
        <v>4.0000000000000002E-4</v>
      </c>
      <c r="I112" s="49">
        <v>44763</v>
      </c>
      <c r="J112" s="2">
        <v>9</v>
      </c>
      <c r="K112" s="50">
        <v>53919</v>
      </c>
      <c r="L112" s="2">
        <v>301</v>
      </c>
      <c r="M112" s="2">
        <v>292</v>
      </c>
      <c r="N112" s="51">
        <v>44986</v>
      </c>
      <c r="O112" s="47">
        <v>3.15</v>
      </c>
      <c r="P112" s="52">
        <v>717.64021980000007</v>
      </c>
      <c r="Q112" s="2" t="s">
        <v>451</v>
      </c>
      <c r="R112" s="2" t="s">
        <v>452</v>
      </c>
      <c r="S112" s="2" t="s">
        <v>453</v>
      </c>
      <c r="T112" s="2">
        <v>722513</v>
      </c>
      <c r="U112" s="47">
        <v>1</v>
      </c>
      <c r="V112" s="48">
        <f t="shared" si="4"/>
        <v>0.01</v>
      </c>
      <c r="W112" s="47">
        <v>-0.67500000000000004</v>
      </c>
      <c r="X112" s="2" t="s">
        <v>39</v>
      </c>
      <c r="Y112" s="2" t="s">
        <v>40</v>
      </c>
      <c r="Z112" s="2" t="s">
        <v>41</v>
      </c>
      <c r="AA112" s="2" t="s">
        <v>41</v>
      </c>
      <c r="AB112" s="2" t="s">
        <v>42</v>
      </c>
      <c r="AC112" s="53" t="s">
        <v>179</v>
      </c>
      <c r="AD112" s="53">
        <v>402169</v>
      </c>
      <c r="AE112" s="54">
        <v>72</v>
      </c>
      <c r="AF112" s="55" t="s">
        <v>233</v>
      </c>
      <c r="AG112" s="56" t="str">
        <f t="shared" si="5"/>
        <v>Sumter</v>
      </c>
    </row>
    <row r="113" spans="1:33" x14ac:dyDescent="0.25">
      <c r="A113" s="1">
        <v>319985.11</v>
      </c>
      <c r="B113" s="2">
        <v>4085119100</v>
      </c>
      <c r="C113" s="2" t="s">
        <v>34</v>
      </c>
      <c r="D113" s="2" t="s">
        <v>55</v>
      </c>
      <c r="E113" s="2">
        <v>402</v>
      </c>
      <c r="F113" s="46">
        <v>543579.5</v>
      </c>
      <c r="G113" s="47">
        <v>1.23</v>
      </c>
      <c r="H113" s="48">
        <f t="shared" si="3"/>
        <v>1.23E-2</v>
      </c>
      <c r="I113" s="49">
        <v>44764</v>
      </c>
      <c r="J113" s="2">
        <v>9</v>
      </c>
      <c r="K113" s="50">
        <v>53919</v>
      </c>
      <c r="L113" s="2">
        <v>301</v>
      </c>
      <c r="M113" s="2">
        <v>292</v>
      </c>
      <c r="N113" s="51">
        <v>44996</v>
      </c>
      <c r="O113" s="47">
        <v>3.15</v>
      </c>
      <c r="P113" s="52">
        <v>21060.9877275</v>
      </c>
      <c r="Q113" s="2" t="s">
        <v>454</v>
      </c>
      <c r="R113" s="2" t="s">
        <v>455</v>
      </c>
      <c r="S113" s="2" t="s">
        <v>456</v>
      </c>
      <c r="T113" s="2">
        <v>721310</v>
      </c>
      <c r="U113" s="47">
        <v>2.25</v>
      </c>
      <c r="V113" s="48">
        <f t="shared" si="4"/>
        <v>2.2499999999999999E-2</v>
      </c>
      <c r="W113" s="47">
        <v>-0.67500000000000004</v>
      </c>
      <c r="X113" s="2" t="s">
        <v>39</v>
      </c>
      <c r="Y113" s="2" t="s">
        <v>40</v>
      </c>
      <c r="Z113" s="2" t="s">
        <v>41</v>
      </c>
      <c r="AA113" s="2" t="s">
        <v>41</v>
      </c>
      <c r="AB113" s="2" t="s">
        <v>42</v>
      </c>
      <c r="AC113" s="53" t="s">
        <v>457</v>
      </c>
      <c r="AD113" s="53">
        <v>403913</v>
      </c>
      <c r="AE113" s="54">
        <v>72</v>
      </c>
      <c r="AF113" s="55" t="s">
        <v>93</v>
      </c>
      <c r="AG113" s="56" t="str">
        <f t="shared" si="5"/>
        <v>Pompano Beach</v>
      </c>
    </row>
    <row r="114" spans="1:33" x14ac:dyDescent="0.25">
      <c r="A114" s="1">
        <v>319127.11</v>
      </c>
      <c r="B114" s="2">
        <v>4162199107</v>
      </c>
      <c r="C114" s="2" t="s">
        <v>34</v>
      </c>
      <c r="D114" s="2" t="s">
        <v>55</v>
      </c>
      <c r="E114" s="2">
        <v>402</v>
      </c>
      <c r="F114" s="46">
        <v>508013.11</v>
      </c>
      <c r="G114" s="47">
        <v>0.115</v>
      </c>
      <c r="H114" s="48">
        <f t="shared" si="3"/>
        <v>1.15E-3</v>
      </c>
      <c r="I114" s="49">
        <v>44747</v>
      </c>
      <c r="J114" s="2">
        <v>9</v>
      </c>
      <c r="K114" s="50">
        <v>53919</v>
      </c>
      <c r="L114" s="2">
        <v>301</v>
      </c>
      <c r="M114" s="2">
        <v>292</v>
      </c>
      <c r="N114" s="51">
        <v>44991</v>
      </c>
      <c r="O114" s="47">
        <v>3.15</v>
      </c>
      <c r="P114" s="52">
        <v>1840.2774909749999</v>
      </c>
      <c r="Q114" s="2" t="s">
        <v>458</v>
      </c>
      <c r="R114" s="2" t="s">
        <v>459</v>
      </c>
      <c r="S114" s="2" t="s">
        <v>460</v>
      </c>
      <c r="T114" s="2">
        <v>722515</v>
      </c>
      <c r="U114" s="47">
        <v>1.25</v>
      </c>
      <c r="V114" s="48">
        <f t="shared" si="4"/>
        <v>1.2500000000000001E-2</v>
      </c>
      <c r="W114" s="47">
        <v>-0.5</v>
      </c>
      <c r="X114" s="2" t="s">
        <v>39</v>
      </c>
      <c r="Y114" s="2" t="s">
        <v>40</v>
      </c>
      <c r="Z114" s="2" t="s">
        <v>41</v>
      </c>
      <c r="AA114" s="2" t="s">
        <v>41</v>
      </c>
      <c r="AB114" s="2" t="s">
        <v>42</v>
      </c>
      <c r="AC114" s="53" t="s">
        <v>179</v>
      </c>
      <c r="AD114" s="53">
        <v>400147</v>
      </c>
      <c r="AE114" s="54">
        <v>72</v>
      </c>
      <c r="AF114" s="55" t="s">
        <v>461</v>
      </c>
      <c r="AG114" s="56" t="str">
        <f t="shared" si="5"/>
        <v>Washington</v>
      </c>
    </row>
    <row r="115" spans="1:33" x14ac:dyDescent="0.25">
      <c r="A115" s="1">
        <v>319451.11</v>
      </c>
      <c r="B115" s="2">
        <v>4181769107</v>
      </c>
      <c r="C115" s="2" t="s">
        <v>34</v>
      </c>
      <c r="D115" s="2" t="s">
        <v>55</v>
      </c>
      <c r="E115" s="2">
        <v>402</v>
      </c>
      <c r="F115" s="46">
        <v>480589.52</v>
      </c>
      <c r="G115" s="47">
        <v>1.615</v>
      </c>
      <c r="H115" s="48">
        <f t="shared" si="3"/>
        <v>1.6150000000000001E-2</v>
      </c>
      <c r="I115" s="49">
        <v>44768</v>
      </c>
      <c r="J115" s="2">
        <v>9</v>
      </c>
      <c r="K115" s="50">
        <v>53919</v>
      </c>
      <c r="L115" s="2">
        <v>301</v>
      </c>
      <c r="M115" s="2">
        <v>292</v>
      </c>
      <c r="N115" s="51">
        <v>44991</v>
      </c>
      <c r="O115" s="47">
        <v>3.15</v>
      </c>
      <c r="P115" s="52">
        <v>24448.790356200003</v>
      </c>
      <c r="Q115" s="2" t="s">
        <v>462</v>
      </c>
      <c r="R115" s="2" t="s">
        <v>463</v>
      </c>
      <c r="S115" s="2" t="s">
        <v>464</v>
      </c>
      <c r="T115" s="2">
        <v>623110</v>
      </c>
      <c r="U115" s="47">
        <v>2.75</v>
      </c>
      <c r="V115" s="48">
        <f t="shared" si="4"/>
        <v>2.75E-2</v>
      </c>
      <c r="W115" s="47">
        <v>-0.5</v>
      </c>
      <c r="X115" s="2" t="s">
        <v>39</v>
      </c>
      <c r="Y115" s="2" t="s">
        <v>40</v>
      </c>
      <c r="Z115" s="2" t="s">
        <v>41</v>
      </c>
      <c r="AA115" s="2" t="s">
        <v>41</v>
      </c>
      <c r="AB115" s="2" t="s">
        <v>42</v>
      </c>
      <c r="AC115" s="53" t="s">
        <v>465</v>
      </c>
      <c r="AD115" s="53">
        <v>400149</v>
      </c>
      <c r="AE115" s="54">
        <v>62</v>
      </c>
      <c r="AF115" s="55" t="s">
        <v>145</v>
      </c>
      <c r="AG115" s="56" t="str">
        <f t="shared" si="5"/>
        <v>Salem</v>
      </c>
    </row>
    <row r="116" spans="1:33" x14ac:dyDescent="0.25">
      <c r="A116" s="1">
        <v>319544.11</v>
      </c>
      <c r="B116" s="2">
        <v>4129079104</v>
      </c>
      <c r="C116" s="2" t="s">
        <v>34</v>
      </c>
      <c r="D116" s="2" t="s">
        <v>55</v>
      </c>
      <c r="E116" s="2">
        <v>402</v>
      </c>
      <c r="F116" s="46">
        <v>245234.44</v>
      </c>
      <c r="G116" s="47">
        <v>2.105</v>
      </c>
      <c r="H116" s="48">
        <f t="shared" si="3"/>
        <v>2.1049999999999999E-2</v>
      </c>
      <c r="I116" s="49">
        <v>44748</v>
      </c>
      <c r="J116" s="2">
        <v>9</v>
      </c>
      <c r="K116" s="50">
        <v>53919</v>
      </c>
      <c r="L116" s="2">
        <v>301</v>
      </c>
      <c r="M116" s="2">
        <v>292</v>
      </c>
      <c r="N116" s="51">
        <v>44991</v>
      </c>
      <c r="O116" s="47">
        <v>3.15</v>
      </c>
      <c r="P116" s="52">
        <v>16260.882630300001</v>
      </c>
      <c r="Q116" s="2" t="s">
        <v>466</v>
      </c>
      <c r="R116" s="2" t="s">
        <v>467</v>
      </c>
      <c r="S116" s="2" t="s">
        <v>468</v>
      </c>
      <c r="T116" s="2">
        <v>713950</v>
      </c>
      <c r="U116" s="47">
        <v>2.75</v>
      </c>
      <c r="V116" s="48">
        <f t="shared" si="4"/>
        <v>2.75E-2</v>
      </c>
      <c r="W116" s="47">
        <v>-0.5</v>
      </c>
      <c r="X116" s="2" t="s">
        <v>39</v>
      </c>
      <c r="Y116" s="2" t="s">
        <v>40</v>
      </c>
      <c r="Z116" s="2" t="s">
        <v>41</v>
      </c>
      <c r="AA116" s="2" t="s">
        <v>41</v>
      </c>
      <c r="AB116" s="2" t="s">
        <v>42</v>
      </c>
      <c r="AC116" s="53" t="s">
        <v>428</v>
      </c>
      <c r="AD116" s="53">
        <v>400145</v>
      </c>
      <c r="AE116" s="54">
        <v>71</v>
      </c>
      <c r="AF116" s="55" t="s">
        <v>118</v>
      </c>
      <c r="AG116" s="56" t="str">
        <f t="shared" si="5"/>
        <v>Irwin</v>
      </c>
    </row>
    <row r="117" spans="1:33" x14ac:dyDescent="0.25">
      <c r="A117" s="1">
        <v>319390.11</v>
      </c>
      <c r="B117" s="2">
        <v>4103629105</v>
      </c>
      <c r="C117" s="2" t="s">
        <v>34</v>
      </c>
      <c r="D117" s="2" t="s">
        <v>55</v>
      </c>
      <c r="E117" s="2">
        <v>402</v>
      </c>
      <c r="F117" s="46">
        <v>189296.71</v>
      </c>
      <c r="G117" s="47">
        <v>2.105</v>
      </c>
      <c r="H117" s="48">
        <f t="shared" si="3"/>
        <v>2.1049999999999999E-2</v>
      </c>
      <c r="I117" s="49">
        <v>44754</v>
      </c>
      <c r="J117" s="2">
        <v>9</v>
      </c>
      <c r="K117" s="50">
        <v>53919</v>
      </c>
      <c r="L117" s="2">
        <v>301</v>
      </c>
      <c r="M117" s="2">
        <v>292</v>
      </c>
      <c r="N117" s="51">
        <v>44986</v>
      </c>
      <c r="O117" s="47">
        <v>3.15</v>
      </c>
      <c r="P117" s="52">
        <v>12551.791598324997</v>
      </c>
      <c r="Q117" s="2" t="s">
        <v>469</v>
      </c>
      <c r="R117" s="2" t="s">
        <v>470</v>
      </c>
      <c r="S117" s="2" t="s">
        <v>471</v>
      </c>
      <c r="T117" s="2">
        <v>611691</v>
      </c>
      <c r="U117" s="47">
        <v>2.75</v>
      </c>
      <c r="V117" s="48">
        <f t="shared" si="4"/>
        <v>2.75E-2</v>
      </c>
      <c r="W117" s="47">
        <v>-0.5</v>
      </c>
      <c r="X117" s="2" t="s">
        <v>39</v>
      </c>
      <c r="Y117" s="2" t="s">
        <v>40</v>
      </c>
      <c r="Z117" s="2" t="s">
        <v>41</v>
      </c>
      <c r="AA117" s="2" t="s">
        <v>41</v>
      </c>
      <c r="AB117" s="2" t="s">
        <v>42</v>
      </c>
      <c r="AC117" s="53" t="s">
        <v>472</v>
      </c>
      <c r="AD117" s="53">
        <v>400138</v>
      </c>
      <c r="AE117" s="54">
        <v>61</v>
      </c>
      <c r="AF117" s="55" t="s">
        <v>54</v>
      </c>
      <c r="AG117" s="56" t="str">
        <f t="shared" si="5"/>
        <v>Cedar Park</v>
      </c>
    </row>
    <row r="118" spans="1:33" x14ac:dyDescent="0.25">
      <c r="A118" s="1">
        <v>319720.11</v>
      </c>
      <c r="B118" s="2">
        <v>4022319104</v>
      </c>
      <c r="C118" s="2" t="s">
        <v>34</v>
      </c>
      <c r="D118" s="2" t="s">
        <v>55</v>
      </c>
      <c r="E118" s="2">
        <v>402</v>
      </c>
      <c r="F118" s="46">
        <v>126558.6</v>
      </c>
      <c r="G118" s="47">
        <v>0.53</v>
      </c>
      <c r="H118" s="48">
        <f t="shared" si="3"/>
        <v>5.3E-3</v>
      </c>
      <c r="I118" s="49">
        <v>44757</v>
      </c>
      <c r="J118" s="2">
        <v>9</v>
      </c>
      <c r="K118" s="50">
        <v>53919</v>
      </c>
      <c r="L118" s="2">
        <v>301</v>
      </c>
      <c r="M118" s="2">
        <v>292</v>
      </c>
      <c r="N118" s="51">
        <v>44986</v>
      </c>
      <c r="O118" s="47">
        <v>3.15</v>
      </c>
      <c r="P118" s="52">
        <v>2112.8958270000003</v>
      </c>
      <c r="Q118" s="2" t="s">
        <v>473</v>
      </c>
      <c r="R118" s="2" t="s">
        <v>474</v>
      </c>
      <c r="S118" s="2" t="s">
        <v>475</v>
      </c>
      <c r="T118" s="2">
        <v>337212</v>
      </c>
      <c r="U118" s="47">
        <v>1</v>
      </c>
      <c r="V118" s="48">
        <f t="shared" si="4"/>
        <v>0.01</v>
      </c>
      <c r="W118" s="47">
        <v>-0.67500000000000004</v>
      </c>
      <c r="X118" s="2" t="s">
        <v>39</v>
      </c>
      <c r="Y118" s="2" t="s">
        <v>40</v>
      </c>
      <c r="Z118" s="2" t="s">
        <v>41</v>
      </c>
      <c r="AA118" s="2" t="s">
        <v>41</v>
      </c>
      <c r="AB118" s="2" t="s">
        <v>42</v>
      </c>
      <c r="AC118" s="53" t="s">
        <v>476</v>
      </c>
      <c r="AD118" s="53">
        <v>407987</v>
      </c>
      <c r="AE118" s="54">
        <v>33</v>
      </c>
      <c r="AF118" s="55" t="s">
        <v>391</v>
      </c>
      <c r="AG118" s="56" t="str">
        <f t="shared" si="5"/>
        <v>Glen Ridge</v>
      </c>
    </row>
    <row r="119" spans="1:33" x14ac:dyDescent="0.25">
      <c r="A119" s="1">
        <v>320106.11</v>
      </c>
      <c r="B119" s="2">
        <v>4204759108</v>
      </c>
      <c r="C119" s="2" t="s">
        <v>34</v>
      </c>
      <c r="D119" s="2" t="s">
        <v>55</v>
      </c>
      <c r="E119" s="2">
        <v>402</v>
      </c>
      <c r="F119" s="46">
        <v>1343925.57</v>
      </c>
      <c r="G119" s="47">
        <v>0.98</v>
      </c>
      <c r="H119" s="48">
        <f t="shared" si="3"/>
        <v>9.7999999999999997E-3</v>
      </c>
      <c r="I119" s="49">
        <v>44778</v>
      </c>
      <c r="J119" s="2">
        <v>8</v>
      </c>
      <c r="K119" s="50">
        <v>53950</v>
      </c>
      <c r="L119" s="2">
        <v>301</v>
      </c>
      <c r="M119" s="2">
        <v>293</v>
      </c>
      <c r="N119" s="51">
        <v>44986</v>
      </c>
      <c r="O119" s="47">
        <v>3.15</v>
      </c>
      <c r="P119" s="52">
        <v>41486.982345899996</v>
      </c>
      <c r="Q119" s="2" t="s">
        <v>477</v>
      </c>
      <c r="R119" s="2" t="s">
        <v>478</v>
      </c>
      <c r="S119" s="2" t="s">
        <v>479</v>
      </c>
      <c r="T119" s="2">
        <v>621420</v>
      </c>
      <c r="U119" s="47">
        <v>2.25</v>
      </c>
      <c r="V119" s="48">
        <f t="shared" si="4"/>
        <v>2.2499999999999999E-2</v>
      </c>
      <c r="W119" s="47">
        <v>-0.42499999999999999</v>
      </c>
      <c r="X119" s="2" t="s">
        <v>39</v>
      </c>
      <c r="Y119" s="2" t="s">
        <v>40</v>
      </c>
      <c r="Z119" s="2" t="s">
        <v>41</v>
      </c>
      <c r="AA119" s="2" t="s">
        <v>41</v>
      </c>
      <c r="AB119" s="2" t="s">
        <v>42</v>
      </c>
      <c r="AC119" s="53" t="s">
        <v>275</v>
      </c>
      <c r="AD119" s="53">
        <v>406694</v>
      </c>
      <c r="AE119" s="54">
        <v>62</v>
      </c>
      <c r="AF119" s="55" t="s">
        <v>257</v>
      </c>
      <c r="AG119" s="56" t="str">
        <f t="shared" si="5"/>
        <v>Northbrook</v>
      </c>
    </row>
    <row r="120" spans="1:33" x14ac:dyDescent="0.25">
      <c r="A120" s="1">
        <v>319838.11</v>
      </c>
      <c r="B120" s="2">
        <v>4245759104</v>
      </c>
      <c r="C120" s="2" t="s">
        <v>34</v>
      </c>
      <c r="D120" s="2" t="s">
        <v>55</v>
      </c>
      <c r="E120" s="2">
        <v>402</v>
      </c>
      <c r="F120" s="46">
        <v>1339777.43</v>
      </c>
      <c r="G120" s="47">
        <v>0.23</v>
      </c>
      <c r="H120" s="48">
        <f t="shared" si="3"/>
        <v>2.3E-3</v>
      </c>
      <c r="I120" s="49">
        <v>44791</v>
      </c>
      <c r="J120" s="2">
        <v>8</v>
      </c>
      <c r="K120" s="50">
        <v>53950</v>
      </c>
      <c r="L120" s="2">
        <v>301</v>
      </c>
      <c r="M120" s="2">
        <v>293</v>
      </c>
      <c r="N120" s="51">
        <v>44986</v>
      </c>
      <c r="O120" s="47">
        <v>3.15</v>
      </c>
      <c r="P120" s="52">
        <v>9706.6874803499977</v>
      </c>
      <c r="Q120" s="2" t="s">
        <v>480</v>
      </c>
      <c r="R120" s="2" t="s">
        <v>481</v>
      </c>
      <c r="S120" s="2" t="s">
        <v>482</v>
      </c>
      <c r="T120" s="2">
        <v>721110</v>
      </c>
      <c r="U120" s="47">
        <v>1.25</v>
      </c>
      <c r="V120" s="48">
        <f t="shared" si="4"/>
        <v>1.2500000000000001E-2</v>
      </c>
      <c r="W120" s="47">
        <v>-0.67500000000000004</v>
      </c>
      <c r="X120" s="2" t="s">
        <v>39</v>
      </c>
      <c r="Y120" s="2" t="s">
        <v>40</v>
      </c>
      <c r="Z120" s="2" t="s">
        <v>41</v>
      </c>
      <c r="AA120" s="2" t="s">
        <v>41</v>
      </c>
      <c r="AB120" s="2" t="s">
        <v>42</v>
      </c>
      <c r="AC120" s="53" t="s">
        <v>200</v>
      </c>
      <c r="AD120" s="53">
        <v>402174</v>
      </c>
      <c r="AE120" s="54">
        <v>72</v>
      </c>
      <c r="AF120" s="55" t="s">
        <v>282</v>
      </c>
      <c r="AG120" s="56" t="str">
        <f t="shared" si="5"/>
        <v>Holbrook</v>
      </c>
    </row>
    <row r="121" spans="1:33" x14ac:dyDescent="0.25">
      <c r="A121" s="1">
        <v>319948.11</v>
      </c>
      <c r="B121" s="2">
        <v>4219209110</v>
      </c>
      <c r="C121" s="2" t="s">
        <v>34</v>
      </c>
      <c r="D121" s="2" t="s">
        <v>55</v>
      </c>
      <c r="E121" s="2">
        <v>402</v>
      </c>
      <c r="F121" s="46">
        <v>1008000</v>
      </c>
      <c r="G121" s="47">
        <v>1.73</v>
      </c>
      <c r="H121" s="48">
        <f t="shared" si="3"/>
        <v>1.7299999999999999E-2</v>
      </c>
      <c r="I121" s="49">
        <v>44784</v>
      </c>
      <c r="J121" s="2">
        <v>8</v>
      </c>
      <c r="K121" s="50">
        <v>53950</v>
      </c>
      <c r="L121" s="2">
        <v>301</v>
      </c>
      <c r="M121" s="2">
        <v>293</v>
      </c>
      <c r="N121" s="51">
        <v>44980</v>
      </c>
      <c r="O121" s="47">
        <v>3.15</v>
      </c>
      <c r="P121" s="52">
        <v>54930.96</v>
      </c>
      <c r="Q121" s="2" t="s">
        <v>483</v>
      </c>
      <c r="R121" s="2" t="s">
        <v>484</v>
      </c>
      <c r="S121" s="2" t="s">
        <v>485</v>
      </c>
      <c r="T121" s="2">
        <v>722511</v>
      </c>
      <c r="U121" s="47">
        <v>2.75</v>
      </c>
      <c r="V121" s="48">
        <f t="shared" si="4"/>
        <v>2.75E-2</v>
      </c>
      <c r="W121" s="47">
        <v>-0.67500000000000004</v>
      </c>
      <c r="X121" s="2" t="s">
        <v>39</v>
      </c>
      <c r="Y121" s="2" t="s">
        <v>40</v>
      </c>
      <c r="Z121" s="2" t="s">
        <v>41</v>
      </c>
      <c r="AA121" s="2" t="s">
        <v>41</v>
      </c>
      <c r="AB121" s="2" t="s">
        <v>42</v>
      </c>
      <c r="AC121" s="53" t="s">
        <v>149</v>
      </c>
      <c r="AD121" s="53">
        <v>402170</v>
      </c>
      <c r="AE121" s="54">
        <v>72</v>
      </c>
      <c r="AF121" s="55" t="s">
        <v>93</v>
      </c>
      <c r="AG121" s="56" t="str">
        <f t="shared" si="5"/>
        <v>Fernandina Beach</v>
      </c>
    </row>
    <row r="122" spans="1:33" x14ac:dyDescent="0.25">
      <c r="A122" s="1">
        <v>319729.11</v>
      </c>
      <c r="B122" s="2">
        <v>2976569100</v>
      </c>
      <c r="C122" s="2" t="s">
        <v>34</v>
      </c>
      <c r="D122" s="2" t="s">
        <v>55</v>
      </c>
      <c r="E122" s="2">
        <v>402</v>
      </c>
      <c r="F122" s="46">
        <v>855752.45</v>
      </c>
      <c r="G122" s="47">
        <v>5.5E-2</v>
      </c>
      <c r="H122" s="48">
        <f t="shared" si="3"/>
        <v>5.5000000000000003E-4</v>
      </c>
      <c r="I122" s="49">
        <v>44587</v>
      </c>
      <c r="J122" s="2">
        <v>15</v>
      </c>
      <c r="K122" s="50">
        <v>53950</v>
      </c>
      <c r="L122" s="2">
        <v>308</v>
      </c>
      <c r="M122" s="2">
        <v>293</v>
      </c>
      <c r="N122" s="51">
        <v>44990</v>
      </c>
      <c r="O122" s="47">
        <v>3.15</v>
      </c>
      <c r="P122" s="52">
        <v>1482.5911196249999</v>
      </c>
      <c r="Q122" s="2" t="s">
        <v>486</v>
      </c>
      <c r="R122" s="2" t="s">
        <v>487</v>
      </c>
      <c r="S122" s="2" t="s">
        <v>488</v>
      </c>
      <c r="T122" s="2">
        <v>541110</v>
      </c>
      <c r="U122" s="47">
        <v>1.25</v>
      </c>
      <c r="V122" s="48">
        <f t="shared" si="4"/>
        <v>1.2500000000000001E-2</v>
      </c>
      <c r="W122" s="47">
        <v>-0.5</v>
      </c>
      <c r="X122" s="2" t="s">
        <v>39</v>
      </c>
      <c r="Y122" s="2" t="s">
        <v>40</v>
      </c>
      <c r="Z122" s="2" t="s">
        <v>41</v>
      </c>
      <c r="AA122" s="2" t="s">
        <v>41</v>
      </c>
      <c r="AB122" s="2" t="s">
        <v>42</v>
      </c>
      <c r="AC122" s="53" t="s">
        <v>465</v>
      </c>
      <c r="AD122" s="53">
        <v>400132</v>
      </c>
      <c r="AE122" s="54">
        <v>54</v>
      </c>
      <c r="AF122" s="55" t="s">
        <v>60</v>
      </c>
      <c r="AG122" s="56" t="str">
        <f t="shared" si="5"/>
        <v>Whittier</v>
      </c>
    </row>
    <row r="123" spans="1:33" x14ac:dyDescent="0.25">
      <c r="A123" s="1">
        <v>320137.11</v>
      </c>
      <c r="B123" s="2">
        <v>4240899101</v>
      </c>
      <c r="C123" s="2" t="s">
        <v>34</v>
      </c>
      <c r="D123" s="2" t="s">
        <v>55</v>
      </c>
      <c r="E123" s="2">
        <v>402</v>
      </c>
      <c r="F123" s="46">
        <v>830453.1</v>
      </c>
      <c r="G123" s="47">
        <v>1.48</v>
      </c>
      <c r="H123" s="48">
        <f t="shared" si="3"/>
        <v>1.4800000000000001E-2</v>
      </c>
      <c r="I123" s="49">
        <v>44803</v>
      </c>
      <c r="J123" s="2">
        <v>8</v>
      </c>
      <c r="K123" s="50">
        <v>53950</v>
      </c>
      <c r="L123" s="2">
        <v>301</v>
      </c>
      <c r="M123" s="2">
        <v>293</v>
      </c>
      <c r="N123" s="51">
        <v>44986</v>
      </c>
      <c r="O123" s="47">
        <v>3.15</v>
      </c>
      <c r="P123" s="52">
        <v>38715.723522</v>
      </c>
      <c r="Q123" s="2" t="s">
        <v>489</v>
      </c>
      <c r="R123" s="2" t="s">
        <v>490</v>
      </c>
      <c r="S123" s="2" t="s">
        <v>491</v>
      </c>
      <c r="T123" s="2">
        <v>457110</v>
      </c>
      <c r="U123" s="47">
        <v>2.75</v>
      </c>
      <c r="V123" s="48">
        <f t="shared" si="4"/>
        <v>2.75E-2</v>
      </c>
      <c r="W123" s="47">
        <v>-0.42499999999999999</v>
      </c>
      <c r="X123" s="2" t="s">
        <v>39</v>
      </c>
      <c r="Y123" s="2" t="s">
        <v>40</v>
      </c>
      <c r="Z123" s="2" t="s">
        <v>41</v>
      </c>
      <c r="AA123" s="2" t="s">
        <v>41</v>
      </c>
      <c r="AB123" s="2" t="s">
        <v>42</v>
      </c>
      <c r="AC123" s="53" t="s">
        <v>275</v>
      </c>
      <c r="AD123" s="53">
        <v>406699</v>
      </c>
      <c r="AE123" s="54">
        <v>45</v>
      </c>
      <c r="AF123" s="55" t="s">
        <v>153</v>
      </c>
      <c r="AG123" s="56" t="str">
        <f t="shared" si="5"/>
        <v>Green Bay</v>
      </c>
    </row>
    <row r="124" spans="1:33" x14ac:dyDescent="0.25">
      <c r="A124" s="1">
        <v>319839.11</v>
      </c>
      <c r="B124" s="2">
        <v>4230339104</v>
      </c>
      <c r="C124" s="2" t="s">
        <v>34</v>
      </c>
      <c r="D124" s="2" t="s">
        <v>55</v>
      </c>
      <c r="E124" s="2">
        <v>402</v>
      </c>
      <c r="F124" s="46">
        <v>811716.39</v>
      </c>
      <c r="G124" s="47">
        <v>0.23</v>
      </c>
      <c r="H124" s="48">
        <f t="shared" si="3"/>
        <v>2.3E-3</v>
      </c>
      <c r="I124" s="49">
        <v>44785</v>
      </c>
      <c r="J124" s="2">
        <v>8</v>
      </c>
      <c r="K124" s="50">
        <v>53950</v>
      </c>
      <c r="L124" s="2">
        <v>301</v>
      </c>
      <c r="M124" s="2">
        <v>293</v>
      </c>
      <c r="N124" s="51">
        <v>44986</v>
      </c>
      <c r="O124" s="47">
        <v>3.15</v>
      </c>
      <c r="P124" s="52">
        <v>5880.88524555</v>
      </c>
      <c r="Q124" s="2" t="s">
        <v>492</v>
      </c>
      <c r="R124" s="2" t="s">
        <v>493</v>
      </c>
      <c r="S124" s="2" t="s">
        <v>494</v>
      </c>
      <c r="T124" s="2">
        <v>721110</v>
      </c>
      <c r="U124" s="47">
        <v>1.25</v>
      </c>
      <c r="V124" s="48">
        <f t="shared" si="4"/>
        <v>1.2500000000000001E-2</v>
      </c>
      <c r="W124" s="47">
        <v>-0.67500000000000004</v>
      </c>
      <c r="X124" s="2" t="s">
        <v>39</v>
      </c>
      <c r="Y124" s="2" t="s">
        <v>40</v>
      </c>
      <c r="Z124" s="2" t="s">
        <v>41</v>
      </c>
      <c r="AA124" s="2" t="s">
        <v>41</v>
      </c>
      <c r="AB124" s="2" t="s">
        <v>42</v>
      </c>
      <c r="AC124" s="53" t="s">
        <v>200</v>
      </c>
      <c r="AD124" s="53">
        <v>402173</v>
      </c>
      <c r="AE124" s="54">
        <v>72</v>
      </c>
      <c r="AF124" s="55" t="s">
        <v>180</v>
      </c>
      <c r="AG124" s="56" t="str">
        <f t="shared" si="5"/>
        <v>Fort Morgan</v>
      </c>
    </row>
    <row r="125" spans="1:33" x14ac:dyDescent="0.25">
      <c r="A125" s="1">
        <v>319428.11</v>
      </c>
      <c r="B125" s="2">
        <v>4104089100</v>
      </c>
      <c r="C125" s="2" t="s">
        <v>34</v>
      </c>
      <c r="D125" s="2" t="s">
        <v>55</v>
      </c>
      <c r="E125" s="2">
        <v>402</v>
      </c>
      <c r="F125" s="46">
        <v>533435.56999999995</v>
      </c>
      <c r="G125" s="47">
        <v>0.55500000000000005</v>
      </c>
      <c r="H125" s="48">
        <f t="shared" si="3"/>
        <v>5.5500000000000002E-3</v>
      </c>
      <c r="I125" s="49">
        <v>44796</v>
      </c>
      <c r="J125" s="2">
        <v>8</v>
      </c>
      <c r="K125" s="50">
        <v>53950</v>
      </c>
      <c r="L125" s="2">
        <v>301</v>
      </c>
      <c r="M125" s="2">
        <v>293</v>
      </c>
      <c r="N125" s="51">
        <v>44986</v>
      </c>
      <c r="O125" s="47">
        <v>3.15</v>
      </c>
      <c r="P125" s="52">
        <v>9325.7873525249997</v>
      </c>
      <c r="Q125" s="2" t="s">
        <v>495</v>
      </c>
      <c r="R125" s="2" t="s">
        <v>496</v>
      </c>
      <c r="S125" s="2" t="s">
        <v>497</v>
      </c>
      <c r="T125" s="2">
        <v>457110</v>
      </c>
      <c r="U125" s="47">
        <v>1.75</v>
      </c>
      <c r="V125" s="48">
        <f t="shared" si="4"/>
        <v>1.7500000000000002E-2</v>
      </c>
      <c r="W125" s="47">
        <v>-0.5</v>
      </c>
      <c r="X125" s="2" t="s">
        <v>39</v>
      </c>
      <c r="Y125" s="2" t="s">
        <v>40</v>
      </c>
      <c r="Z125" s="2" t="s">
        <v>41</v>
      </c>
      <c r="AA125" s="2" t="s">
        <v>41</v>
      </c>
      <c r="AB125" s="2" t="s">
        <v>42</v>
      </c>
      <c r="AC125" s="53" t="s">
        <v>174</v>
      </c>
      <c r="AD125" s="53">
        <v>400139</v>
      </c>
      <c r="AE125" s="54">
        <v>45</v>
      </c>
      <c r="AF125" s="55" t="s">
        <v>54</v>
      </c>
      <c r="AG125" s="56" t="str">
        <f t="shared" si="5"/>
        <v>Fort Worth</v>
      </c>
    </row>
    <row r="126" spans="1:33" x14ac:dyDescent="0.25">
      <c r="A126" s="1">
        <v>320136.11</v>
      </c>
      <c r="B126" s="2">
        <v>4271259100</v>
      </c>
      <c r="C126" s="2" t="s">
        <v>34</v>
      </c>
      <c r="D126" s="2" t="s">
        <v>55</v>
      </c>
      <c r="E126" s="2">
        <v>402</v>
      </c>
      <c r="F126" s="46">
        <v>494254.17</v>
      </c>
      <c r="G126" s="47">
        <v>1.79</v>
      </c>
      <c r="H126" s="48">
        <f t="shared" si="3"/>
        <v>1.7899999999999999E-2</v>
      </c>
      <c r="I126" s="49">
        <v>44804</v>
      </c>
      <c r="J126" s="2">
        <v>8</v>
      </c>
      <c r="K126" s="50">
        <v>53950</v>
      </c>
      <c r="L126" s="2">
        <v>301</v>
      </c>
      <c r="M126" s="2">
        <v>293</v>
      </c>
      <c r="N126" s="51">
        <v>44991</v>
      </c>
      <c r="O126" s="47">
        <v>3.15</v>
      </c>
      <c r="P126" s="52">
        <v>27868.521375449996</v>
      </c>
      <c r="Q126" s="2" t="s">
        <v>498</v>
      </c>
      <c r="R126" s="2" t="s">
        <v>499</v>
      </c>
      <c r="S126" s="2" t="s">
        <v>500</v>
      </c>
      <c r="T126" s="2">
        <v>722515</v>
      </c>
      <c r="U126" s="47">
        <v>2.75</v>
      </c>
      <c r="V126" s="48">
        <f t="shared" si="4"/>
        <v>2.75E-2</v>
      </c>
      <c r="W126" s="47">
        <v>-0.67500000000000004</v>
      </c>
      <c r="X126" s="2" t="s">
        <v>39</v>
      </c>
      <c r="Y126" s="2" t="s">
        <v>40</v>
      </c>
      <c r="Z126" s="2" t="s">
        <v>41</v>
      </c>
      <c r="AA126" s="2" t="s">
        <v>41</v>
      </c>
      <c r="AB126" s="2" t="s">
        <v>42</v>
      </c>
      <c r="AC126" s="53" t="s">
        <v>275</v>
      </c>
      <c r="AD126" s="53">
        <v>403917</v>
      </c>
      <c r="AE126" s="54">
        <v>72</v>
      </c>
      <c r="AF126" s="55" t="s">
        <v>501</v>
      </c>
      <c r="AG126" s="56" t="str">
        <f t="shared" si="5"/>
        <v>Franklin</v>
      </c>
    </row>
    <row r="127" spans="1:33" x14ac:dyDescent="0.25">
      <c r="A127" s="1">
        <v>319331.11</v>
      </c>
      <c r="B127" s="2">
        <v>4157329104</v>
      </c>
      <c r="C127" s="2" t="s">
        <v>34</v>
      </c>
      <c r="D127" s="2" t="s">
        <v>55</v>
      </c>
      <c r="E127" s="2">
        <v>402</v>
      </c>
      <c r="F127" s="46">
        <v>491403.34</v>
      </c>
      <c r="G127" s="47">
        <v>1.615</v>
      </c>
      <c r="H127" s="48">
        <f t="shared" si="3"/>
        <v>1.6150000000000001E-2</v>
      </c>
      <c r="I127" s="49">
        <v>44789</v>
      </c>
      <c r="J127" s="2">
        <v>8</v>
      </c>
      <c r="K127" s="50">
        <v>53950</v>
      </c>
      <c r="L127" s="2">
        <v>301</v>
      </c>
      <c r="M127" s="2">
        <v>293</v>
      </c>
      <c r="N127" s="51">
        <v>44989</v>
      </c>
      <c r="O127" s="47">
        <v>3.15</v>
      </c>
      <c r="P127" s="52">
        <v>24998.91641415</v>
      </c>
      <c r="Q127" s="2" t="s">
        <v>502</v>
      </c>
      <c r="R127" s="2" t="s">
        <v>503</v>
      </c>
      <c r="S127" s="2" t="s">
        <v>504</v>
      </c>
      <c r="T127" s="2">
        <v>811111</v>
      </c>
      <c r="U127" s="47">
        <v>2.75</v>
      </c>
      <c r="V127" s="48">
        <f t="shared" si="4"/>
        <v>2.75E-2</v>
      </c>
      <c r="W127" s="47">
        <v>-0.5</v>
      </c>
      <c r="X127" s="2" t="s">
        <v>39</v>
      </c>
      <c r="Y127" s="2" t="s">
        <v>40</v>
      </c>
      <c r="Z127" s="2" t="s">
        <v>41</v>
      </c>
      <c r="AA127" s="2" t="s">
        <v>41</v>
      </c>
      <c r="AB127" s="2" t="s">
        <v>42</v>
      </c>
      <c r="AC127" s="53" t="s">
        <v>505</v>
      </c>
      <c r="AD127" s="53">
        <v>400146</v>
      </c>
      <c r="AE127" s="54">
        <v>81</v>
      </c>
      <c r="AF127" s="55" t="s">
        <v>166</v>
      </c>
      <c r="AG127" s="56" t="str">
        <f t="shared" si="5"/>
        <v>Freeport</v>
      </c>
    </row>
    <row r="128" spans="1:33" x14ac:dyDescent="0.25">
      <c r="A128" s="1">
        <v>319756.11</v>
      </c>
      <c r="B128" s="2">
        <v>4252809104</v>
      </c>
      <c r="C128" s="2" t="s">
        <v>34</v>
      </c>
      <c r="D128" s="2" t="s">
        <v>55</v>
      </c>
      <c r="E128" s="2">
        <v>402</v>
      </c>
      <c r="F128" s="46">
        <v>401402.12</v>
      </c>
      <c r="G128" s="47">
        <v>1.04</v>
      </c>
      <c r="H128" s="48">
        <f t="shared" si="3"/>
        <v>1.04E-2</v>
      </c>
      <c r="I128" s="49">
        <v>44796</v>
      </c>
      <c r="J128" s="2">
        <v>8</v>
      </c>
      <c r="K128" s="50">
        <v>53950</v>
      </c>
      <c r="L128" s="2">
        <v>301</v>
      </c>
      <c r="M128" s="2">
        <v>293</v>
      </c>
      <c r="N128" s="51">
        <v>44999</v>
      </c>
      <c r="O128" s="47">
        <v>3.15</v>
      </c>
      <c r="P128" s="52">
        <v>13149.933451199997</v>
      </c>
      <c r="Q128" s="2" t="s">
        <v>506</v>
      </c>
      <c r="R128" s="2" t="s">
        <v>507</v>
      </c>
      <c r="S128" s="2" t="s">
        <v>508</v>
      </c>
      <c r="T128" s="2">
        <v>445230</v>
      </c>
      <c r="U128" s="47">
        <v>2</v>
      </c>
      <c r="V128" s="48">
        <f t="shared" si="4"/>
        <v>0.02</v>
      </c>
      <c r="W128" s="47">
        <v>-0.67500000000000004</v>
      </c>
      <c r="X128" s="2" t="s">
        <v>39</v>
      </c>
      <c r="Y128" s="2" t="s">
        <v>40</v>
      </c>
      <c r="Z128" s="2" t="s">
        <v>41</v>
      </c>
      <c r="AA128" s="2" t="s">
        <v>41</v>
      </c>
      <c r="AB128" s="2" t="s">
        <v>42</v>
      </c>
      <c r="AC128" s="53" t="s">
        <v>509</v>
      </c>
      <c r="AD128" s="53">
        <v>402175</v>
      </c>
      <c r="AE128" s="54">
        <v>44</v>
      </c>
      <c r="AF128" s="55" t="s">
        <v>60</v>
      </c>
      <c r="AG128" s="56" t="str">
        <f t="shared" si="5"/>
        <v>Colton</v>
      </c>
    </row>
    <row r="129" spans="1:33" x14ac:dyDescent="0.25">
      <c r="A129" s="1">
        <v>319340.11</v>
      </c>
      <c r="B129" s="2">
        <v>4173569106</v>
      </c>
      <c r="C129" s="2" t="s">
        <v>34</v>
      </c>
      <c r="D129" s="2" t="s">
        <v>55</v>
      </c>
      <c r="E129" s="2">
        <v>402</v>
      </c>
      <c r="F129" s="46">
        <v>391704.32000000001</v>
      </c>
      <c r="G129" s="47">
        <v>1.615</v>
      </c>
      <c r="H129" s="48">
        <f t="shared" si="3"/>
        <v>1.6150000000000001E-2</v>
      </c>
      <c r="I129" s="49">
        <v>44798</v>
      </c>
      <c r="J129" s="2">
        <v>8</v>
      </c>
      <c r="K129" s="50">
        <v>53950</v>
      </c>
      <c r="L129" s="2">
        <v>301</v>
      </c>
      <c r="M129" s="2">
        <v>293</v>
      </c>
      <c r="N129" s="51">
        <v>44982</v>
      </c>
      <c r="O129" s="47">
        <v>3.15</v>
      </c>
      <c r="P129" s="52">
        <v>19926.9780192</v>
      </c>
      <c r="Q129" s="2" t="s">
        <v>510</v>
      </c>
      <c r="R129" s="2" t="s">
        <v>511</v>
      </c>
      <c r="S129" s="2" t="s">
        <v>512</v>
      </c>
      <c r="T129" s="2">
        <v>441320</v>
      </c>
      <c r="U129" s="47">
        <v>2.75</v>
      </c>
      <c r="V129" s="48">
        <f t="shared" si="4"/>
        <v>2.75E-2</v>
      </c>
      <c r="W129" s="47">
        <v>-0.5</v>
      </c>
      <c r="X129" s="2" t="s">
        <v>39</v>
      </c>
      <c r="Y129" s="2" t="s">
        <v>40</v>
      </c>
      <c r="Z129" s="2" t="s">
        <v>41</v>
      </c>
      <c r="AA129" s="2" t="s">
        <v>41</v>
      </c>
      <c r="AB129" s="2" t="s">
        <v>42</v>
      </c>
      <c r="AC129" s="53" t="s">
        <v>513</v>
      </c>
      <c r="AD129" s="53">
        <v>400148</v>
      </c>
      <c r="AE129" s="54">
        <v>44</v>
      </c>
      <c r="AF129" s="55" t="s">
        <v>79</v>
      </c>
      <c r="AG129" s="56" t="str">
        <f t="shared" si="5"/>
        <v>Stoneville</v>
      </c>
    </row>
    <row r="130" spans="1:33" x14ac:dyDescent="0.25">
      <c r="A130" s="1">
        <v>320110.11</v>
      </c>
      <c r="B130" s="2">
        <v>4134119108</v>
      </c>
      <c r="C130" s="2" t="s">
        <v>34</v>
      </c>
      <c r="D130" s="2" t="s">
        <v>55</v>
      </c>
      <c r="E130" s="2">
        <v>402</v>
      </c>
      <c r="F130" s="46">
        <v>384473.87</v>
      </c>
      <c r="G130" s="47">
        <v>1.54</v>
      </c>
      <c r="H130" s="48">
        <f t="shared" si="3"/>
        <v>1.54E-2</v>
      </c>
      <c r="I130" s="49">
        <v>44777</v>
      </c>
      <c r="J130" s="2">
        <v>8</v>
      </c>
      <c r="K130" s="50">
        <v>53950</v>
      </c>
      <c r="L130" s="2">
        <v>301</v>
      </c>
      <c r="M130" s="2">
        <v>293</v>
      </c>
      <c r="N130" s="51">
        <v>44986</v>
      </c>
      <c r="O130" s="47">
        <v>3.15</v>
      </c>
      <c r="P130" s="52">
        <v>18650.8274337</v>
      </c>
      <c r="Q130" s="2" t="s">
        <v>514</v>
      </c>
      <c r="R130" s="2" t="s">
        <v>515</v>
      </c>
      <c r="S130" s="2" t="s">
        <v>516</v>
      </c>
      <c r="T130" s="2">
        <v>445120</v>
      </c>
      <c r="U130" s="47">
        <v>2.75</v>
      </c>
      <c r="V130" s="48">
        <f t="shared" si="4"/>
        <v>2.75E-2</v>
      </c>
      <c r="W130" s="47">
        <v>-0.42499999999999999</v>
      </c>
      <c r="X130" s="2" t="s">
        <v>39</v>
      </c>
      <c r="Y130" s="2" t="s">
        <v>40</v>
      </c>
      <c r="Z130" s="2" t="s">
        <v>41</v>
      </c>
      <c r="AA130" s="2" t="s">
        <v>41</v>
      </c>
      <c r="AB130" s="2" t="s">
        <v>127</v>
      </c>
      <c r="AC130" s="53" t="s">
        <v>517</v>
      </c>
      <c r="AD130" s="53">
        <v>406693</v>
      </c>
      <c r="AE130" s="54">
        <v>44</v>
      </c>
      <c r="AF130" s="55" t="s">
        <v>166</v>
      </c>
      <c r="AG130" s="56" t="str">
        <f t="shared" si="5"/>
        <v>Riverhead</v>
      </c>
    </row>
    <row r="131" spans="1:33" x14ac:dyDescent="0.25">
      <c r="A131" s="1">
        <v>320134.11</v>
      </c>
      <c r="B131" s="2">
        <v>4244429108</v>
      </c>
      <c r="C131" s="2" t="s">
        <v>34</v>
      </c>
      <c r="D131" s="2" t="s">
        <v>55</v>
      </c>
      <c r="E131" s="2">
        <v>402</v>
      </c>
      <c r="F131" s="46">
        <v>313027.63</v>
      </c>
      <c r="G131" s="47">
        <v>1.79</v>
      </c>
      <c r="H131" s="48">
        <f t="shared" si="3"/>
        <v>1.7899999999999999E-2</v>
      </c>
      <c r="I131" s="49">
        <v>44804</v>
      </c>
      <c r="J131" s="2">
        <v>8</v>
      </c>
      <c r="K131" s="50">
        <v>53950</v>
      </c>
      <c r="L131" s="2">
        <v>301</v>
      </c>
      <c r="M131" s="2">
        <v>293</v>
      </c>
      <c r="N131" s="51">
        <v>44991</v>
      </c>
      <c r="O131" s="47">
        <v>3.15</v>
      </c>
      <c r="P131" s="52">
        <v>17650.06291755</v>
      </c>
      <c r="Q131" s="2" t="s">
        <v>518</v>
      </c>
      <c r="R131" s="2" t="s">
        <v>519</v>
      </c>
      <c r="S131" s="2" t="s">
        <v>520</v>
      </c>
      <c r="T131" s="2">
        <v>611430</v>
      </c>
      <c r="U131" s="47">
        <v>2.75</v>
      </c>
      <c r="V131" s="48">
        <f t="shared" si="4"/>
        <v>2.75E-2</v>
      </c>
      <c r="W131" s="47">
        <v>-0.67500000000000004</v>
      </c>
      <c r="X131" s="2" t="s">
        <v>39</v>
      </c>
      <c r="Y131" s="2" t="s">
        <v>40</v>
      </c>
      <c r="Z131" s="2" t="s">
        <v>41</v>
      </c>
      <c r="AA131" s="2" t="s">
        <v>41</v>
      </c>
      <c r="AB131" s="2" t="s">
        <v>42</v>
      </c>
      <c r="AC131" s="53" t="s">
        <v>275</v>
      </c>
      <c r="AD131" s="53">
        <v>403916</v>
      </c>
      <c r="AE131" s="54">
        <v>61</v>
      </c>
      <c r="AF131" s="55" t="s">
        <v>461</v>
      </c>
      <c r="AG131" s="56" t="str">
        <f t="shared" si="5"/>
        <v>Washington</v>
      </c>
    </row>
    <row r="132" spans="1:33" x14ac:dyDescent="0.25">
      <c r="A132" s="1">
        <v>319239.11</v>
      </c>
      <c r="B132" s="2">
        <v>4211189101</v>
      </c>
      <c r="C132" s="2" t="s">
        <v>34</v>
      </c>
      <c r="D132" s="2" t="s">
        <v>55</v>
      </c>
      <c r="E132" s="2">
        <v>402</v>
      </c>
      <c r="F132" s="46">
        <v>186424.81</v>
      </c>
      <c r="G132" s="47">
        <v>2.0299999999999998</v>
      </c>
      <c r="H132" s="48">
        <f t="shared" si="3"/>
        <v>2.0299999999999999E-2</v>
      </c>
      <c r="I132" s="49">
        <v>44777</v>
      </c>
      <c r="J132" s="2">
        <v>8</v>
      </c>
      <c r="K132" s="50">
        <v>53950</v>
      </c>
      <c r="L132" s="2">
        <v>301</v>
      </c>
      <c r="M132" s="2">
        <v>293</v>
      </c>
      <c r="N132" s="51">
        <v>44991</v>
      </c>
      <c r="O132" s="47">
        <v>3.15</v>
      </c>
      <c r="P132" s="52">
        <v>11920.934475449998</v>
      </c>
      <c r="Q132" s="2" t="s">
        <v>521</v>
      </c>
      <c r="R132" s="2" t="s">
        <v>522</v>
      </c>
      <c r="S132" s="2" t="s">
        <v>523</v>
      </c>
      <c r="T132" s="2">
        <v>237990</v>
      </c>
      <c r="U132" s="47">
        <v>2.75</v>
      </c>
      <c r="V132" s="48">
        <f t="shared" si="4"/>
        <v>2.75E-2</v>
      </c>
      <c r="W132" s="47">
        <v>-0.42499999999999999</v>
      </c>
      <c r="X132" s="2" t="s">
        <v>39</v>
      </c>
      <c r="Y132" s="2" t="s">
        <v>40</v>
      </c>
      <c r="Z132" s="2" t="s">
        <v>41</v>
      </c>
      <c r="AA132" s="2" t="s">
        <v>41</v>
      </c>
      <c r="AB132" s="2" t="s">
        <v>127</v>
      </c>
      <c r="AC132" s="53" t="s">
        <v>524</v>
      </c>
      <c r="AD132" s="53">
        <v>406696</v>
      </c>
      <c r="AE132" s="54">
        <v>23</v>
      </c>
      <c r="AF132" s="55" t="s">
        <v>525</v>
      </c>
      <c r="AG132" s="56" t="str">
        <f t="shared" si="5"/>
        <v>Inwood</v>
      </c>
    </row>
    <row r="133" spans="1:33" x14ac:dyDescent="0.25">
      <c r="A133" s="1">
        <v>319355.11</v>
      </c>
      <c r="B133" s="2">
        <v>4178689106</v>
      </c>
      <c r="C133" s="2" t="s">
        <v>34</v>
      </c>
      <c r="D133" s="2" t="s">
        <v>55</v>
      </c>
      <c r="E133" s="2">
        <v>402</v>
      </c>
      <c r="F133" s="46">
        <v>156581.20000000001</v>
      </c>
      <c r="G133" s="47">
        <v>1.28</v>
      </c>
      <c r="H133" s="48">
        <f t="shared" si="3"/>
        <v>1.2800000000000001E-2</v>
      </c>
      <c r="I133" s="49">
        <v>44802</v>
      </c>
      <c r="J133" s="2">
        <v>8</v>
      </c>
      <c r="K133" s="50">
        <v>53950</v>
      </c>
      <c r="L133" s="2">
        <v>301</v>
      </c>
      <c r="M133" s="2">
        <v>293</v>
      </c>
      <c r="N133" s="51">
        <v>44986</v>
      </c>
      <c r="O133" s="47">
        <v>3.15</v>
      </c>
      <c r="P133" s="52">
        <v>6313.3539840000003</v>
      </c>
      <c r="Q133" s="2" t="s">
        <v>526</v>
      </c>
      <c r="R133" s="2" t="s">
        <v>527</v>
      </c>
      <c r="S133" s="2" t="s">
        <v>528</v>
      </c>
      <c r="T133" s="2">
        <v>621330</v>
      </c>
      <c r="U133" s="47">
        <v>2.75</v>
      </c>
      <c r="V133" s="48">
        <f t="shared" si="4"/>
        <v>2.75E-2</v>
      </c>
      <c r="W133" s="47">
        <v>0.32500000000000001</v>
      </c>
      <c r="X133" s="2" t="s">
        <v>39</v>
      </c>
      <c r="Y133" s="2" t="s">
        <v>40</v>
      </c>
      <c r="Z133" s="2" t="s">
        <v>41</v>
      </c>
      <c r="AA133" s="2" t="s">
        <v>41</v>
      </c>
      <c r="AB133" s="2" t="s">
        <v>127</v>
      </c>
      <c r="AC133" s="53" t="s">
        <v>354</v>
      </c>
      <c r="AD133" s="53">
        <v>406740</v>
      </c>
      <c r="AE133" s="54">
        <v>62</v>
      </c>
      <c r="AF133" s="55" t="s">
        <v>118</v>
      </c>
      <c r="AG133" s="56" t="str">
        <f t="shared" si="5"/>
        <v>Beaver</v>
      </c>
    </row>
    <row r="134" spans="1:33" x14ac:dyDescent="0.25">
      <c r="A134" s="1">
        <v>320109.11</v>
      </c>
      <c r="B134" s="2">
        <v>4116129107</v>
      </c>
      <c r="C134" s="2" t="s">
        <v>34</v>
      </c>
      <c r="D134" s="2" t="s">
        <v>55</v>
      </c>
      <c r="E134" s="2">
        <v>402</v>
      </c>
      <c r="F134" s="46">
        <v>156439.74</v>
      </c>
      <c r="G134" s="47">
        <v>2.0299999999999998</v>
      </c>
      <c r="H134" s="48">
        <f t="shared" ref="H134:H197" si="6">G134/100</f>
        <v>2.0299999999999999E-2</v>
      </c>
      <c r="I134" s="49">
        <v>44789</v>
      </c>
      <c r="J134" s="2">
        <v>8</v>
      </c>
      <c r="K134" s="50">
        <v>53950</v>
      </c>
      <c r="L134" s="2">
        <v>301</v>
      </c>
      <c r="M134" s="2">
        <v>293</v>
      </c>
      <c r="N134" s="51">
        <v>44986</v>
      </c>
      <c r="O134" s="47">
        <v>3.15</v>
      </c>
      <c r="P134" s="52">
        <v>10003.539174299998</v>
      </c>
      <c r="Q134" s="2" t="s">
        <v>529</v>
      </c>
      <c r="R134" s="2" t="s">
        <v>530</v>
      </c>
      <c r="S134" s="2" t="s">
        <v>531</v>
      </c>
      <c r="T134" s="2">
        <v>812199</v>
      </c>
      <c r="U134" s="47">
        <v>2.75</v>
      </c>
      <c r="V134" s="48">
        <f t="shared" ref="V134:V197" si="7">U134/100</f>
        <v>2.75E-2</v>
      </c>
      <c r="W134" s="47">
        <v>-0.42499999999999999</v>
      </c>
      <c r="X134" s="2" t="s">
        <v>39</v>
      </c>
      <c r="Y134" s="2" t="s">
        <v>40</v>
      </c>
      <c r="Z134" s="2" t="s">
        <v>41</v>
      </c>
      <c r="AA134" s="2" t="s">
        <v>41</v>
      </c>
      <c r="AB134" s="2" t="s">
        <v>127</v>
      </c>
      <c r="AC134" s="53" t="s">
        <v>517</v>
      </c>
      <c r="AD134" s="53">
        <v>406691</v>
      </c>
      <c r="AE134" s="54">
        <v>81</v>
      </c>
      <c r="AF134" s="55" t="s">
        <v>118</v>
      </c>
      <c r="AG134" s="56" t="str">
        <f t="shared" ref="AG134:AG197" si="8">_xlfn.TEXTBEFORE(S134,",")</f>
        <v>Easton</v>
      </c>
    </row>
    <row r="135" spans="1:33" x14ac:dyDescent="0.25">
      <c r="A135" s="1">
        <v>319424.11</v>
      </c>
      <c r="B135" s="2">
        <v>1586839109</v>
      </c>
      <c r="C135" s="2" t="s">
        <v>34</v>
      </c>
      <c r="D135" s="2" t="s">
        <v>532</v>
      </c>
      <c r="E135" s="2">
        <v>407</v>
      </c>
      <c r="F135" s="46">
        <v>114702.19</v>
      </c>
      <c r="G135" s="47">
        <v>1.53</v>
      </c>
      <c r="H135" s="48">
        <f t="shared" si="6"/>
        <v>1.5300000000000001E-2</v>
      </c>
      <c r="I135" s="49">
        <v>44615</v>
      </c>
      <c r="J135" s="2">
        <v>14</v>
      </c>
      <c r="K135" s="50">
        <v>53950</v>
      </c>
      <c r="L135" s="2">
        <v>307</v>
      </c>
      <c r="M135" s="2">
        <v>293</v>
      </c>
      <c r="N135" s="51">
        <v>44942</v>
      </c>
      <c r="O135" s="47">
        <v>3.15</v>
      </c>
      <c r="P135" s="52">
        <v>5528.0720470500009</v>
      </c>
      <c r="Q135" s="2" t="s">
        <v>533</v>
      </c>
      <c r="R135" s="2" t="s">
        <v>534</v>
      </c>
      <c r="S135" s="2" t="s">
        <v>535</v>
      </c>
      <c r="T135" s="2">
        <v>541110</v>
      </c>
      <c r="U135" s="47">
        <v>2</v>
      </c>
      <c r="V135" s="48">
        <f t="shared" si="7"/>
        <v>0.02</v>
      </c>
      <c r="W135" s="47">
        <v>-0.67500000000000004</v>
      </c>
      <c r="X135" s="2" t="s">
        <v>39</v>
      </c>
      <c r="Y135" s="2" t="s">
        <v>40</v>
      </c>
      <c r="Z135" s="2" t="s">
        <v>41</v>
      </c>
      <c r="AA135" s="2" t="s">
        <v>41</v>
      </c>
      <c r="AB135" s="2" t="s">
        <v>42</v>
      </c>
      <c r="AC135" s="53" t="s">
        <v>248</v>
      </c>
      <c r="AD135" s="53">
        <v>403904</v>
      </c>
      <c r="AE135" s="54">
        <v>54</v>
      </c>
      <c r="AF135" s="55" t="s">
        <v>110</v>
      </c>
      <c r="AG135" s="56" t="str">
        <f t="shared" si="8"/>
        <v>Marietta</v>
      </c>
    </row>
    <row r="136" spans="1:33" x14ac:dyDescent="0.25">
      <c r="A136" s="1">
        <v>319698.11</v>
      </c>
      <c r="B136" s="2">
        <v>4092749110</v>
      </c>
      <c r="C136" s="2" t="s">
        <v>34</v>
      </c>
      <c r="D136" s="2" t="s">
        <v>55</v>
      </c>
      <c r="E136" s="2">
        <v>402</v>
      </c>
      <c r="F136" s="46">
        <v>2128473.31</v>
      </c>
      <c r="G136" s="47">
        <v>1.3049999999999999</v>
      </c>
      <c r="H136" s="48">
        <f t="shared" si="6"/>
        <v>1.3049999999999999E-2</v>
      </c>
      <c r="I136" s="49">
        <v>44811</v>
      </c>
      <c r="J136" s="2">
        <v>7</v>
      </c>
      <c r="K136" s="50">
        <v>53980</v>
      </c>
      <c r="L136" s="2">
        <v>301</v>
      </c>
      <c r="M136" s="2">
        <v>294</v>
      </c>
      <c r="N136" s="51">
        <v>45009</v>
      </c>
      <c r="O136" s="47">
        <v>3.15</v>
      </c>
      <c r="P136" s="52">
        <v>87496.216590824988</v>
      </c>
      <c r="Q136" s="2" t="s">
        <v>536</v>
      </c>
      <c r="R136" s="2" t="s">
        <v>537</v>
      </c>
      <c r="S136" s="2" t="s">
        <v>538</v>
      </c>
      <c r="T136" s="2">
        <v>447110</v>
      </c>
      <c r="U136" s="47">
        <v>2.5</v>
      </c>
      <c r="V136" s="48">
        <f t="shared" si="7"/>
        <v>2.5000000000000001E-2</v>
      </c>
      <c r="W136" s="47">
        <v>-0.5</v>
      </c>
      <c r="X136" s="2" t="s">
        <v>39</v>
      </c>
      <c r="Y136" s="2" t="s">
        <v>40</v>
      </c>
      <c r="Z136" s="2" t="s">
        <v>41</v>
      </c>
      <c r="AA136" s="2" t="s">
        <v>41</v>
      </c>
      <c r="AB136" s="2" t="s">
        <v>42</v>
      </c>
      <c r="AC136" s="53" t="s">
        <v>275</v>
      </c>
      <c r="AD136" s="53">
        <v>400137</v>
      </c>
      <c r="AE136" s="54">
        <v>44</v>
      </c>
      <c r="AF136" s="55" t="s">
        <v>257</v>
      </c>
      <c r="AG136" s="56" t="str">
        <f t="shared" si="8"/>
        <v>Rockdale</v>
      </c>
    </row>
    <row r="137" spans="1:33" x14ac:dyDescent="0.25">
      <c r="A137" s="1">
        <v>319659.11</v>
      </c>
      <c r="B137" s="2">
        <v>4256059101</v>
      </c>
      <c r="C137" s="2" t="s">
        <v>34</v>
      </c>
      <c r="D137" s="2" t="s">
        <v>55</v>
      </c>
      <c r="E137" s="2">
        <v>402</v>
      </c>
      <c r="F137" s="46">
        <v>2016025.94</v>
      </c>
      <c r="G137" s="47">
        <v>0.30499999999999999</v>
      </c>
      <c r="H137" s="48">
        <f t="shared" si="6"/>
        <v>3.0499999999999998E-3</v>
      </c>
      <c r="I137" s="49">
        <v>44798</v>
      </c>
      <c r="J137" s="2">
        <v>8</v>
      </c>
      <c r="K137" s="50">
        <v>53980</v>
      </c>
      <c r="L137" s="2">
        <v>302</v>
      </c>
      <c r="M137" s="2">
        <v>294</v>
      </c>
      <c r="N137" s="51">
        <v>44990</v>
      </c>
      <c r="O137" s="47">
        <v>3.15</v>
      </c>
      <c r="P137" s="52">
        <v>19368.969218549995</v>
      </c>
      <c r="Q137" s="2" t="s">
        <v>539</v>
      </c>
      <c r="R137" s="2" t="s">
        <v>540</v>
      </c>
      <c r="S137" s="2" t="s">
        <v>541</v>
      </c>
      <c r="T137" s="2">
        <v>721110</v>
      </c>
      <c r="U137" s="47">
        <v>1.5</v>
      </c>
      <c r="V137" s="48">
        <f t="shared" si="7"/>
        <v>1.4999999999999999E-2</v>
      </c>
      <c r="W137" s="47">
        <v>-0.5</v>
      </c>
      <c r="X137" s="2" t="s">
        <v>39</v>
      </c>
      <c r="Y137" s="2" t="s">
        <v>40</v>
      </c>
      <c r="Z137" s="2" t="s">
        <v>41</v>
      </c>
      <c r="AA137" s="2" t="s">
        <v>41</v>
      </c>
      <c r="AB137" s="2" t="s">
        <v>42</v>
      </c>
      <c r="AC137" s="53" t="s">
        <v>542</v>
      </c>
      <c r="AD137" s="53">
        <v>400154</v>
      </c>
      <c r="AE137" s="54">
        <v>72</v>
      </c>
      <c r="AF137" s="55" t="s">
        <v>123</v>
      </c>
      <c r="AG137" s="56" t="str">
        <f t="shared" si="8"/>
        <v>Warroad</v>
      </c>
    </row>
    <row r="138" spans="1:33" x14ac:dyDescent="0.25">
      <c r="A138" s="1">
        <v>320133.11</v>
      </c>
      <c r="B138" s="2">
        <v>4340439100</v>
      </c>
      <c r="C138" s="2" t="s">
        <v>34</v>
      </c>
      <c r="D138" s="2" t="s">
        <v>55</v>
      </c>
      <c r="E138" s="2">
        <v>402</v>
      </c>
      <c r="F138" s="46">
        <v>1784500.79</v>
      </c>
      <c r="G138" s="47">
        <v>1.73</v>
      </c>
      <c r="H138" s="48">
        <f t="shared" si="6"/>
        <v>1.7299999999999999E-2</v>
      </c>
      <c r="I138" s="49">
        <v>44834</v>
      </c>
      <c r="J138" s="2">
        <v>7</v>
      </c>
      <c r="K138" s="50">
        <v>53980</v>
      </c>
      <c r="L138" s="2">
        <v>301</v>
      </c>
      <c r="M138" s="2">
        <v>294</v>
      </c>
      <c r="N138" s="51">
        <v>44986</v>
      </c>
      <c r="O138" s="47">
        <v>3.15</v>
      </c>
      <c r="P138" s="52">
        <v>97246.37055105</v>
      </c>
      <c r="Q138" s="2" t="s">
        <v>543</v>
      </c>
      <c r="R138" s="2" t="s">
        <v>544</v>
      </c>
      <c r="S138" s="2" t="s">
        <v>545</v>
      </c>
      <c r="T138" s="2">
        <v>449129</v>
      </c>
      <c r="U138" s="47">
        <v>2.75</v>
      </c>
      <c r="V138" s="48">
        <f t="shared" si="7"/>
        <v>2.75E-2</v>
      </c>
      <c r="W138" s="47">
        <v>-0.67500000000000004</v>
      </c>
      <c r="X138" s="2" t="s">
        <v>39</v>
      </c>
      <c r="Y138" s="2" t="s">
        <v>40</v>
      </c>
      <c r="Z138" s="2" t="s">
        <v>41</v>
      </c>
      <c r="AA138" s="2" t="s">
        <v>41</v>
      </c>
      <c r="AB138" s="2" t="s">
        <v>42</v>
      </c>
      <c r="AC138" s="53" t="s">
        <v>275</v>
      </c>
      <c r="AD138" s="53">
        <v>403922</v>
      </c>
      <c r="AE138" s="54">
        <v>44</v>
      </c>
      <c r="AF138" s="55" t="s">
        <v>54</v>
      </c>
      <c r="AG138" s="56" t="str">
        <f t="shared" si="8"/>
        <v>Hudson Oaks</v>
      </c>
    </row>
    <row r="139" spans="1:33" x14ac:dyDescent="0.25">
      <c r="A139" s="1">
        <v>319728.11</v>
      </c>
      <c r="B139" s="2">
        <v>4279069107</v>
      </c>
      <c r="C139" s="2" t="s">
        <v>34</v>
      </c>
      <c r="D139" s="2" t="s">
        <v>55</v>
      </c>
      <c r="E139" s="2">
        <v>402</v>
      </c>
      <c r="F139" s="46">
        <v>1674238.54</v>
      </c>
      <c r="G139" s="47">
        <v>0.55500000000000005</v>
      </c>
      <c r="H139" s="48">
        <f t="shared" si="6"/>
        <v>5.5500000000000002E-3</v>
      </c>
      <c r="I139" s="49">
        <v>44811</v>
      </c>
      <c r="J139" s="2">
        <v>7</v>
      </c>
      <c r="K139" s="50">
        <v>53980</v>
      </c>
      <c r="L139" s="2">
        <v>301</v>
      </c>
      <c r="M139" s="2">
        <v>294</v>
      </c>
      <c r="N139" s="51">
        <v>44991</v>
      </c>
      <c r="O139" s="47">
        <v>3.15</v>
      </c>
      <c r="P139" s="52">
        <v>29269.875275549999</v>
      </c>
      <c r="Q139" s="2" t="s">
        <v>546</v>
      </c>
      <c r="R139" s="2" t="s">
        <v>547</v>
      </c>
      <c r="S139" s="2" t="s">
        <v>548</v>
      </c>
      <c r="T139" s="2">
        <v>811310</v>
      </c>
      <c r="U139" s="47">
        <v>1.75</v>
      </c>
      <c r="V139" s="48">
        <f t="shared" si="7"/>
        <v>1.7500000000000002E-2</v>
      </c>
      <c r="W139" s="47">
        <v>-0.5</v>
      </c>
      <c r="X139" s="2" t="s">
        <v>39</v>
      </c>
      <c r="Y139" s="2" t="s">
        <v>40</v>
      </c>
      <c r="Z139" s="2" t="s">
        <v>41</v>
      </c>
      <c r="AA139" s="2" t="s">
        <v>41</v>
      </c>
      <c r="AB139" s="2" t="s">
        <v>42</v>
      </c>
      <c r="AC139" s="53" t="s">
        <v>465</v>
      </c>
      <c r="AD139" s="53">
        <v>400157</v>
      </c>
      <c r="AE139" s="54">
        <v>81</v>
      </c>
      <c r="AF139" s="55" t="s">
        <v>60</v>
      </c>
      <c r="AG139" s="56" t="str">
        <f t="shared" si="8"/>
        <v>Sacramento</v>
      </c>
    </row>
    <row r="140" spans="1:33" x14ac:dyDescent="0.25">
      <c r="A140" s="1">
        <v>320236.11</v>
      </c>
      <c r="B140" s="2">
        <v>4287059104</v>
      </c>
      <c r="C140" s="2" t="s">
        <v>34</v>
      </c>
      <c r="D140" s="2" t="s">
        <v>55</v>
      </c>
      <c r="E140" s="2">
        <v>402</v>
      </c>
      <c r="F140" s="46">
        <v>1539231.37</v>
      </c>
      <c r="G140" s="47">
        <v>0.23</v>
      </c>
      <c r="H140" s="48">
        <f t="shared" si="6"/>
        <v>2.3E-3</v>
      </c>
      <c r="I140" s="49">
        <v>44833</v>
      </c>
      <c r="J140" s="2">
        <v>7</v>
      </c>
      <c r="K140" s="50">
        <v>53980</v>
      </c>
      <c r="L140" s="2">
        <v>301</v>
      </c>
      <c r="M140" s="2">
        <v>294</v>
      </c>
      <c r="N140" s="51">
        <v>44993</v>
      </c>
      <c r="O140" s="47">
        <v>3.15</v>
      </c>
      <c r="P140" s="52">
        <v>11151.731275650001</v>
      </c>
      <c r="Q140" s="2" t="s">
        <v>549</v>
      </c>
      <c r="R140" s="2" t="s">
        <v>550</v>
      </c>
      <c r="S140" s="2" t="s">
        <v>551</v>
      </c>
      <c r="T140" s="2">
        <v>721110</v>
      </c>
      <c r="U140" s="47">
        <v>2.25</v>
      </c>
      <c r="V140" s="48">
        <f t="shared" si="7"/>
        <v>2.2499999999999999E-2</v>
      </c>
      <c r="W140" s="47">
        <v>0.32500000000000001</v>
      </c>
      <c r="X140" s="2" t="s">
        <v>39</v>
      </c>
      <c r="Y140" s="2" t="s">
        <v>40</v>
      </c>
      <c r="Z140" s="2" t="s">
        <v>41</v>
      </c>
      <c r="AA140" s="2" t="s">
        <v>41</v>
      </c>
      <c r="AB140" s="2" t="s">
        <v>42</v>
      </c>
      <c r="AC140" s="53" t="s">
        <v>552</v>
      </c>
      <c r="AD140" s="53">
        <v>406742</v>
      </c>
      <c r="AE140" s="54">
        <v>72</v>
      </c>
      <c r="AF140" s="55" t="s">
        <v>338</v>
      </c>
      <c r="AG140" s="56" t="str">
        <f t="shared" si="8"/>
        <v>Topeka</v>
      </c>
    </row>
    <row r="141" spans="1:33" x14ac:dyDescent="0.25">
      <c r="A141" s="1">
        <v>319744.11</v>
      </c>
      <c r="B141" s="2">
        <v>4214469108</v>
      </c>
      <c r="C141" s="2" t="s">
        <v>34</v>
      </c>
      <c r="D141" s="2" t="s">
        <v>55</v>
      </c>
      <c r="E141" s="2">
        <v>402</v>
      </c>
      <c r="F141" s="46">
        <v>1163584.1399999999</v>
      </c>
      <c r="G141" s="47">
        <v>0.55500000000000005</v>
      </c>
      <c r="H141" s="48">
        <f t="shared" si="6"/>
        <v>5.5500000000000002E-3</v>
      </c>
      <c r="I141" s="49">
        <v>44831</v>
      </c>
      <c r="J141" s="2">
        <v>7</v>
      </c>
      <c r="K141" s="50">
        <v>53980</v>
      </c>
      <c r="L141" s="2">
        <v>301</v>
      </c>
      <c r="M141" s="2">
        <v>294</v>
      </c>
      <c r="N141" s="51">
        <v>45016</v>
      </c>
      <c r="O141" s="47">
        <v>3.15</v>
      </c>
      <c r="P141" s="52">
        <v>20342.35972755</v>
      </c>
      <c r="Q141" s="2" t="s">
        <v>553</v>
      </c>
      <c r="R141" s="2" t="s">
        <v>554</v>
      </c>
      <c r="S141" s="2" t="s">
        <v>555</v>
      </c>
      <c r="T141" s="2">
        <v>721110</v>
      </c>
      <c r="U141" s="47">
        <v>1.75</v>
      </c>
      <c r="V141" s="48">
        <f t="shared" si="7"/>
        <v>1.7500000000000002E-2</v>
      </c>
      <c r="W141" s="47">
        <v>-0.5</v>
      </c>
      <c r="X141" s="2" t="s">
        <v>39</v>
      </c>
      <c r="Y141" s="2" t="s">
        <v>40</v>
      </c>
      <c r="Z141" s="2" t="s">
        <v>41</v>
      </c>
      <c r="AA141" s="2" t="s">
        <v>41</v>
      </c>
      <c r="AB141" s="2" t="s">
        <v>42</v>
      </c>
      <c r="AC141" s="53" t="s">
        <v>390</v>
      </c>
      <c r="AD141" s="53">
        <v>400152</v>
      </c>
      <c r="AE141" s="54">
        <v>72</v>
      </c>
      <c r="AF141" s="55" t="s">
        <v>118</v>
      </c>
      <c r="AG141" s="56" t="str">
        <f t="shared" si="8"/>
        <v>Feasterville-Trevose</v>
      </c>
    </row>
    <row r="142" spans="1:33" x14ac:dyDescent="0.25">
      <c r="A142" s="1">
        <v>320085.11</v>
      </c>
      <c r="B142" s="2">
        <v>3441489109</v>
      </c>
      <c r="C142" s="2" t="s">
        <v>34</v>
      </c>
      <c r="D142" s="2" t="s">
        <v>55</v>
      </c>
      <c r="E142" s="2">
        <v>402</v>
      </c>
      <c r="F142" s="46">
        <v>726628.65</v>
      </c>
      <c r="G142" s="47">
        <v>0.79</v>
      </c>
      <c r="H142" s="48">
        <f t="shared" si="6"/>
        <v>7.9000000000000008E-3</v>
      </c>
      <c r="I142" s="49">
        <v>44630</v>
      </c>
      <c r="J142" s="2">
        <v>13</v>
      </c>
      <c r="K142" s="50">
        <v>53980</v>
      </c>
      <c r="L142" s="2">
        <v>307</v>
      </c>
      <c r="M142" s="2">
        <v>294</v>
      </c>
      <c r="N142" s="51">
        <v>44986</v>
      </c>
      <c r="O142" s="47">
        <v>3.15</v>
      </c>
      <c r="P142" s="52">
        <v>18082.153955250003</v>
      </c>
      <c r="Q142" s="2" t="s">
        <v>556</v>
      </c>
      <c r="R142" s="2" t="s">
        <v>557</v>
      </c>
      <c r="S142" s="2" t="s">
        <v>558</v>
      </c>
      <c r="T142" s="2">
        <v>457110</v>
      </c>
      <c r="U142" s="47">
        <v>1.75</v>
      </c>
      <c r="V142" s="48">
        <f t="shared" si="7"/>
        <v>1.7500000000000002E-2</v>
      </c>
      <c r="W142" s="47">
        <v>-0.67500000000000004</v>
      </c>
      <c r="X142" s="2" t="s">
        <v>39</v>
      </c>
      <c r="Y142" s="2" t="s">
        <v>40</v>
      </c>
      <c r="Z142" s="2" t="s">
        <v>41</v>
      </c>
      <c r="AA142" s="2" t="s">
        <v>41</v>
      </c>
      <c r="AB142" s="2" t="s">
        <v>42</v>
      </c>
      <c r="AC142" s="53" t="s">
        <v>174</v>
      </c>
      <c r="AD142" s="53">
        <v>403908</v>
      </c>
      <c r="AE142" s="54">
        <v>45</v>
      </c>
      <c r="AF142" s="55" t="s">
        <v>54</v>
      </c>
      <c r="AG142" s="56" t="str">
        <f t="shared" si="8"/>
        <v>Maxwell</v>
      </c>
    </row>
    <row r="143" spans="1:33" x14ac:dyDescent="0.25">
      <c r="A143" s="1">
        <v>320042.11</v>
      </c>
      <c r="B143" s="2">
        <v>4151829100</v>
      </c>
      <c r="C143" s="2" t="s">
        <v>34</v>
      </c>
      <c r="D143" s="2" t="s">
        <v>55</v>
      </c>
      <c r="E143" s="2">
        <v>402</v>
      </c>
      <c r="F143" s="46">
        <v>603658.72</v>
      </c>
      <c r="G143" s="47">
        <v>1.04</v>
      </c>
      <c r="H143" s="48">
        <f t="shared" si="6"/>
        <v>1.04E-2</v>
      </c>
      <c r="I143" s="49">
        <v>44831</v>
      </c>
      <c r="J143" s="2">
        <v>7</v>
      </c>
      <c r="K143" s="50">
        <v>53980</v>
      </c>
      <c r="L143" s="2">
        <v>301</v>
      </c>
      <c r="M143" s="2">
        <v>294</v>
      </c>
      <c r="N143" s="51">
        <v>45012</v>
      </c>
      <c r="O143" s="47">
        <v>3.15</v>
      </c>
      <c r="P143" s="52">
        <v>19775.859667199999</v>
      </c>
      <c r="Q143" s="2" t="s">
        <v>559</v>
      </c>
      <c r="R143" s="2" t="s">
        <v>560</v>
      </c>
      <c r="S143" s="2" t="s">
        <v>561</v>
      </c>
      <c r="T143" s="2">
        <v>621330</v>
      </c>
      <c r="U143" s="47">
        <v>2</v>
      </c>
      <c r="V143" s="48">
        <f t="shared" si="7"/>
        <v>0.02</v>
      </c>
      <c r="W143" s="47">
        <v>-0.67500000000000004</v>
      </c>
      <c r="X143" s="2" t="s">
        <v>39</v>
      </c>
      <c r="Y143" s="2" t="s">
        <v>40</v>
      </c>
      <c r="Z143" s="2" t="s">
        <v>41</v>
      </c>
      <c r="AA143" s="2" t="s">
        <v>41</v>
      </c>
      <c r="AB143" s="2" t="s">
        <v>42</v>
      </c>
      <c r="AC143" s="53" t="s">
        <v>562</v>
      </c>
      <c r="AD143" s="53">
        <v>403914</v>
      </c>
      <c r="AE143" s="54">
        <v>62</v>
      </c>
      <c r="AF143" s="55" t="s">
        <v>257</v>
      </c>
      <c r="AG143" s="56" t="str">
        <f t="shared" si="8"/>
        <v>Chicago</v>
      </c>
    </row>
    <row r="144" spans="1:33" x14ac:dyDescent="0.25">
      <c r="A144" s="1">
        <v>320111.11</v>
      </c>
      <c r="B144" s="2">
        <v>4246699101</v>
      </c>
      <c r="C144" s="2" t="s">
        <v>34</v>
      </c>
      <c r="D144" s="2" t="s">
        <v>55</v>
      </c>
      <c r="E144" s="2">
        <v>402</v>
      </c>
      <c r="F144" s="46">
        <v>561643.54</v>
      </c>
      <c r="G144" s="47">
        <v>1.54</v>
      </c>
      <c r="H144" s="48">
        <f t="shared" si="6"/>
        <v>1.54E-2</v>
      </c>
      <c r="I144" s="49">
        <v>44813</v>
      </c>
      <c r="J144" s="2">
        <v>7</v>
      </c>
      <c r="K144" s="50">
        <v>53980</v>
      </c>
      <c r="L144" s="2">
        <v>301</v>
      </c>
      <c r="M144" s="2">
        <v>294</v>
      </c>
      <c r="N144" s="51">
        <v>44986</v>
      </c>
      <c r="O144" s="47">
        <v>3.15</v>
      </c>
      <c r="P144" s="52">
        <v>27245.328125400003</v>
      </c>
      <c r="Q144" s="2" t="s">
        <v>563</v>
      </c>
      <c r="R144" s="2" t="s">
        <v>564</v>
      </c>
      <c r="S144" s="2" t="s">
        <v>565</v>
      </c>
      <c r="T144" s="2">
        <v>445299</v>
      </c>
      <c r="U144" s="47">
        <v>2.75</v>
      </c>
      <c r="V144" s="48">
        <f t="shared" si="7"/>
        <v>2.75E-2</v>
      </c>
      <c r="W144" s="47">
        <v>-0.42499999999999999</v>
      </c>
      <c r="X144" s="2" t="s">
        <v>39</v>
      </c>
      <c r="Y144" s="2" t="s">
        <v>40</v>
      </c>
      <c r="Z144" s="2" t="s">
        <v>41</v>
      </c>
      <c r="AA144" s="2" t="s">
        <v>41</v>
      </c>
      <c r="AB144" s="2" t="s">
        <v>127</v>
      </c>
      <c r="AC144" s="53" t="s">
        <v>517</v>
      </c>
      <c r="AD144" s="53">
        <v>406700</v>
      </c>
      <c r="AE144" s="54">
        <v>44</v>
      </c>
      <c r="AF144" s="55" t="s">
        <v>391</v>
      </c>
      <c r="AG144" s="56" t="str">
        <f t="shared" si="8"/>
        <v>Lyndhurst</v>
      </c>
    </row>
    <row r="145" spans="1:33" x14ac:dyDescent="0.25">
      <c r="A145" s="1">
        <v>319837.11</v>
      </c>
      <c r="B145" s="2">
        <v>4291489107</v>
      </c>
      <c r="C145" s="2" t="s">
        <v>34</v>
      </c>
      <c r="D145" s="2" t="s">
        <v>55</v>
      </c>
      <c r="E145" s="2">
        <v>402</v>
      </c>
      <c r="F145" s="46">
        <v>521902.79</v>
      </c>
      <c r="G145" s="47">
        <v>0.54</v>
      </c>
      <c r="H145" s="48">
        <f t="shared" si="6"/>
        <v>5.4000000000000003E-3</v>
      </c>
      <c r="I145" s="49">
        <v>44817</v>
      </c>
      <c r="J145" s="2">
        <v>7</v>
      </c>
      <c r="K145" s="50">
        <v>53980</v>
      </c>
      <c r="L145" s="2">
        <v>301</v>
      </c>
      <c r="M145" s="2">
        <v>294</v>
      </c>
      <c r="N145" s="51">
        <v>44986</v>
      </c>
      <c r="O145" s="47">
        <v>3.15</v>
      </c>
      <c r="P145" s="52">
        <v>8877.5664578999986</v>
      </c>
      <c r="Q145" s="2" t="s">
        <v>566</v>
      </c>
      <c r="R145" s="2" t="s">
        <v>567</v>
      </c>
      <c r="S145" s="2" t="s">
        <v>568</v>
      </c>
      <c r="T145" s="2">
        <v>445320</v>
      </c>
      <c r="U145" s="47">
        <v>1.5</v>
      </c>
      <c r="V145" s="48">
        <f t="shared" si="7"/>
        <v>1.4999999999999999E-2</v>
      </c>
      <c r="W145" s="47">
        <v>-0.67500000000000004</v>
      </c>
      <c r="X145" s="2" t="s">
        <v>39</v>
      </c>
      <c r="Y145" s="2" t="s">
        <v>40</v>
      </c>
      <c r="Z145" s="2" t="s">
        <v>41</v>
      </c>
      <c r="AA145" s="2" t="s">
        <v>41</v>
      </c>
      <c r="AB145" s="2" t="s">
        <v>42</v>
      </c>
      <c r="AC145" s="53" t="s">
        <v>200</v>
      </c>
      <c r="AD145" s="53">
        <v>402177</v>
      </c>
      <c r="AE145" s="54">
        <v>44</v>
      </c>
      <c r="AF145" s="55" t="s">
        <v>60</v>
      </c>
      <c r="AG145" s="56" t="str">
        <f t="shared" si="8"/>
        <v>West Sacramento</v>
      </c>
    </row>
    <row r="146" spans="1:33" x14ac:dyDescent="0.25">
      <c r="A146" s="1">
        <v>319676.11</v>
      </c>
      <c r="B146" s="2">
        <v>4258049102</v>
      </c>
      <c r="C146" s="2" t="s">
        <v>34</v>
      </c>
      <c r="D146" s="2" t="s">
        <v>55</v>
      </c>
      <c r="E146" s="2">
        <v>402</v>
      </c>
      <c r="F146" s="46">
        <v>508481.59</v>
      </c>
      <c r="G146" s="47">
        <v>1.115</v>
      </c>
      <c r="H146" s="48">
        <f t="shared" si="6"/>
        <v>1.115E-2</v>
      </c>
      <c r="I146" s="49">
        <v>44830</v>
      </c>
      <c r="J146" s="2">
        <v>7</v>
      </c>
      <c r="K146" s="50">
        <v>53980</v>
      </c>
      <c r="L146" s="2">
        <v>301</v>
      </c>
      <c r="M146" s="2">
        <v>294</v>
      </c>
      <c r="N146" s="51">
        <v>45015</v>
      </c>
      <c r="O146" s="47">
        <v>3.15</v>
      </c>
      <c r="P146" s="52">
        <v>17859.144644774999</v>
      </c>
      <c r="Q146" s="2" t="s">
        <v>569</v>
      </c>
      <c r="R146" s="2" t="s">
        <v>570</v>
      </c>
      <c r="S146" s="2" t="s">
        <v>571</v>
      </c>
      <c r="T146" s="2">
        <v>531120</v>
      </c>
      <c r="U146" s="47">
        <v>2.25</v>
      </c>
      <c r="V146" s="48">
        <f t="shared" si="7"/>
        <v>2.2499999999999999E-2</v>
      </c>
      <c r="W146" s="47">
        <v>-0.5</v>
      </c>
      <c r="X146" s="2" t="s">
        <v>39</v>
      </c>
      <c r="Y146" s="2" t="s">
        <v>40</v>
      </c>
      <c r="Z146" s="2" t="s">
        <v>41</v>
      </c>
      <c r="AA146" s="2" t="s">
        <v>41</v>
      </c>
      <c r="AB146" s="2" t="s">
        <v>42</v>
      </c>
      <c r="AC146" s="53" t="s">
        <v>184</v>
      </c>
      <c r="AD146" s="53">
        <v>400155</v>
      </c>
      <c r="AE146" s="54">
        <v>53</v>
      </c>
      <c r="AF146" s="55" t="s">
        <v>166</v>
      </c>
      <c r="AG146" s="56" t="str">
        <f t="shared" si="8"/>
        <v>Jamaica</v>
      </c>
    </row>
    <row r="147" spans="1:33" x14ac:dyDescent="0.25">
      <c r="A147" s="1">
        <v>319677.11</v>
      </c>
      <c r="B147" s="2">
        <v>4301289100</v>
      </c>
      <c r="C147" s="2" t="s">
        <v>34</v>
      </c>
      <c r="D147" s="2" t="s">
        <v>55</v>
      </c>
      <c r="E147" s="2">
        <v>402</v>
      </c>
      <c r="F147" s="46">
        <v>482607.3</v>
      </c>
      <c r="G147" s="47">
        <v>1.115</v>
      </c>
      <c r="H147" s="48">
        <f t="shared" si="6"/>
        <v>1.115E-2</v>
      </c>
      <c r="I147" s="49">
        <v>44833</v>
      </c>
      <c r="J147" s="2">
        <v>7</v>
      </c>
      <c r="K147" s="50">
        <v>53980</v>
      </c>
      <c r="L147" s="2">
        <v>301</v>
      </c>
      <c r="M147" s="2">
        <v>294</v>
      </c>
      <c r="N147" s="51">
        <v>45014</v>
      </c>
      <c r="O147" s="47">
        <v>3.15</v>
      </c>
      <c r="P147" s="52">
        <v>16950.374894249999</v>
      </c>
      <c r="Q147" s="2" t="s">
        <v>572</v>
      </c>
      <c r="R147" s="2" t="s">
        <v>573</v>
      </c>
      <c r="S147" s="2" t="s">
        <v>574</v>
      </c>
      <c r="T147" s="2">
        <v>441340</v>
      </c>
      <c r="U147" s="47">
        <v>2.25</v>
      </c>
      <c r="V147" s="48">
        <f t="shared" si="7"/>
        <v>2.2499999999999999E-2</v>
      </c>
      <c r="W147" s="47">
        <v>-0.5</v>
      </c>
      <c r="X147" s="2" t="s">
        <v>39</v>
      </c>
      <c r="Y147" s="2" t="s">
        <v>40</v>
      </c>
      <c r="Z147" s="2" t="s">
        <v>41</v>
      </c>
      <c r="AA147" s="2" t="s">
        <v>41</v>
      </c>
      <c r="AB147" s="2" t="s">
        <v>42</v>
      </c>
      <c r="AC147" s="53" t="s">
        <v>184</v>
      </c>
      <c r="AD147" s="53">
        <v>400160</v>
      </c>
      <c r="AE147" s="54">
        <v>44</v>
      </c>
      <c r="AF147" s="55" t="s">
        <v>60</v>
      </c>
      <c r="AG147" s="56" t="str">
        <f t="shared" si="8"/>
        <v>Fresno</v>
      </c>
    </row>
    <row r="148" spans="1:33" x14ac:dyDescent="0.25">
      <c r="A148" s="1">
        <v>319609.11</v>
      </c>
      <c r="B148" s="2">
        <v>4118989100</v>
      </c>
      <c r="C148" s="2" t="s">
        <v>34</v>
      </c>
      <c r="D148" s="2" t="s">
        <v>55</v>
      </c>
      <c r="E148" s="2">
        <v>402</v>
      </c>
      <c r="F148" s="46">
        <v>480936.19</v>
      </c>
      <c r="G148" s="47">
        <v>0.36499999999999999</v>
      </c>
      <c r="H148" s="48">
        <f t="shared" si="6"/>
        <v>3.65E-3</v>
      </c>
      <c r="I148" s="49">
        <v>44834</v>
      </c>
      <c r="J148" s="2">
        <v>7</v>
      </c>
      <c r="K148" s="50">
        <v>53980</v>
      </c>
      <c r="L148" s="2">
        <v>301</v>
      </c>
      <c r="M148" s="2">
        <v>294</v>
      </c>
      <c r="N148" s="51">
        <v>45011</v>
      </c>
      <c r="O148" s="47">
        <v>3.15</v>
      </c>
      <c r="P148" s="52">
        <v>5529.5638445249997</v>
      </c>
      <c r="Q148" s="2" t="s">
        <v>575</v>
      </c>
      <c r="R148" s="2" t="s">
        <v>576</v>
      </c>
      <c r="S148" s="2" t="s">
        <v>577</v>
      </c>
      <c r="T148" s="2">
        <v>722410</v>
      </c>
      <c r="U148" s="47">
        <v>1.5</v>
      </c>
      <c r="V148" s="48">
        <f t="shared" si="7"/>
        <v>1.4999999999999999E-2</v>
      </c>
      <c r="W148" s="47">
        <v>-0.5</v>
      </c>
      <c r="X148" s="2" t="s">
        <v>39</v>
      </c>
      <c r="Y148" s="2" t="s">
        <v>40</v>
      </c>
      <c r="Z148" s="2" t="s">
        <v>41</v>
      </c>
      <c r="AA148" s="2" t="s">
        <v>41</v>
      </c>
      <c r="AB148" s="2" t="s">
        <v>42</v>
      </c>
      <c r="AC148" s="53" t="s">
        <v>402</v>
      </c>
      <c r="AD148" s="53">
        <v>400140</v>
      </c>
      <c r="AE148" s="54">
        <v>72</v>
      </c>
      <c r="AF148" s="55" t="s">
        <v>54</v>
      </c>
      <c r="AG148" s="56" t="str">
        <f t="shared" si="8"/>
        <v>Buchanan Dam</v>
      </c>
    </row>
    <row r="149" spans="1:33" x14ac:dyDescent="0.25">
      <c r="A149" s="1">
        <v>319467.11</v>
      </c>
      <c r="B149" s="2">
        <v>4263439106</v>
      </c>
      <c r="C149" s="2" t="s">
        <v>34</v>
      </c>
      <c r="D149" s="2" t="s">
        <v>55</v>
      </c>
      <c r="E149" s="2">
        <v>402</v>
      </c>
      <c r="F149" s="46">
        <v>435963.02</v>
      </c>
      <c r="G149" s="47">
        <v>1.5549999999999999</v>
      </c>
      <c r="H149" s="48">
        <f t="shared" si="6"/>
        <v>1.555E-2</v>
      </c>
      <c r="I149" s="49">
        <v>44813</v>
      </c>
      <c r="J149" s="2">
        <v>7</v>
      </c>
      <c r="K149" s="50">
        <v>53980</v>
      </c>
      <c r="L149" s="2">
        <v>301</v>
      </c>
      <c r="M149" s="2">
        <v>294</v>
      </c>
      <c r="N149" s="51">
        <v>44986</v>
      </c>
      <c r="O149" s="47">
        <v>3.15</v>
      </c>
      <c r="P149" s="52">
        <v>21354.55862715</v>
      </c>
      <c r="Q149" s="2" t="s">
        <v>578</v>
      </c>
      <c r="R149" s="2" t="s">
        <v>579</v>
      </c>
      <c r="S149" s="2" t="s">
        <v>580</v>
      </c>
      <c r="T149" s="2">
        <v>812210</v>
      </c>
      <c r="U149" s="47">
        <v>2.75</v>
      </c>
      <c r="V149" s="48">
        <f t="shared" si="7"/>
        <v>2.75E-2</v>
      </c>
      <c r="W149" s="47">
        <v>-0.5</v>
      </c>
      <c r="X149" s="2" t="s">
        <v>39</v>
      </c>
      <c r="Y149" s="2" t="s">
        <v>40</v>
      </c>
      <c r="Z149" s="2" t="s">
        <v>41</v>
      </c>
      <c r="AA149" s="2" t="s">
        <v>41</v>
      </c>
      <c r="AB149" s="2" t="s">
        <v>127</v>
      </c>
      <c r="AC149" s="53" t="s">
        <v>354</v>
      </c>
      <c r="AD149" s="53">
        <v>400156</v>
      </c>
      <c r="AE149" s="54">
        <v>81</v>
      </c>
      <c r="AF149" s="55" t="s">
        <v>44</v>
      </c>
      <c r="AG149" s="56" t="str">
        <f t="shared" si="8"/>
        <v>Bessemer</v>
      </c>
    </row>
    <row r="150" spans="1:33" x14ac:dyDescent="0.25">
      <c r="A150" s="1">
        <v>319694.11</v>
      </c>
      <c r="B150" s="2">
        <v>4127919103</v>
      </c>
      <c r="C150" s="2" t="s">
        <v>34</v>
      </c>
      <c r="D150" s="2" t="s">
        <v>532</v>
      </c>
      <c r="E150" s="2">
        <v>407</v>
      </c>
      <c r="F150" s="46">
        <v>435354.13</v>
      </c>
      <c r="G150" s="47">
        <v>1.615</v>
      </c>
      <c r="H150" s="48">
        <f t="shared" si="6"/>
        <v>1.6150000000000001E-2</v>
      </c>
      <c r="I150" s="49">
        <v>44812</v>
      </c>
      <c r="J150" s="2">
        <v>7</v>
      </c>
      <c r="K150" s="50">
        <v>53980</v>
      </c>
      <c r="L150" s="2">
        <v>301</v>
      </c>
      <c r="M150" s="2">
        <v>294</v>
      </c>
      <c r="N150" s="51">
        <v>44942</v>
      </c>
      <c r="O150" s="47">
        <v>3.15</v>
      </c>
      <c r="P150" s="52">
        <v>22147.552978424999</v>
      </c>
      <c r="Q150" s="2" t="s">
        <v>581</v>
      </c>
      <c r="R150" s="2" t="s">
        <v>582</v>
      </c>
      <c r="S150" s="2" t="s">
        <v>583</v>
      </c>
      <c r="T150" s="2">
        <v>339950</v>
      </c>
      <c r="U150" s="47">
        <v>2.75</v>
      </c>
      <c r="V150" s="48">
        <f t="shared" si="7"/>
        <v>2.75E-2</v>
      </c>
      <c r="W150" s="47">
        <v>-0.5</v>
      </c>
      <c r="X150" s="2" t="s">
        <v>39</v>
      </c>
      <c r="Y150" s="2" t="s">
        <v>40</v>
      </c>
      <c r="Z150" s="2" t="s">
        <v>41</v>
      </c>
      <c r="AA150" s="2" t="s">
        <v>41</v>
      </c>
      <c r="AB150" s="2" t="s">
        <v>42</v>
      </c>
      <c r="AC150" s="53" t="s">
        <v>248</v>
      </c>
      <c r="AD150" s="53">
        <v>400141</v>
      </c>
      <c r="AE150" s="54">
        <v>33</v>
      </c>
      <c r="AF150" s="55" t="s">
        <v>391</v>
      </c>
      <c r="AG150" s="56" t="str">
        <f t="shared" si="8"/>
        <v>Linden</v>
      </c>
    </row>
    <row r="151" spans="1:33" x14ac:dyDescent="0.25">
      <c r="A151" s="1">
        <v>319446.11</v>
      </c>
      <c r="B151" s="2">
        <v>4241609108</v>
      </c>
      <c r="C151" s="2" t="s">
        <v>34</v>
      </c>
      <c r="D151" s="2" t="s">
        <v>55</v>
      </c>
      <c r="E151" s="2">
        <v>402</v>
      </c>
      <c r="F151" s="46">
        <v>402274.25</v>
      </c>
      <c r="G151" s="47">
        <v>0.115</v>
      </c>
      <c r="H151" s="48">
        <f t="shared" si="6"/>
        <v>1.15E-3</v>
      </c>
      <c r="I151" s="49">
        <v>44813</v>
      </c>
      <c r="J151" s="2">
        <v>7</v>
      </c>
      <c r="K151" s="50">
        <v>53980</v>
      </c>
      <c r="L151" s="2">
        <v>301</v>
      </c>
      <c r="M151" s="2">
        <v>294</v>
      </c>
      <c r="N151" s="51">
        <v>44986</v>
      </c>
      <c r="O151" s="47">
        <v>3.15</v>
      </c>
      <c r="P151" s="52">
        <v>1457.238470625</v>
      </c>
      <c r="Q151" s="2" t="s">
        <v>584</v>
      </c>
      <c r="R151" s="2" t="s">
        <v>585</v>
      </c>
      <c r="S151" s="2" t="s">
        <v>586</v>
      </c>
      <c r="T151" s="2">
        <v>811111</v>
      </c>
      <c r="U151" s="47">
        <v>1.25</v>
      </c>
      <c r="V151" s="48">
        <f t="shared" si="7"/>
        <v>1.2500000000000001E-2</v>
      </c>
      <c r="W151" s="47">
        <v>-0.5</v>
      </c>
      <c r="X151" s="2" t="s">
        <v>39</v>
      </c>
      <c r="Y151" s="2" t="s">
        <v>40</v>
      </c>
      <c r="Z151" s="2" t="s">
        <v>41</v>
      </c>
      <c r="AA151" s="2" t="s">
        <v>41</v>
      </c>
      <c r="AB151" s="2" t="s">
        <v>42</v>
      </c>
      <c r="AC151" s="53" t="s">
        <v>587</v>
      </c>
      <c r="AD151" s="53">
        <v>400153</v>
      </c>
      <c r="AE151" s="54">
        <v>81</v>
      </c>
      <c r="AF151" s="55" t="s">
        <v>60</v>
      </c>
      <c r="AG151" s="56" t="str">
        <f t="shared" si="8"/>
        <v>San Bernardino</v>
      </c>
    </row>
    <row r="152" spans="1:33" x14ac:dyDescent="0.25">
      <c r="A152" s="1">
        <v>319951.11</v>
      </c>
      <c r="B152" s="2">
        <v>4315049110</v>
      </c>
      <c r="C152" s="2" t="s">
        <v>34</v>
      </c>
      <c r="D152" s="2" t="s">
        <v>55</v>
      </c>
      <c r="E152" s="2">
        <v>402</v>
      </c>
      <c r="F152" s="46">
        <v>368897.08</v>
      </c>
      <c r="G152" s="47">
        <v>1.79</v>
      </c>
      <c r="H152" s="48">
        <f t="shared" si="6"/>
        <v>1.7899999999999999E-2</v>
      </c>
      <c r="I152" s="49">
        <v>44830</v>
      </c>
      <c r="J152" s="2">
        <v>7</v>
      </c>
      <c r="K152" s="50">
        <v>53980</v>
      </c>
      <c r="L152" s="2">
        <v>301</v>
      </c>
      <c r="M152" s="2">
        <v>294</v>
      </c>
      <c r="N152" s="51">
        <v>44988</v>
      </c>
      <c r="O152" s="47">
        <v>3.15</v>
      </c>
      <c r="P152" s="52">
        <v>20800.261855799996</v>
      </c>
      <c r="Q152" s="2" t="s">
        <v>588</v>
      </c>
      <c r="R152" s="2" t="s">
        <v>589</v>
      </c>
      <c r="S152" s="2" t="s">
        <v>590</v>
      </c>
      <c r="T152" s="2">
        <v>722511</v>
      </c>
      <c r="U152" s="47">
        <v>2.75</v>
      </c>
      <c r="V152" s="48">
        <f t="shared" si="7"/>
        <v>2.75E-2</v>
      </c>
      <c r="W152" s="47">
        <v>-0.67500000000000004</v>
      </c>
      <c r="X152" s="2" t="s">
        <v>39</v>
      </c>
      <c r="Y152" s="2" t="s">
        <v>40</v>
      </c>
      <c r="Z152" s="2" t="s">
        <v>41</v>
      </c>
      <c r="AA152" s="2" t="s">
        <v>41</v>
      </c>
      <c r="AB152" s="2" t="s">
        <v>42</v>
      </c>
      <c r="AC152" s="53" t="s">
        <v>149</v>
      </c>
      <c r="AD152" s="53">
        <v>402183</v>
      </c>
      <c r="AE152" s="54">
        <v>72</v>
      </c>
      <c r="AF152" s="55" t="s">
        <v>153</v>
      </c>
      <c r="AG152" s="56" t="str">
        <f t="shared" si="8"/>
        <v>Waukesha</v>
      </c>
    </row>
    <row r="153" spans="1:33" x14ac:dyDescent="0.25">
      <c r="A153" s="1">
        <v>319533.11</v>
      </c>
      <c r="B153" s="2">
        <v>4229179107</v>
      </c>
      <c r="C153" s="2" t="s">
        <v>34</v>
      </c>
      <c r="D153" s="2" t="s">
        <v>55</v>
      </c>
      <c r="E153" s="2">
        <v>402</v>
      </c>
      <c r="F153" s="46">
        <v>261277.64</v>
      </c>
      <c r="G153" s="47">
        <v>2.2799999999999998</v>
      </c>
      <c r="H153" s="48">
        <f t="shared" si="6"/>
        <v>2.2799999999999997E-2</v>
      </c>
      <c r="I153" s="49">
        <v>44820</v>
      </c>
      <c r="J153" s="2">
        <v>7</v>
      </c>
      <c r="K153" s="50">
        <v>53980</v>
      </c>
      <c r="L153" s="2">
        <v>301</v>
      </c>
      <c r="M153" s="2">
        <v>294</v>
      </c>
      <c r="N153" s="51">
        <v>44986</v>
      </c>
      <c r="O153" s="47">
        <v>3.15</v>
      </c>
      <c r="P153" s="52">
        <v>18764.960104799997</v>
      </c>
      <c r="Q153" s="2" t="s">
        <v>591</v>
      </c>
      <c r="R153" s="2" t="s">
        <v>592</v>
      </c>
      <c r="S153" s="2" t="s">
        <v>593</v>
      </c>
      <c r="T153" s="2">
        <v>453998</v>
      </c>
      <c r="U153" s="47">
        <v>2.75</v>
      </c>
      <c r="V153" s="48">
        <f t="shared" si="7"/>
        <v>2.75E-2</v>
      </c>
      <c r="W153" s="47">
        <v>-0.67500000000000004</v>
      </c>
      <c r="X153" s="2" t="s">
        <v>39</v>
      </c>
      <c r="Y153" s="2" t="s">
        <v>40</v>
      </c>
      <c r="Z153" s="2" t="s">
        <v>41</v>
      </c>
      <c r="AA153" s="2" t="s">
        <v>41</v>
      </c>
      <c r="AB153" s="2" t="s">
        <v>127</v>
      </c>
      <c r="AC153" s="53" t="s">
        <v>354</v>
      </c>
      <c r="AD153" s="53">
        <v>402172</v>
      </c>
      <c r="AE153" s="54">
        <v>45</v>
      </c>
      <c r="AF153" s="55" t="s">
        <v>594</v>
      </c>
      <c r="AG153" s="56" t="str">
        <f t="shared" si="8"/>
        <v>Harwood</v>
      </c>
    </row>
    <row r="154" spans="1:33" x14ac:dyDescent="0.25">
      <c r="A154" s="1">
        <v>319593.11</v>
      </c>
      <c r="B154" s="2">
        <v>4322499103</v>
      </c>
      <c r="C154" s="2" t="s">
        <v>34</v>
      </c>
      <c r="D154" s="2" t="s">
        <v>55</v>
      </c>
      <c r="E154" s="2">
        <v>402</v>
      </c>
      <c r="F154" s="46">
        <v>224549.07</v>
      </c>
      <c r="G154" s="47">
        <v>2.2799999999999998</v>
      </c>
      <c r="H154" s="48">
        <f t="shared" si="6"/>
        <v>2.2799999999999997E-2</v>
      </c>
      <c r="I154" s="49">
        <v>44827</v>
      </c>
      <c r="J154" s="2">
        <v>7</v>
      </c>
      <c r="K154" s="50">
        <v>53980</v>
      </c>
      <c r="L154" s="2">
        <v>301</v>
      </c>
      <c r="M154" s="2">
        <v>294</v>
      </c>
      <c r="N154" s="51">
        <v>44995</v>
      </c>
      <c r="O154" s="47">
        <v>3.15</v>
      </c>
      <c r="P154" s="52">
        <v>16127.114207399998</v>
      </c>
      <c r="Q154" s="2" t="s">
        <v>595</v>
      </c>
      <c r="R154" s="2" t="s">
        <v>596</v>
      </c>
      <c r="S154" s="2" t="s">
        <v>597</v>
      </c>
      <c r="T154" s="2">
        <v>624410</v>
      </c>
      <c r="U154" s="47">
        <v>2.75</v>
      </c>
      <c r="V154" s="48">
        <f t="shared" si="7"/>
        <v>2.75E-2</v>
      </c>
      <c r="W154" s="47">
        <v>-0.67500000000000004</v>
      </c>
      <c r="X154" s="2" t="s">
        <v>39</v>
      </c>
      <c r="Y154" s="2" t="s">
        <v>40</v>
      </c>
      <c r="Z154" s="2" t="s">
        <v>41</v>
      </c>
      <c r="AA154" s="2" t="s">
        <v>41</v>
      </c>
      <c r="AB154" s="2" t="s">
        <v>42</v>
      </c>
      <c r="AC154" s="53" t="s">
        <v>322</v>
      </c>
      <c r="AD154" s="53">
        <v>402185</v>
      </c>
      <c r="AE154" s="54">
        <v>62</v>
      </c>
      <c r="AF154" s="55" t="s">
        <v>44</v>
      </c>
      <c r="AG154" s="56" t="str">
        <f t="shared" si="8"/>
        <v>Montgomery</v>
      </c>
    </row>
    <row r="155" spans="1:33" x14ac:dyDescent="0.25">
      <c r="A155" s="1">
        <v>319950.11</v>
      </c>
      <c r="B155" s="2">
        <v>4207839103</v>
      </c>
      <c r="C155" s="2" t="s">
        <v>34</v>
      </c>
      <c r="D155" s="2" t="s">
        <v>55</v>
      </c>
      <c r="E155" s="2">
        <v>402</v>
      </c>
      <c r="F155" s="46">
        <v>193500</v>
      </c>
      <c r="G155" s="47">
        <v>2.0299999999999998</v>
      </c>
      <c r="H155" s="48">
        <f t="shared" si="6"/>
        <v>2.0299999999999999E-2</v>
      </c>
      <c r="I155" s="49">
        <v>44827</v>
      </c>
      <c r="J155" s="2">
        <v>7</v>
      </c>
      <c r="K155" s="50">
        <v>53980</v>
      </c>
      <c r="L155" s="2">
        <v>301</v>
      </c>
      <c r="M155" s="2">
        <v>294</v>
      </c>
      <c r="N155" s="51">
        <v>44983</v>
      </c>
      <c r="O155" s="47">
        <v>3.15</v>
      </c>
      <c r="P155" s="52">
        <v>12373.357499999998</v>
      </c>
      <c r="Q155" s="2" t="s">
        <v>598</v>
      </c>
      <c r="R155" s="2" t="s">
        <v>599</v>
      </c>
      <c r="S155" s="2" t="s">
        <v>600</v>
      </c>
      <c r="T155" s="2">
        <v>321999</v>
      </c>
      <c r="U155" s="47">
        <v>2.75</v>
      </c>
      <c r="V155" s="48">
        <f t="shared" si="7"/>
        <v>2.75E-2</v>
      </c>
      <c r="W155" s="47">
        <v>-0.42499999999999999</v>
      </c>
      <c r="X155" s="2" t="s">
        <v>39</v>
      </c>
      <c r="Y155" s="2" t="s">
        <v>40</v>
      </c>
      <c r="Z155" s="2" t="s">
        <v>41</v>
      </c>
      <c r="AA155" s="2" t="s">
        <v>41</v>
      </c>
      <c r="AB155" s="2" t="s">
        <v>42</v>
      </c>
      <c r="AC155" s="53" t="s">
        <v>149</v>
      </c>
      <c r="AD155" s="53">
        <v>406695</v>
      </c>
      <c r="AE155" s="54">
        <v>32</v>
      </c>
      <c r="AF155" s="55" t="s">
        <v>79</v>
      </c>
      <c r="AG155" s="56" t="str">
        <f t="shared" si="8"/>
        <v>Holly Ridge</v>
      </c>
    </row>
    <row r="156" spans="1:33" x14ac:dyDescent="0.25">
      <c r="A156" s="1">
        <v>319592.11</v>
      </c>
      <c r="B156" s="2">
        <v>4256769102</v>
      </c>
      <c r="C156" s="2" t="s">
        <v>34</v>
      </c>
      <c r="D156" s="2" t="s">
        <v>55</v>
      </c>
      <c r="E156" s="2">
        <v>402</v>
      </c>
      <c r="F156" s="46">
        <v>192598.39999999999</v>
      </c>
      <c r="G156" s="47">
        <v>2.2799999999999998</v>
      </c>
      <c r="H156" s="48">
        <f t="shared" si="6"/>
        <v>2.2799999999999997E-2</v>
      </c>
      <c r="I156" s="49">
        <v>44831</v>
      </c>
      <c r="J156" s="2">
        <v>7</v>
      </c>
      <c r="K156" s="50">
        <v>53980</v>
      </c>
      <c r="L156" s="2">
        <v>301</v>
      </c>
      <c r="M156" s="2">
        <v>294</v>
      </c>
      <c r="N156" s="51">
        <v>44986</v>
      </c>
      <c r="O156" s="47">
        <v>3.15</v>
      </c>
      <c r="P156" s="52">
        <v>13832.417087999998</v>
      </c>
      <c r="Q156" s="2" t="s">
        <v>601</v>
      </c>
      <c r="R156" s="2" t="s">
        <v>602</v>
      </c>
      <c r="S156" s="2" t="s">
        <v>603</v>
      </c>
      <c r="T156" s="2">
        <v>811111</v>
      </c>
      <c r="U156" s="47">
        <v>2.75</v>
      </c>
      <c r="V156" s="48">
        <f t="shared" si="7"/>
        <v>2.75E-2</v>
      </c>
      <c r="W156" s="47">
        <v>-0.67500000000000004</v>
      </c>
      <c r="X156" s="2" t="s">
        <v>39</v>
      </c>
      <c r="Y156" s="2" t="s">
        <v>40</v>
      </c>
      <c r="Z156" s="2" t="s">
        <v>41</v>
      </c>
      <c r="AA156" s="2" t="s">
        <v>41</v>
      </c>
      <c r="AB156" s="2" t="s">
        <v>127</v>
      </c>
      <c r="AC156" s="53" t="s">
        <v>354</v>
      </c>
      <c r="AD156" s="53">
        <v>402176</v>
      </c>
      <c r="AE156" s="54">
        <v>81</v>
      </c>
      <c r="AF156" s="55" t="s">
        <v>93</v>
      </c>
      <c r="AG156" s="56" t="str">
        <f t="shared" si="8"/>
        <v>Medley</v>
      </c>
    </row>
    <row r="157" spans="1:33" x14ac:dyDescent="0.25">
      <c r="A157" s="1">
        <v>319594.11</v>
      </c>
      <c r="B157" s="2">
        <v>4309759104</v>
      </c>
      <c r="C157" s="2" t="s">
        <v>34</v>
      </c>
      <c r="D157" s="2" t="s">
        <v>55</v>
      </c>
      <c r="E157" s="2">
        <v>402</v>
      </c>
      <c r="F157" s="46">
        <v>173229.27</v>
      </c>
      <c r="G157" s="47">
        <v>2.2799999999999998</v>
      </c>
      <c r="H157" s="48">
        <f t="shared" si="6"/>
        <v>2.2799999999999997E-2</v>
      </c>
      <c r="I157" s="49">
        <v>44824</v>
      </c>
      <c r="J157" s="2">
        <v>7</v>
      </c>
      <c r="K157" s="50">
        <v>53980</v>
      </c>
      <c r="L157" s="2">
        <v>301</v>
      </c>
      <c r="M157" s="2">
        <v>294</v>
      </c>
      <c r="N157" s="51">
        <v>44991</v>
      </c>
      <c r="O157" s="47">
        <v>3.15</v>
      </c>
      <c r="P157" s="52">
        <v>12441.326171399996</v>
      </c>
      <c r="Q157" s="2" t="s">
        <v>604</v>
      </c>
      <c r="R157" s="2" t="s">
        <v>605</v>
      </c>
      <c r="S157" s="2" t="s">
        <v>606</v>
      </c>
      <c r="T157" s="2">
        <v>531130</v>
      </c>
      <c r="U157" s="47">
        <v>2.75</v>
      </c>
      <c r="V157" s="48">
        <f t="shared" si="7"/>
        <v>2.75E-2</v>
      </c>
      <c r="W157" s="47">
        <v>-0.67500000000000004</v>
      </c>
      <c r="X157" s="2" t="s">
        <v>39</v>
      </c>
      <c r="Y157" s="2" t="s">
        <v>40</v>
      </c>
      <c r="Z157" s="2" t="s">
        <v>41</v>
      </c>
      <c r="AA157" s="2" t="s">
        <v>41</v>
      </c>
      <c r="AB157" s="2" t="s">
        <v>42</v>
      </c>
      <c r="AC157" s="53" t="s">
        <v>322</v>
      </c>
      <c r="AD157" s="53">
        <v>402182</v>
      </c>
      <c r="AE157" s="54">
        <v>53</v>
      </c>
      <c r="AF157" s="55" t="s">
        <v>257</v>
      </c>
      <c r="AG157" s="56" t="str">
        <f t="shared" si="8"/>
        <v>Harvard</v>
      </c>
    </row>
    <row r="158" spans="1:33" x14ac:dyDescent="0.25">
      <c r="A158" s="1">
        <v>319608.11</v>
      </c>
      <c r="B158" s="2">
        <v>4220169108</v>
      </c>
      <c r="C158" s="2" t="s">
        <v>34</v>
      </c>
      <c r="D158" s="2" t="s">
        <v>55</v>
      </c>
      <c r="E158" s="2">
        <v>402</v>
      </c>
      <c r="F158" s="46">
        <v>161620.07999999999</v>
      </c>
      <c r="G158" s="47">
        <v>1.03</v>
      </c>
      <c r="H158" s="48">
        <f t="shared" si="6"/>
        <v>1.03E-2</v>
      </c>
      <c r="I158" s="49">
        <v>44832</v>
      </c>
      <c r="J158" s="2">
        <v>7</v>
      </c>
      <c r="K158" s="50">
        <v>53980</v>
      </c>
      <c r="L158" s="2">
        <v>301</v>
      </c>
      <c r="M158" s="2">
        <v>294</v>
      </c>
      <c r="N158" s="51">
        <v>44981</v>
      </c>
      <c r="O158" s="47">
        <v>3.15</v>
      </c>
      <c r="P158" s="52">
        <v>5243.7634955999993</v>
      </c>
      <c r="Q158" s="2" t="s">
        <v>607</v>
      </c>
      <c r="R158" s="2" t="s">
        <v>608</v>
      </c>
      <c r="S158" s="2" t="s">
        <v>609</v>
      </c>
      <c r="T158" s="2">
        <v>327110</v>
      </c>
      <c r="U158" s="47">
        <v>1.5</v>
      </c>
      <c r="V158" s="48">
        <f t="shared" si="7"/>
        <v>1.4999999999999999E-2</v>
      </c>
      <c r="W158" s="47">
        <v>-0.67500000000000004</v>
      </c>
      <c r="X158" s="2" t="s">
        <v>39</v>
      </c>
      <c r="Y158" s="2" t="s">
        <v>40</v>
      </c>
      <c r="Z158" s="2" t="s">
        <v>41</v>
      </c>
      <c r="AA158" s="2" t="s">
        <v>41</v>
      </c>
      <c r="AB158" s="2" t="s">
        <v>42</v>
      </c>
      <c r="AC158" s="53" t="s">
        <v>402</v>
      </c>
      <c r="AD158" s="53">
        <v>402171</v>
      </c>
      <c r="AE158" s="54">
        <v>32</v>
      </c>
      <c r="AF158" s="55" t="s">
        <v>54</v>
      </c>
      <c r="AG158" s="56" t="str">
        <f t="shared" si="8"/>
        <v>San Antonio</v>
      </c>
    </row>
    <row r="159" spans="1:33" x14ac:dyDescent="0.25">
      <c r="A159" s="1">
        <v>319534.11</v>
      </c>
      <c r="B159" s="2">
        <v>4232919105</v>
      </c>
      <c r="C159" s="2" t="s">
        <v>34</v>
      </c>
      <c r="D159" s="2" t="s">
        <v>55</v>
      </c>
      <c r="E159" s="2">
        <v>402</v>
      </c>
      <c r="F159" s="46">
        <v>158259.53</v>
      </c>
      <c r="G159" s="47">
        <v>2.0299999999999998</v>
      </c>
      <c r="H159" s="48">
        <f t="shared" si="6"/>
        <v>2.0299999999999999E-2</v>
      </c>
      <c r="I159" s="49">
        <v>44818</v>
      </c>
      <c r="J159" s="2">
        <v>7</v>
      </c>
      <c r="K159" s="50">
        <v>53980</v>
      </c>
      <c r="L159" s="2">
        <v>301</v>
      </c>
      <c r="M159" s="2">
        <v>294</v>
      </c>
      <c r="N159" s="51">
        <v>44986</v>
      </c>
      <c r="O159" s="47">
        <v>3.15</v>
      </c>
      <c r="P159" s="52">
        <v>10119.90564585</v>
      </c>
      <c r="Q159" s="2" t="s">
        <v>610</v>
      </c>
      <c r="R159" s="2" t="s">
        <v>611</v>
      </c>
      <c r="S159" s="2" t="s">
        <v>612</v>
      </c>
      <c r="T159" s="2">
        <v>541430</v>
      </c>
      <c r="U159" s="47">
        <v>2.75</v>
      </c>
      <c r="V159" s="48">
        <f t="shared" si="7"/>
        <v>2.75E-2</v>
      </c>
      <c r="W159" s="47">
        <v>-0.42499999999999999</v>
      </c>
      <c r="X159" s="2" t="s">
        <v>39</v>
      </c>
      <c r="Y159" s="2" t="s">
        <v>40</v>
      </c>
      <c r="Z159" s="2" t="s">
        <v>41</v>
      </c>
      <c r="AA159" s="2" t="s">
        <v>41</v>
      </c>
      <c r="AB159" s="2" t="s">
        <v>127</v>
      </c>
      <c r="AC159" s="53" t="s">
        <v>354</v>
      </c>
      <c r="AD159" s="53">
        <v>406698</v>
      </c>
      <c r="AE159" s="54">
        <v>54</v>
      </c>
      <c r="AF159" s="55" t="s">
        <v>257</v>
      </c>
      <c r="AG159" s="56" t="str">
        <f t="shared" si="8"/>
        <v>Belvidere</v>
      </c>
    </row>
    <row r="160" spans="1:33" x14ac:dyDescent="0.25">
      <c r="A160" s="1">
        <v>319559.11</v>
      </c>
      <c r="B160" s="2">
        <v>4193339104</v>
      </c>
      <c r="C160" s="2" t="s">
        <v>34</v>
      </c>
      <c r="D160" s="2" t="s">
        <v>55</v>
      </c>
      <c r="E160" s="2">
        <v>402</v>
      </c>
      <c r="F160" s="46">
        <v>97381.99</v>
      </c>
      <c r="G160" s="47">
        <v>1.04</v>
      </c>
      <c r="H160" s="48">
        <f t="shared" si="6"/>
        <v>1.04E-2</v>
      </c>
      <c r="I160" s="49">
        <v>44806</v>
      </c>
      <c r="J160" s="2">
        <v>7</v>
      </c>
      <c r="K160" s="50">
        <v>53980</v>
      </c>
      <c r="L160" s="2">
        <v>301</v>
      </c>
      <c r="M160" s="2">
        <v>294</v>
      </c>
      <c r="N160" s="51">
        <v>44991</v>
      </c>
      <c r="O160" s="47">
        <v>3.15</v>
      </c>
      <c r="P160" s="52">
        <v>3190.2339923999998</v>
      </c>
      <c r="Q160" s="2" t="s">
        <v>613</v>
      </c>
      <c r="R160" s="2" t="s">
        <v>614</v>
      </c>
      <c r="S160" s="2" t="s">
        <v>615</v>
      </c>
      <c r="T160" s="2">
        <v>445120</v>
      </c>
      <c r="U160" s="47">
        <v>2</v>
      </c>
      <c r="V160" s="48">
        <f t="shared" si="7"/>
        <v>0.02</v>
      </c>
      <c r="W160" s="47">
        <v>-0.67500000000000004</v>
      </c>
      <c r="X160" s="2" t="s">
        <v>39</v>
      </c>
      <c r="Y160" s="2" t="s">
        <v>40</v>
      </c>
      <c r="Z160" s="2" t="s">
        <v>41</v>
      </c>
      <c r="AA160" s="2" t="s">
        <v>41</v>
      </c>
      <c r="AB160" s="2" t="s">
        <v>42</v>
      </c>
      <c r="AC160" s="53" t="s">
        <v>165</v>
      </c>
      <c r="AD160" s="53">
        <v>403915</v>
      </c>
      <c r="AE160" s="54">
        <v>44</v>
      </c>
      <c r="AF160" s="55" t="s">
        <v>88</v>
      </c>
      <c r="AG160" s="56" t="str">
        <f t="shared" si="8"/>
        <v>Canton</v>
      </c>
    </row>
    <row r="161" spans="1:33" x14ac:dyDescent="0.25">
      <c r="A161" s="1">
        <v>319766.11</v>
      </c>
      <c r="B161" s="2">
        <v>4366389107</v>
      </c>
      <c r="C161" s="2" t="s">
        <v>34</v>
      </c>
      <c r="D161" s="2" t="s">
        <v>55</v>
      </c>
      <c r="E161" s="2">
        <v>402</v>
      </c>
      <c r="F161" s="46">
        <v>2752134.16</v>
      </c>
      <c r="G161" s="47">
        <v>0.48</v>
      </c>
      <c r="H161" s="48">
        <f t="shared" si="6"/>
        <v>4.7999999999999996E-3</v>
      </c>
      <c r="I161" s="49">
        <v>44854</v>
      </c>
      <c r="J161" s="2">
        <v>6</v>
      </c>
      <c r="K161" s="50">
        <v>54011</v>
      </c>
      <c r="L161" s="2">
        <v>301</v>
      </c>
      <c r="M161" s="2">
        <v>295</v>
      </c>
      <c r="N161" s="51">
        <v>44991</v>
      </c>
      <c r="O161" s="47">
        <v>3.15</v>
      </c>
      <c r="P161" s="52">
        <v>41612.268499199999</v>
      </c>
      <c r="Q161" s="2" t="s">
        <v>616</v>
      </c>
      <c r="R161" s="2" t="s">
        <v>617</v>
      </c>
      <c r="S161" s="2" t="s">
        <v>618</v>
      </c>
      <c r="T161" s="2">
        <v>721110</v>
      </c>
      <c r="U161" s="47">
        <v>1.5</v>
      </c>
      <c r="V161" s="48">
        <f t="shared" si="7"/>
        <v>1.4999999999999999E-2</v>
      </c>
      <c r="W161" s="47">
        <v>-0.67500000000000004</v>
      </c>
      <c r="X161" s="2" t="s">
        <v>39</v>
      </c>
      <c r="Y161" s="2" t="s">
        <v>40</v>
      </c>
      <c r="Z161" s="2" t="s">
        <v>41</v>
      </c>
      <c r="AA161" s="2" t="s">
        <v>41</v>
      </c>
      <c r="AB161" s="2" t="s">
        <v>42</v>
      </c>
      <c r="AC161" s="53" t="s">
        <v>619</v>
      </c>
      <c r="AD161" s="53">
        <v>402194</v>
      </c>
      <c r="AE161" s="54">
        <v>72</v>
      </c>
      <c r="AF161" s="55" t="s">
        <v>145</v>
      </c>
      <c r="AG161" s="56" t="str">
        <f t="shared" si="8"/>
        <v>Reedsport</v>
      </c>
    </row>
    <row r="162" spans="1:33" x14ac:dyDescent="0.25">
      <c r="A162" s="1">
        <v>320091.11</v>
      </c>
      <c r="B162" s="2">
        <v>1603329101</v>
      </c>
      <c r="C162" s="2" t="s">
        <v>34</v>
      </c>
      <c r="D162" s="2" t="s">
        <v>55</v>
      </c>
      <c r="E162" s="2">
        <v>402</v>
      </c>
      <c r="F162" s="46">
        <v>2291021.7599999998</v>
      </c>
      <c r="G162" s="47">
        <v>1.03</v>
      </c>
      <c r="H162" s="48">
        <f t="shared" si="6"/>
        <v>1.03E-2</v>
      </c>
      <c r="I162" s="49">
        <v>44498</v>
      </c>
      <c r="J162" s="2">
        <v>18</v>
      </c>
      <c r="K162" s="50">
        <v>54011</v>
      </c>
      <c r="L162" s="2">
        <v>313</v>
      </c>
      <c r="M162" s="2">
        <v>295</v>
      </c>
      <c r="N162" s="51">
        <v>44985</v>
      </c>
      <c r="O162" s="47">
        <v>3.15</v>
      </c>
      <c r="P162" s="52">
        <v>74332.201003199982</v>
      </c>
      <c r="Q162" s="2" t="s">
        <v>620</v>
      </c>
      <c r="R162" s="2" t="s">
        <v>621</v>
      </c>
      <c r="S162" s="2" t="s">
        <v>622</v>
      </c>
      <c r="T162" s="2">
        <v>811192</v>
      </c>
      <c r="U162" s="47">
        <v>2.5</v>
      </c>
      <c r="V162" s="48">
        <f t="shared" si="7"/>
        <v>2.5000000000000001E-2</v>
      </c>
      <c r="W162" s="47">
        <v>0.32500000000000001</v>
      </c>
      <c r="X162" s="2" t="s">
        <v>39</v>
      </c>
      <c r="Y162" s="2" t="s">
        <v>40</v>
      </c>
      <c r="Z162" s="2" t="s">
        <v>41</v>
      </c>
      <c r="AA162" s="2" t="s">
        <v>41</v>
      </c>
      <c r="AB162" s="2" t="s">
        <v>127</v>
      </c>
      <c r="AC162" s="53" t="s">
        <v>379</v>
      </c>
      <c r="AD162" s="53">
        <v>406734</v>
      </c>
      <c r="AE162" s="54">
        <v>81</v>
      </c>
      <c r="AF162" s="55" t="s">
        <v>118</v>
      </c>
      <c r="AG162" s="56" t="str">
        <f t="shared" si="8"/>
        <v>Aston</v>
      </c>
    </row>
    <row r="163" spans="1:33" x14ac:dyDescent="0.25">
      <c r="A163" s="1">
        <v>319654.11</v>
      </c>
      <c r="B163" s="2">
        <v>4319229102</v>
      </c>
      <c r="C163" s="2" t="s">
        <v>34</v>
      </c>
      <c r="D163" s="2" t="s">
        <v>55</v>
      </c>
      <c r="E163" s="2">
        <v>402</v>
      </c>
      <c r="F163" s="46">
        <v>2149774.5099999998</v>
      </c>
      <c r="G163" s="47">
        <v>0.30499999999999999</v>
      </c>
      <c r="H163" s="48">
        <f t="shared" si="6"/>
        <v>3.0499999999999998E-3</v>
      </c>
      <c r="I163" s="49">
        <v>44837</v>
      </c>
      <c r="J163" s="2">
        <v>6</v>
      </c>
      <c r="K163" s="50">
        <v>54011</v>
      </c>
      <c r="L163" s="2">
        <v>301</v>
      </c>
      <c r="M163" s="2">
        <v>295</v>
      </c>
      <c r="N163" s="51">
        <v>44986</v>
      </c>
      <c r="O163" s="47">
        <v>3.15</v>
      </c>
      <c r="P163" s="52">
        <v>20653.958604824995</v>
      </c>
      <c r="Q163" s="2" t="s">
        <v>623</v>
      </c>
      <c r="R163" s="2" t="s">
        <v>624</v>
      </c>
      <c r="S163" s="2" t="s">
        <v>625</v>
      </c>
      <c r="T163" s="2">
        <v>424490</v>
      </c>
      <c r="U163" s="47">
        <v>1.5</v>
      </c>
      <c r="V163" s="48">
        <f t="shared" si="7"/>
        <v>1.4999999999999999E-2</v>
      </c>
      <c r="W163" s="47">
        <v>-0.5</v>
      </c>
      <c r="X163" s="2" t="s">
        <v>39</v>
      </c>
      <c r="Y163" s="2" t="s">
        <v>40</v>
      </c>
      <c r="Z163" s="2" t="s">
        <v>41</v>
      </c>
      <c r="AA163" s="2" t="s">
        <v>41</v>
      </c>
      <c r="AB163" s="2" t="s">
        <v>42</v>
      </c>
      <c r="AC163" s="53" t="s">
        <v>626</v>
      </c>
      <c r="AD163" s="53">
        <v>400161</v>
      </c>
      <c r="AE163" s="54">
        <v>42</v>
      </c>
      <c r="AF163" s="55" t="s">
        <v>54</v>
      </c>
      <c r="AG163" s="56" t="str">
        <f t="shared" si="8"/>
        <v>Houston</v>
      </c>
    </row>
    <row r="164" spans="1:33" x14ac:dyDescent="0.25">
      <c r="A164" s="1">
        <v>319833.11</v>
      </c>
      <c r="B164" s="2">
        <v>4424379103</v>
      </c>
      <c r="C164" s="2" t="s">
        <v>34</v>
      </c>
      <c r="D164" s="2" t="s">
        <v>55</v>
      </c>
      <c r="E164" s="2">
        <v>402</v>
      </c>
      <c r="F164" s="46">
        <v>1818750</v>
      </c>
      <c r="G164" s="47">
        <v>0.23</v>
      </c>
      <c r="H164" s="48">
        <f t="shared" si="6"/>
        <v>2.3E-3</v>
      </c>
      <c r="I164" s="49">
        <v>44862</v>
      </c>
      <c r="J164" s="2">
        <v>6</v>
      </c>
      <c r="K164" s="50">
        <v>54011</v>
      </c>
      <c r="L164" s="2">
        <v>301</v>
      </c>
      <c r="M164" s="2">
        <v>295</v>
      </c>
      <c r="N164" s="51">
        <v>44989</v>
      </c>
      <c r="O164" s="47">
        <v>3.15</v>
      </c>
      <c r="P164" s="52">
        <v>13176.84375</v>
      </c>
      <c r="Q164" s="2" t="s">
        <v>627</v>
      </c>
      <c r="R164" s="2" t="s">
        <v>628</v>
      </c>
      <c r="S164" s="2" t="s">
        <v>629</v>
      </c>
      <c r="T164" s="2">
        <v>624410</v>
      </c>
      <c r="U164" s="47">
        <v>1.25</v>
      </c>
      <c r="V164" s="48">
        <f t="shared" si="7"/>
        <v>1.2500000000000001E-2</v>
      </c>
      <c r="W164" s="47">
        <v>-0.67500000000000004</v>
      </c>
      <c r="X164" s="2" t="s">
        <v>39</v>
      </c>
      <c r="Y164" s="2" t="s">
        <v>40</v>
      </c>
      <c r="Z164" s="2" t="s">
        <v>41</v>
      </c>
      <c r="AA164" s="2" t="s">
        <v>41</v>
      </c>
      <c r="AB164" s="2" t="s">
        <v>42</v>
      </c>
      <c r="AC164" s="53" t="s">
        <v>59</v>
      </c>
      <c r="AD164" s="53">
        <v>402201</v>
      </c>
      <c r="AE164" s="54">
        <v>62</v>
      </c>
      <c r="AF164" s="55" t="s">
        <v>180</v>
      </c>
      <c r="AG164" s="56" t="str">
        <f t="shared" si="8"/>
        <v>Boulder</v>
      </c>
    </row>
    <row r="165" spans="1:33" x14ac:dyDescent="0.25">
      <c r="A165" s="1">
        <v>319941.11</v>
      </c>
      <c r="B165" s="2">
        <v>4404059104</v>
      </c>
      <c r="C165" s="2" t="s">
        <v>34</v>
      </c>
      <c r="D165" s="2" t="s">
        <v>55</v>
      </c>
      <c r="E165" s="2">
        <v>402</v>
      </c>
      <c r="F165" s="46">
        <v>1790472.53</v>
      </c>
      <c r="G165" s="47">
        <v>0.98</v>
      </c>
      <c r="H165" s="48">
        <f t="shared" si="6"/>
        <v>9.7999999999999997E-3</v>
      </c>
      <c r="I165" s="49">
        <v>44865</v>
      </c>
      <c r="J165" s="2">
        <v>6</v>
      </c>
      <c r="K165" s="50">
        <v>54011</v>
      </c>
      <c r="L165" s="2">
        <v>301</v>
      </c>
      <c r="M165" s="2">
        <v>295</v>
      </c>
      <c r="N165" s="51">
        <v>45012</v>
      </c>
      <c r="O165" s="47">
        <v>3.15</v>
      </c>
      <c r="P165" s="52">
        <v>55271.887001099996</v>
      </c>
      <c r="Q165" s="2" t="s">
        <v>630</v>
      </c>
      <c r="R165" s="2" t="s">
        <v>631</v>
      </c>
      <c r="S165" s="2" t="s">
        <v>632</v>
      </c>
      <c r="T165" s="2">
        <v>721110</v>
      </c>
      <c r="U165" s="47">
        <v>2</v>
      </c>
      <c r="V165" s="48">
        <f t="shared" si="7"/>
        <v>0.02</v>
      </c>
      <c r="W165" s="47">
        <v>-0.67500000000000004</v>
      </c>
      <c r="X165" s="2" t="s">
        <v>39</v>
      </c>
      <c r="Y165" s="2" t="s">
        <v>40</v>
      </c>
      <c r="Z165" s="2" t="s">
        <v>41</v>
      </c>
      <c r="AA165" s="2" t="s">
        <v>41</v>
      </c>
      <c r="AB165" s="2" t="s">
        <v>42</v>
      </c>
      <c r="AC165" s="53" t="s">
        <v>184</v>
      </c>
      <c r="AD165" s="53">
        <v>402198</v>
      </c>
      <c r="AE165" s="54">
        <v>72</v>
      </c>
      <c r="AF165" s="55" t="s">
        <v>60</v>
      </c>
      <c r="AG165" s="56" t="str">
        <f t="shared" si="8"/>
        <v>Selma</v>
      </c>
    </row>
    <row r="166" spans="1:33" x14ac:dyDescent="0.25">
      <c r="A166" s="1">
        <v>319775.11</v>
      </c>
      <c r="B166" s="2">
        <v>9631768210</v>
      </c>
      <c r="C166" s="2" t="s">
        <v>34</v>
      </c>
      <c r="D166" s="2" t="s">
        <v>55</v>
      </c>
      <c r="E166" s="2">
        <v>402</v>
      </c>
      <c r="F166" s="46">
        <v>1788929.34</v>
      </c>
      <c r="G166" s="47">
        <v>0.53</v>
      </c>
      <c r="H166" s="48">
        <f t="shared" si="6"/>
        <v>5.3E-3</v>
      </c>
      <c r="I166" s="49">
        <v>44854</v>
      </c>
      <c r="J166" s="2">
        <v>6</v>
      </c>
      <c r="K166" s="50">
        <v>54011</v>
      </c>
      <c r="L166" s="2">
        <v>301</v>
      </c>
      <c r="M166" s="2">
        <v>295</v>
      </c>
      <c r="N166" s="51">
        <v>45005</v>
      </c>
      <c r="O166" s="47">
        <v>3.15</v>
      </c>
      <c r="P166" s="52">
        <v>29866.175331300001</v>
      </c>
      <c r="Q166" s="2" t="s">
        <v>633</v>
      </c>
      <c r="R166" s="2" t="s">
        <v>634</v>
      </c>
      <c r="S166" s="2" t="s">
        <v>635</v>
      </c>
      <c r="T166" s="2">
        <v>722511</v>
      </c>
      <c r="U166" s="47">
        <v>1</v>
      </c>
      <c r="V166" s="48">
        <f t="shared" si="7"/>
        <v>0.01</v>
      </c>
      <c r="W166" s="47">
        <v>-0.67500000000000004</v>
      </c>
      <c r="X166" s="2" t="s">
        <v>39</v>
      </c>
      <c r="Y166" s="2" t="s">
        <v>40</v>
      </c>
      <c r="Z166" s="2" t="s">
        <v>41</v>
      </c>
      <c r="AA166" s="2" t="s">
        <v>41</v>
      </c>
      <c r="AB166" s="2" t="s">
        <v>42</v>
      </c>
      <c r="AC166" s="53" t="s">
        <v>636</v>
      </c>
      <c r="AD166" s="53">
        <v>402203</v>
      </c>
      <c r="AE166" s="54">
        <v>72</v>
      </c>
      <c r="AF166" s="55" t="s">
        <v>180</v>
      </c>
      <c r="AG166" s="56" t="str">
        <f t="shared" si="8"/>
        <v>Arvada</v>
      </c>
    </row>
    <row r="167" spans="1:33" x14ac:dyDescent="0.25">
      <c r="A167" s="1">
        <v>320020.11</v>
      </c>
      <c r="B167" s="2">
        <v>4330929101</v>
      </c>
      <c r="C167" s="2" t="s">
        <v>34</v>
      </c>
      <c r="D167" s="2" t="s">
        <v>55</v>
      </c>
      <c r="E167" s="2">
        <v>402</v>
      </c>
      <c r="F167" s="46">
        <v>1747526.4</v>
      </c>
      <c r="G167" s="47">
        <v>1.48</v>
      </c>
      <c r="H167" s="48">
        <f t="shared" si="6"/>
        <v>1.4800000000000001E-2</v>
      </c>
      <c r="I167" s="49">
        <v>44845</v>
      </c>
      <c r="J167" s="2">
        <v>6</v>
      </c>
      <c r="K167" s="50">
        <v>54011</v>
      </c>
      <c r="L167" s="2">
        <v>301</v>
      </c>
      <c r="M167" s="2">
        <v>295</v>
      </c>
      <c r="N167" s="51">
        <v>44983</v>
      </c>
      <c r="O167" s="47">
        <v>3.15</v>
      </c>
      <c r="P167" s="52">
        <v>81469.680767999991</v>
      </c>
      <c r="Q167" s="2" t="s">
        <v>637</v>
      </c>
      <c r="R167" s="2" t="s">
        <v>638</v>
      </c>
      <c r="S167" s="2" t="s">
        <v>639</v>
      </c>
      <c r="T167" s="2">
        <v>811121</v>
      </c>
      <c r="U167" s="47">
        <v>2.75</v>
      </c>
      <c r="V167" s="48">
        <f t="shared" si="7"/>
        <v>2.75E-2</v>
      </c>
      <c r="W167" s="47">
        <v>-0.42499999999999999</v>
      </c>
      <c r="X167" s="2" t="s">
        <v>39</v>
      </c>
      <c r="Y167" s="2" t="s">
        <v>40</v>
      </c>
      <c r="Z167" s="2" t="s">
        <v>41</v>
      </c>
      <c r="AA167" s="2" t="s">
        <v>41</v>
      </c>
      <c r="AB167" s="2" t="s">
        <v>42</v>
      </c>
      <c r="AC167" s="53" t="s">
        <v>275</v>
      </c>
      <c r="AD167" s="53">
        <v>406702</v>
      </c>
      <c r="AE167" s="54">
        <v>81</v>
      </c>
      <c r="AF167" s="55" t="s">
        <v>60</v>
      </c>
      <c r="AG167" s="56" t="str">
        <f t="shared" si="8"/>
        <v>North Hollywood</v>
      </c>
    </row>
    <row r="168" spans="1:33" x14ac:dyDescent="0.25">
      <c r="A168" s="1">
        <v>319802.11</v>
      </c>
      <c r="B168" s="2">
        <v>4293009107</v>
      </c>
      <c r="C168" s="2" t="s">
        <v>34</v>
      </c>
      <c r="D168" s="2" t="s">
        <v>55</v>
      </c>
      <c r="E168" s="2">
        <v>402</v>
      </c>
      <c r="F168" s="46">
        <v>1571422.35</v>
      </c>
      <c r="G168" s="47">
        <v>0.98</v>
      </c>
      <c r="H168" s="48">
        <f t="shared" si="6"/>
        <v>9.7999999999999997E-3</v>
      </c>
      <c r="I168" s="49">
        <v>44860</v>
      </c>
      <c r="J168" s="2">
        <v>6</v>
      </c>
      <c r="K168" s="50">
        <v>54011</v>
      </c>
      <c r="L168" s="2">
        <v>301</v>
      </c>
      <c r="M168" s="2">
        <v>295</v>
      </c>
      <c r="N168" s="51">
        <v>45000</v>
      </c>
      <c r="O168" s="47">
        <v>3.15</v>
      </c>
      <c r="P168" s="52">
        <v>48509.807944499997</v>
      </c>
      <c r="Q168" s="2" t="s">
        <v>640</v>
      </c>
      <c r="R168" s="2" t="s">
        <v>641</v>
      </c>
      <c r="S168" s="2" t="s">
        <v>642</v>
      </c>
      <c r="T168" s="2">
        <v>323111</v>
      </c>
      <c r="U168" s="47">
        <v>2</v>
      </c>
      <c r="V168" s="48">
        <f t="shared" si="7"/>
        <v>0.02</v>
      </c>
      <c r="W168" s="47">
        <v>-0.67500000000000004</v>
      </c>
      <c r="X168" s="2" t="s">
        <v>39</v>
      </c>
      <c r="Y168" s="2" t="s">
        <v>40</v>
      </c>
      <c r="Z168" s="2" t="s">
        <v>41</v>
      </c>
      <c r="AA168" s="2" t="s">
        <v>41</v>
      </c>
      <c r="AB168" s="2" t="s">
        <v>42</v>
      </c>
      <c r="AC168" s="53" t="s">
        <v>643</v>
      </c>
      <c r="AD168" s="53">
        <v>402178</v>
      </c>
      <c r="AE168" s="54">
        <v>32</v>
      </c>
      <c r="AF168" s="55" t="s">
        <v>110</v>
      </c>
      <c r="AG168" s="56" t="str">
        <f t="shared" si="8"/>
        <v>Acworth</v>
      </c>
    </row>
    <row r="169" spans="1:33" x14ac:dyDescent="0.25">
      <c r="A169" s="1">
        <v>319995.11</v>
      </c>
      <c r="B169" s="2">
        <v>4428969100</v>
      </c>
      <c r="C169" s="2" t="s">
        <v>34</v>
      </c>
      <c r="D169" s="2" t="s">
        <v>55</v>
      </c>
      <c r="E169" s="2">
        <v>402</v>
      </c>
      <c r="F169" s="46">
        <v>1541574.22</v>
      </c>
      <c r="G169" s="47">
        <v>0.23</v>
      </c>
      <c r="H169" s="48">
        <f t="shared" si="6"/>
        <v>2.3E-3</v>
      </c>
      <c r="I169" s="49">
        <v>44862</v>
      </c>
      <c r="J169" s="2">
        <v>6</v>
      </c>
      <c r="K169" s="50">
        <v>54011</v>
      </c>
      <c r="L169" s="2">
        <v>301</v>
      </c>
      <c r="M169" s="2">
        <v>295</v>
      </c>
      <c r="N169" s="51">
        <v>45009</v>
      </c>
      <c r="O169" s="47">
        <v>3.15</v>
      </c>
      <c r="P169" s="52">
        <v>11168.705223899999</v>
      </c>
      <c r="Q169" s="2" t="s">
        <v>644</v>
      </c>
      <c r="R169" s="2" t="s">
        <v>645</v>
      </c>
      <c r="S169" s="2" t="s">
        <v>646</v>
      </c>
      <c r="T169" s="2">
        <v>335314</v>
      </c>
      <c r="U169" s="47">
        <v>1.5</v>
      </c>
      <c r="V169" s="48">
        <f t="shared" si="7"/>
        <v>1.4999999999999999E-2</v>
      </c>
      <c r="W169" s="47">
        <v>-0.42499999999999999</v>
      </c>
      <c r="X169" s="2" t="s">
        <v>39</v>
      </c>
      <c r="Y169" s="2" t="s">
        <v>40</v>
      </c>
      <c r="Z169" s="2" t="s">
        <v>41</v>
      </c>
      <c r="AA169" s="2" t="s">
        <v>41</v>
      </c>
      <c r="AB169" s="2" t="s">
        <v>127</v>
      </c>
      <c r="AC169" s="53" t="s">
        <v>647</v>
      </c>
      <c r="AD169" s="53">
        <v>406703</v>
      </c>
      <c r="AE169" s="54">
        <v>33</v>
      </c>
      <c r="AF169" s="55" t="s">
        <v>54</v>
      </c>
      <c r="AG169" s="56" t="str">
        <f t="shared" si="8"/>
        <v>McKinney</v>
      </c>
    </row>
    <row r="170" spans="1:33" x14ac:dyDescent="0.25">
      <c r="A170" s="1">
        <v>319891.11</v>
      </c>
      <c r="B170" s="2">
        <v>4335499102</v>
      </c>
      <c r="C170" s="2" t="s">
        <v>34</v>
      </c>
      <c r="D170" s="2" t="s">
        <v>55</v>
      </c>
      <c r="E170" s="2">
        <v>402</v>
      </c>
      <c r="F170" s="46">
        <v>1444524.04</v>
      </c>
      <c r="G170" s="47">
        <v>0.73</v>
      </c>
      <c r="H170" s="48">
        <f t="shared" si="6"/>
        <v>7.3000000000000001E-3</v>
      </c>
      <c r="I170" s="49">
        <v>44848</v>
      </c>
      <c r="J170" s="2">
        <v>6</v>
      </c>
      <c r="K170" s="50">
        <v>54011</v>
      </c>
      <c r="L170" s="2">
        <v>301</v>
      </c>
      <c r="M170" s="2">
        <v>295</v>
      </c>
      <c r="N170" s="51">
        <v>44991</v>
      </c>
      <c r="O170" s="47">
        <v>3.15</v>
      </c>
      <c r="P170" s="52">
        <v>33216.8302998</v>
      </c>
      <c r="Q170" s="2" t="s">
        <v>648</v>
      </c>
      <c r="R170" s="2" t="s">
        <v>649</v>
      </c>
      <c r="S170" s="2" t="s">
        <v>650</v>
      </c>
      <c r="T170" s="2">
        <v>238990</v>
      </c>
      <c r="U170" s="47">
        <v>1.75</v>
      </c>
      <c r="V170" s="48">
        <f t="shared" si="7"/>
        <v>1.7500000000000002E-2</v>
      </c>
      <c r="W170" s="47">
        <v>-0.67500000000000004</v>
      </c>
      <c r="X170" s="2" t="s">
        <v>39</v>
      </c>
      <c r="Y170" s="2" t="s">
        <v>40</v>
      </c>
      <c r="Z170" s="2" t="s">
        <v>41</v>
      </c>
      <c r="AA170" s="2" t="s">
        <v>41</v>
      </c>
      <c r="AB170" s="2" t="s">
        <v>42</v>
      </c>
      <c r="AC170" s="53" t="s">
        <v>651</v>
      </c>
      <c r="AD170" s="53">
        <v>402188</v>
      </c>
      <c r="AE170" s="54">
        <v>23</v>
      </c>
      <c r="AF170" s="55" t="s">
        <v>652</v>
      </c>
      <c r="AG170" s="56" t="str">
        <f t="shared" si="8"/>
        <v>Murray</v>
      </c>
    </row>
    <row r="171" spans="1:33" x14ac:dyDescent="0.25">
      <c r="A171" s="1">
        <v>319944.11</v>
      </c>
      <c r="B171" s="2">
        <v>4309699110</v>
      </c>
      <c r="C171" s="2" t="s">
        <v>34</v>
      </c>
      <c r="D171" s="2" t="s">
        <v>55</v>
      </c>
      <c r="E171" s="2">
        <v>402</v>
      </c>
      <c r="F171" s="46">
        <v>1442514.05</v>
      </c>
      <c r="G171" s="47">
        <v>0.73</v>
      </c>
      <c r="H171" s="48">
        <f t="shared" si="6"/>
        <v>7.3000000000000001E-3</v>
      </c>
      <c r="I171" s="49">
        <v>44838</v>
      </c>
      <c r="J171" s="2">
        <v>6</v>
      </c>
      <c r="K171" s="50">
        <v>54011</v>
      </c>
      <c r="L171" s="2">
        <v>301</v>
      </c>
      <c r="M171" s="2">
        <v>295</v>
      </c>
      <c r="N171" s="51">
        <v>44990</v>
      </c>
      <c r="O171" s="47">
        <v>3.15</v>
      </c>
      <c r="P171" s="52">
        <v>33170.610579750006</v>
      </c>
      <c r="Q171" s="2" t="s">
        <v>653</v>
      </c>
      <c r="R171" s="2" t="s">
        <v>654</v>
      </c>
      <c r="S171" s="2" t="s">
        <v>655</v>
      </c>
      <c r="T171" s="2">
        <v>721110</v>
      </c>
      <c r="U171" s="47">
        <v>1.75</v>
      </c>
      <c r="V171" s="48">
        <f t="shared" si="7"/>
        <v>1.7500000000000002E-2</v>
      </c>
      <c r="W171" s="47">
        <v>-0.67500000000000004</v>
      </c>
      <c r="X171" s="2" t="s">
        <v>39</v>
      </c>
      <c r="Y171" s="2" t="s">
        <v>40</v>
      </c>
      <c r="Z171" s="2" t="s">
        <v>41</v>
      </c>
      <c r="AA171" s="2" t="s">
        <v>41</v>
      </c>
      <c r="AB171" s="2" t="s">
        <v>42</v>
      </c>
      <c r="AC171" s="53" t="s">
        <v>261</v>
      </c>
      <c r="AD171" s="53">
        <v>402181</v>
      </c>
      <c r="AE171" s="54">
        <v>72</v>
      </c>
      <c r="AF171" s="55" t="s">
        <v>233</v>
      </c>
      <c r="AG171" s="56" t="str">
        <f t="shared" si="8"/>
        <v>St. George</v>
      </c>
    </row>
    <row r="172" spans="1:33" x14ac:dyDescent="0.25">
      <c r="A172" s="1">
        <v>319764.11</v>
      </c>
      <c r="B172" s="2">
        <v>4364539100</v>
      </c>
      <c r="C172" s="2" t="s">
        <v>34</v>
      </c>
      <c r="D172" s="2" t="s">
        <v>55</v>
      </c>
      <c r="E172" s="2">
        <v>402</v>
      </c>
      <c r="F172" s="46">
        <v>1426627.03</v>
      </c>
      <c r="G172" s="47">
        <v>0.30499999999999999</v>
      </c>
      <c r="H172" s="48">
        <f t="shared" si="6"/>
        <v>3.0499999999999998E-3</v>
      </c>
      <c r="I172" s="49">
        <v>44855</v>
      </c>
      <c r="J172" s="2">
        <v>6</v>
      </c>
      <c r="K172" s="50">
        <v>54011</v>
      </c>
      <c r="L172" s="2">
        <v>301</v>
      </c>
      <c r="M172" s="2">
        <v>295</v>
      </c>
      <c r="N172" s="51">
        <v>44986</v>
      </c>
      <c r="O172" s="47">
        <v>3.15</v>
      </c>
      <c r="P172" s="52">
        <v>13706.319190725</v>
      </c>
      <c r="Q172" s="2" t="s">
        <v>656</v>
      </c>
      <c r="R172" s="2" t="s">
        <v>657</v>
      </c>
      <c r="S172" s="2" t="s">
        <v>658</v>
      </c>
      <c r="T172" s="2">
        <v>457110</v>
      </c>
      <c r="U172" s="47">
        <v>1.5</v>
      </c>
      <c r="V172" s="48">
        <f t="shared" si="7"/>
        <v>1.4999999999999999E-2</v>
      </c>
      <c r="W172" s="47">
        <v>-0.5</v>
      </c>
      <c r="X172" s="2" t="s">
        <v>39</v>
      </c>
      <c r="Y172" s="2" t="s">
        <v>40</v>
      </c>
      <c r="Z172" s="2" t="s">
        <v>41</v>
      </c>
      <c r="AA172" s="2" t="s">
        <v>41</v>
      </c>
      <c r="AB172" s="2" t="s">
        <v>42</v>
      </c>
      <c r="AC172" s="53" t="s">
        <v>174</v>
      </c>
      <c r="AD172" s="53">
        <v>400172</v>
      </c>
      <c r="AE172" s="54">
        <v>45</v>
      </c>
      <c r="AF172" s="55" t="s">
        <v>49</v>
      </c>
      <c r="AG172" s="56" t="str">
        <f t="shared" si="8"/>
        <v>Lafayette</v>
      </c>
    </row>
    <row r="173" spans="1:33" x14ac:dyDescent="0.25">
      <c r="A173" s="1">
        <v>319943.11</v>
      </c>
      <c r="B173" s="2">
        <v>1341999102</v>
      </c>
      <c r="C173" s="2" t="s">
        <v>34</v>
      </c>
      <c r="D173" s="2" t="s">
        <v>55</v>
      </c>
      <c r="E173" s="2">
        <v>402</v>
      </c>
      <c r="F173" s="46">
        <v>1420733.7</v>
      </c>
      <c r="G173" s="47">
        <v>1.78</v>
      </c>
      <c r="H173" s="48">
        <f t="shared" si="6"/>
        <v>1.78E-2</v>
      </c>
      <c r="I173" s="49">
        <v>44567</v>
      </c>
      <c r="J173" s="2">
        <v>15</v>
      </c>
      <c r="K173" s="50">
        <v>54011</v>
      </c>
      <c r="L173" s="2">
        <v>310</v>
      </c>
      <c r="M173" s="2">
        <v>295</v>
      </c>
      <c r="N173" s="51">
        <v>44976</v>
      </c>
      <c r="O173" s="47">
        <v>3.15</v>
      </c>
      <c r="P173" s="52">
        <v>79660.538558999993</v>
      </c>
      <c r="Q173" s="2" t="s">
        <v>659</v>
      </c>
      <c r="R173" s="2" t="s">
        <v>660</v>
      </c>
      <c r="S173" s="2" t="s">
        <v>661</v>
      </c>
      <c r="T173" s="2">
        <v>713990</v>
      </c>
      <c r="U173" s="47">
        <v>2.25</v>
      </c>
      <c r="V173" s="48">
        <f t="shared" si="7"/>
        <v>2.2499999999999999E-2</v>
      </c>
      <c r="W173" s="47">
        <v>-0.67500000000000004</v>
      </c>
      <c r="X173" s="2" t="s">
        <v>39</v>
      </c>
      <c r="Y173" s="2" t="s">
        <v>40</v>
      </c>
      <c r="Z173" s="2" t="s">
        <v>41</v>
      </c>
      <c r="AA173" s="2" t="s">
        <v>41</v>
      </c>
      <c r="AB173" s="2" t="s">
        <v>42</v>
      </c>
      <c r="AC173" s="53" t="s">
        <v>174</v>
      </c>
      <c r="AD173" s="53">
        <v>403903</v>
      </c>
      <c r="AE173" s="54">
        <v>71</v>
      </c>
      <c r="AF173" s="55" t="s">
        <v>368</v>
      </c>
      <c r="AG173" s="56" t="str">
        <f t="shared" si="8"/>
        <v>Caldwell</v>
      </c>
    </row>
    <row r="174" spans="1:33" x14ac:dyDescent="0.25">
      <c r="A174" s="1">
        <v>319717.11</v>
      </c>
      <c r="B174" s="2">
        <v>4341929107</v>
      </c>
      <c r="C174" s="2" t="s">
        <v>34</v>
      </c>
      <c r="D174" s="2" t="s">
        <v>55</v>
      </c>
      <c r="E174" s="2">
        <v>402</v>
      </c>
      <c r="F174" s="46">
        <v>1341819.67</v>
      </c>
      <c r="G174" s="47">
        <v>1.5549999999999999</v>
      </c>
      <c r="H174" s="48">
        <f t="shared" si="6"/>
        <v>1.555E-2</v>
      </c>
      <c r="I174" s="49">
        <v>44855</v>
      </c>
      <c r="J174" s="2">
        <v>6</v>
      </c>
      <c r="K174" s="50">
        <v>54011</v>
      </c>
      <c r="L174" s="2">
        <v>301</v>
      </c>
      <c r="M174" s="2">
        <v>295</v>
      </c>
      <c r="N174" s="51">
        <v>45015</v>
      </c>
      <c r="O174" s="47">
        <v>3.15</v>
      </c>
      <c r="P174" s="52">
        <v>65725.681985774994</v>
      </c>
      <c r="Q174" s="2" t="s">
        <v>662</v>
      </c>
      <c r="R174" s="2" t="s">
        <v>663</v>
      </c>
      <c r="S174" s="2" t="s">
        <v>664</v>
      </c>
      <c r="T174" s="2">
        <v>722511</v>
      </c>
      <c r="U174" s="47">
        <v>2.75</v>
      </c>
      <c r="V174" s="48">
        <f t="shared" si="7"/>
        <v>2.75E-2</v>
      </c>
      <c r="W174" s="47">
        <v>-0.5</v>
      </c>
      <c r="X174" s="2" t="s">
        <v>39</v>
      </c>
      <c r="Y174" s="2" t="s">
        <v>40</v>
      </c>
      <c r="Z174" s="2" t="s">
        <v>41</v>
      </c>
      <c r="AA174" s="2" t="s">
        <v>41</v>
      </c>
      <c r="AB174" s="2" t="s">
        <v>42</v>
      </c>
      <c r="AC174" s="53" t="s">
        <v>440</v>
      </c>
      <c r="AD174" s="53">
        <v>400167</v>
      </c>
      <c r="AE174" s="54">
        <v>72</v>
      </c>
      <c r="AF174" s="55" t="s">
        <v>282</v>
      </c>
      <c r="AG174" s="56" t="str">
        <f t="shared" si="8"/>
        <v>Tucson</v>
      </c>
    </row>
    <row r="175" spans="1:33" x14ac:dyDescent="0.25">
      <c r="A175" s="1">
        <v>319784.11</v>
      </c>
      <c r="B175" s="2">
        <v>4301309104</v>
      </c>
      <c r="C175" s="2" t="s">
        <v>34</v>
      </c>
      <c r="D175" s="2" t="s">
        <v>55</v>
      </c>
      <c r="E175" s="2">
        <v>402</v>
      </c>
      <c r="F175" s="46">
        <v>1280897.76</v>
      </c>
      <c r="G175" s="47">
        <v>1.73</v>
      </c>
      <c r="H175" s="48">
        <f t="shared" si="6"/>
        <v>1.7299999999999999E-2</v>
      </c>
      <c r="I175" s="49">
        <v>44839</v>
      </c>
      <c r="J175" s="2">
        <v>6</v>
      </c>
      <c r="K175" s="50">
        <v>54011</v>
      </c>
      <c r="L175" s="2">
        <v>301</v>
      </c>
      <c r="M175" s="2">
        <v>295</v>
      </c>
      <c r="N175" s="51">
        <v>44998</v>
      </c>
      <c r="O175" s="47">
        <v>3.15</v>
      </c>
      <c r="P175" s="52">
        <v>69802.523431199996</v>
      </c>
      <c r="Q175" s="2" t="s">
        <v>665</v>
      </c>
      <c r="R175" s="2" t="s">
        <v>666</v>
      </c>
      <c r="S175" s="2" t="s">
        <v>667</v>
      </c>
      <c r="T175" s="2">
        <v>623312</v>
      </c>
      <c r="U175" s="47">
        <v>2.75</v>
      </c>
      <c r="V175" s="48">
        <f t="shared" si="7"/>
        <v>2.75E-2</v>
      </c>
      <c r="W175" s="47">
        <v>-0.67500000000000004</v>
      </c>
      <c r="X175" s="2" t="s">
        <v>39</v>
      </c>
      <c r="Y175" s="2" t="s">
        <v>40</v>
      </c>
      <c r="Z175" s="2" t="s">
        <v>41</v>
      </c>
      <c r="AA175" s="2" t="s">
        <v>41</v>
      </c>
      <c r="AB175" s="2" t="s">
        <v>42</v>
      </c>
      <c r="AC175" s="53" t="s">
        <v>668</v>
      </c>
      <c r="AD175" s="53">
        <v>402180</v>
      </c>
      <c r="AE175" s="54">
        <v>62</v>
      </c>
      <c r="AF175" s="55" t="s">
        <v>145</v>
      </c>
      <c r="AG175" s="56" t="str">
        <f t="shared" si="8"/>
        <v>Happy Valley</v>
      </c>
    </row>
    <row r="176" spans="1:33" x14ac:dyDescent="0.25">
      <c r="A176" s="1">
        <v>319727.11</v>
      </c>
      <c r="B176" s="2">
        <v>4293019110</v>
      </c>
      <c r="C176" s="2" t="s">
        <v>34</v>
      </c>
      <c r="D176" s="2" t="s">
        <v>55</v>
      </c>
      <c r="E176" s="2">
        <v>402</v>
      </c>
      <c r="F176" s="46">
        <v>1080281.69</v>
      </c>
      <c r="G176" s="47">
        <v>0.55500000000000005</v>
      </c>
      <c r="H176" s="48">
        <f t="shared" si="6"/>
        <v>5.5500000000000002E-3</v>
      </c>
      <c r="I176" s="49">
        <v>44835</v>
      </c>
      <c r="J176" s="2">
        <v>6</v>
      </c>
      <c r="K176" s="50">
        <v>54011</v>
      </c>
      <c r="L176" s="2">
        <v>301</v>
      </c>
      <c r="M176" s="2">
        <v>295</v>
      </c>
      <c r="N176" s="51">
        <v>44997</v>
      </c>
      <c r="O176" s="47">
        <v>3.15</v>
      </c>
      <c r="P176" s="52">
        <v>18886.024645425001</v>
      </c>
      <c r="Q176" s="2" t="s">
        <v>669</v>
      </c>
      <c r="R176" s="2" t="s">
        <v>670</v>
      </c>
      <c r="S176" s="2" t="s">
        <v>671</v>
      </c>
      <c r="T176" s="2">
        <v>532310</v>
      </c>
      <c r="U176" s="47">
        <v>1.75</v>
      </c>
      <c r="V176" s="48">
        <f t="shared" si="7"/>
        <v>1.7500000000000002E-2</v>
      </c>
      <c r="W176" s="47">
        <v>-0.5</v>
      </c>
      <c r="X176" s="2" t="s">
        <v>39</v>
      </c>
      <c r="Y176" s="2" t="s">
        <v>40</v>
      </c>
      <c r="Z176" s="2" t="s">
        <v>41</v>
      </c>
      <c r="AA176" s="2" t="s">
        <v>41</v>
      </c>
      <c r="AB176" s="2" t="s">
        <v>42</v>
      </c>
      <c r="AC176" s="53" t="s">
        <v>465</v>
      </c>
      <c r="AD176" s="53">
        <v>400159</v>
      </c>
      <c r="AE176" s="54">
        <v>53</v>
      </c>
      <c r="AF176" s="55" t="s">
        <v>60</v>
      </c>
      <c r="AG176" s="56" t="str">
        <f t="shared" si="8"/>
        <v>Santa Clarita</v>
      </c>
    </row>
    <row r="177" spans="1:33" x14ac:dyDescent="0.25">
      <c r="A177" s="1">
        <v>319715.11</v>
      </c>
      <c r="B177" s="2">
        <v>4283949103</v>
      </c>
      <c r="C177" s="2" t="s">
        <v>34</v>
      </c>
      <c r="D177" s="2" t="s">
        <v>55</v>
      </c>
      <c r="E177" s="2">
        <v>402</v>
      </c>
      <c r="F177" s="46">
        <v>1041639.39</v>
      </c>
      <c r="G177" s="47">
        <v>0.30499999999999999</v>
      </c>
      <c r="H177" s="48">
        <f t="shared" si="6"/>
        <v>3.0499999999999998E-3</v>
      </c>
      <c r="I177" s="49">
        <v>44852</v>
      </c>
      <c r="J177" s="2">
        <v>6</v>
      </c>
      <c r="K177" s="50">
        <v>54011</v>
      </c>
      <c r="L177" s="2">
        <v>301</v>
      </c>
      <c r="M177" s="2">
        <v>295</v>
      </c>
      <c r="N177" s="51">
        <v>45003</v>
      </c>
      <c r="O177" s="47">
        <v>3.15</v>
      </c>
      <c r="P177" s="52">
        <v>10007.550439424998</v>
      </c>
      <c r="Q177" s="2" t="s">
        <v>672</v>
      </c>
      <c r="R177" s="2" t="s">
        <v>41</v>
      </c>
      <c r="S177" s="2" t="s">
        <v>673</v>
      </c>
      <c r="T177" s="2">
        <v>624410</v>
      </c>
      <c r="U177" s="47">
        <v>1.5</v>
      </c>
      <c r="V177" s="48">
        <f t="shared" si="7"/>
        <v>1.4999999999999999E-2</v>
      </c>
      <c r="W177" s="47">
        <v>-0.5</v>
      </c>
      <c r="X177" s="2" t="s">
        <v>39</v>
      </c>
      <c r="Y177" s="2" t="s">
        <v>40</v>
      </c>
      <c r="Z177" s="2" t="s">
        <v>41</v>
      </c>
      <c r="AA177" s="2" t="s">
        <v>41</v>
      </c>
      <c r="AB177" s="2" t="s">
        <v>42</v>
      </c>
      <c r="AC177" s="53" t="s">
        <v>636</v>
      </c>
      <c r="AD177" s="53">
        <v>400158</v>
      </c>
      <c r="AE177" s="54">
        <v>62</v>
      </c>
      <c r="AF177" s="55" t="s">
        <v>145</v>
      </c>
      <c r="AG177" s="56" t="str">
        <f t="shared" si="8"/>
        <v>Gresham</v>
      </c>
    </row>
    <row r="178" spans="1:33" x14ac:dyDescent="0.25">
      <c r="A178" s="1">
        <v>319730.11</v>
      </c>
      <c r="B178" s="2">
        <v>4348469103</v>
      </c>
      <c r="C178" s="2" t="s">
        <v>34</v>
      </c>
      <c r="D178" s="2" t="s">
        <v>55</v>
      </c>
      <c r="E178" s="2">
        <v>402</v>
      </c>
      <c r="F178" s="46">
        <v>867429.46</v>
      </c>
      <c r="G178" s="47">
        <v>0.55500000000000005</v>
      </c>
      <c r="H178" s="48">
        <f t="shared" si="6"/>
        <v>5.5500000000000002E-3</v>
      </c>
      <c r="I178" s="49">
        <v>44858</v>
      </c>
      <c r="J178" s="2">
        <v>6</v>
      </c>
      <c r="K178" s="50">
        <v>54011</v>
      </c>
      <c r="L178" s="2">
        <v>301</v>
      </c>
      <c r="M178" s="2">
        <v>295</v>
      </c>
      <c r="N178" s="51">
        <v>44991</v>
      </c>
      <c r="O178" s="47">
        <v>3.15</v>
      </c>
      <c r="P178" s="52">
        <v>15164.83553445</v>
      </c>
      <c r="Q178" s="2" t="s">
        <v>674</v>
      </c>
      <c r="R178" s="2" t="s">
        <v>675</v>
      </c>
      <c r="S178" s="2" t="s">
        <v>676</v>
      </c>
      <c r="T178" s="2">
        <v>721110</v>
      </c>
      <c r="U178" s="47">
        <v>1.75</v>
      </c>
      <c r="V178" s="48">
        <f t="shared" si="7"/>
        <v>1.7500000000000002E-2</v>
      </c>
      <c r="W178" s="47">
        <v>-0.5</v>
      </c>
      <c r="X178" s="2" t="s">
        <v>39</v>
      </c>
      <c r="Y178" s="2" t="s">
        <v>40</v>
      </c>
      <c r="Z178" s="2" t="s">
        <v>41</v>
      </c>
      <c r="AA178" s="2" t="s">
        <v>41</v>
      </c>
      <c r="AB178" s="2" t="s">
        <v>42</v>
      </c>
      <c r="AC178" s="53" t="s">
        <v>677</v>
      </c>
      <c r="AD178" s="53">
        <v>400170</v>
      </c>
      <c r="AE178" s="54">
        <v>72</v>
      </c>
      <c r="AF178" s="55" t="s">
        <v>93</v>
      </c>
      <c r="AG178" s="56" t="str">
        <f t="shared" si="8"/>
        <v>Port Saint Lucie</v>
      </c>
    </row>
    <row r="179" spans="1:33" x14ac:dyDescent="0.25">
      <c r="A179" s="1">
        <v>319733.11</v>
      </c>
      <c r="B179" s="2">
        <v>4378159105</v>
      </c>
      <c r="C179" s="2" t="s">
        <v>34</v>
      </c>
      <c r="D179" s="2" t="s">
        <v>55</v>
      </c>
      <c r="E179" s="2">
        <v>402</v>
      </c>
      <c r="F179" s="46">
        <v>785231.35</v>
      </c>
      <c r="G179" s="47">
        <v>0.48</v>
      </c>
      <c r="H179" s="48">
        <f t="shared" si="6"/>
        <v>4.7999999999999996E-3</v>
      </c>
      <c r="I179" s="49">
        <v>44854</v>
      </c>
      <c r="J179" s="2">
        <v>6</v>
      </c>
      <c r="K179" s="50">
        <v>54011</v>
      </c>
      <c r="L179" s="2">
        <v>301</v>
      </c>
      <c r="M179" s="2">
        <v>295</v>
      </c>
      <c r="N179" s="51">
        <v>44999</v>
      </c>
      <c r="O179" s="47">
        <v>3.15</v>
      </c>
      <c r="P179" s="52">
        <v>11872.698011999999</v>
      </c>
      <c r="Q179" s="2" t="s">
        <v>678</v>
      </c>
      <c r="R179" s="2" t="s">
        <v>679</v>
      </c>
      <c r="S179" s="2" t="s">
        <v>680</v>
      </c>
      <c r="T179" s="2">
        <v>721191</v>
      </c>
      <c r="U179" s="47">
        <v>1.5</v>
      </c>
      <c r="V179" s="48">
        <f t="shared" si="7"/>
        <v>1.4999999999999999E-2</v>
      </c>
      <c r="W179" s="47">
        <v>-0.67500000000000004</v>
      </c>
      <c r="X179" s="2" t="s">
        <v>39</v>
      </c>
      <c r="Y179" s="2" t="s">
        <v>40</v>
      </c>
      <c r="Z179" s="2" t="s">
        <v>41</v>
      </c>
      <c r="AA179" s="2" t="s">
        <v>41</v>
      </c>
      <c r="AB179" s="2" t="s">
        <v>42</v>
      </c>
      <c r="AC179" s="53" t="s">
        <v>244</v>
      </c>
      <c r="AD179" s="53">
        <v>402196</v>
      </c>
      <c r="AE179" s="54">
        <v>72</v>
      </c>
      <c r="AF179" s="55" t="s">
        <v>60</v>
      </c>
      <c r="AG179" s="56" t="str">
        <f t="shared" si="8"/>
        <v>Santa Rosa</v>
      </c>
    </row>
    <row r="180" spans="1:33" x14ac:dyDescent="0.25">
      <c r="A180" s="1">
        <v>319731.11</v>
      </c>
      <c r="B180" s="2">
        <v>4350809108</v>
      </c>
      <c r="C180" s="2" t="s">
        <v>34</v>
      </c>
      <c r="D180" s="2" t="s">
        <v>55</v>
      </c>
      <c r="E180" s="2">
        <v>402</v>
      </c>
      <c r="F180" s="46">
        <v>750599.24</v>
      </c>
      <c r="G180" s="47">
        <v>0.80500000000000005</v>
      </c>
      <c r="H180" s="48">
        <f t="shared" si="6"/>
        <v>8.0499999999999999E-3</v>
      </c>
      <c r="I180" s="49">
        <v>44848</v>
      </c>
      <c r="J180" s="2">
        <v>6</v>
      </c>
      <c r="K180" s="50">
        <v>54011</v>
      </c>
      <c r="L180" s="2">
        <v>301</v>
      </c>
      <c r="M180" s="2">
        <v>295</v>
      </c>
      <c r="N180" s="51">
        <v>44986</v>
      </c>
      <c r="O180" s="47">
        <v>3.15</v>
      </c>
      <c r="P180" s="52">
        <v>19033.320228299996</v>
      </c>
      <c r="Q180" s="2" t="s">
        <v>681</v>
      </c>
      <c r="R180" s="2" t="s">
        <v>682</v>
      </c>
      <c r="S180" s="2" t="s">
        <v>683</v>
      </c>
      <c r="T180" s="2">
        <v>484110</v>
      </c>
      <c r="U180" s="47">
        <v>2</v>
      </c>
      <c r="V180" s="48">
        <f t="shared" si="7"/>
        <v>0.02</v>
      </c>
      <c r="W180" s="47">
        <v>-0.5</v>
      </c>
      <c r="X180" s="2" t="s">
        <v>39</v>
      </c>
      <c r="Y180" s="2" t="s">
        <v>40</v>
      </c>
      <c r="Z180" s="2" t="s">
        <v>41</v>
      </c>
      <c r="AA180" s="2" t="s">
        <v>41</v>
      </c>
      <c r="AB180" s="2" t="s">
        <v>42</v>
      </c>
      <c r="AC180" s="53" t="s">
        <v>684</v>
      </c>
      <c r="AD180" s="53">
        <v>400171</v>
      </c>
      <c r="AE180" s="54">
        <v>48</v>
      </c>
      <c r="AF180" s="55" t="s">
        <v>66</v>
      </c>
      <c r="AG180" s="56" t="str">
        <f t="shared" si="8"/>
        <v>Williamston</v>
      </c>
    </row>
    <row r="181" spans="1:33" x14ac:dyDescent="0.25">
      <c r="A181" s="1">
        <v>319969.11</v>
      </c>
      <c r="B181" s="2">
        <v>4349359107</v>
      </c>
      <c r="C181" s="2" t="s">
        <v>34</v>
      </c>
      <c r="D181" s="2" t="s">
        <v>55</v>
      </c>
      <c r="E181" s="2">
        <v>402</v>
      </c>
      <c r="F181" s="46">
        <v>694343.48</v>
      </c>
      <c r="G181" s="47">
        <v>1.73</v>
      </c>
      <c r="H181" s="48">
        <f t="shared" si="6"/>
        <v>1.7299999999999999E-2</v>
      </c>
      <c r="I181" s="49">
        <v>44862</v>
      </c>
      <c r="J181" s="2">
        <v>6</v>
      </c>
      <c r="K181" s="50">
        <v>54011</v>
      </c>
      <c r="L181" s="2">
        <v>301</v>
      </c>
      <c r="M181" s="2">
        <v>295</v>
      </c>
      <c r="N181" s="51">
        <v>44989</v>
      </c>
      <c r="O181" s="47">
        <v>3.15</v>
      </c>
      <c r="P181" s="52">
        <v>37838.247942599999</v>
      </c>
      <c r="Q181" s="2" t="s">
        <v>685</v>
      </c>
      <c r="R181" s="2" t="s">
        <v>686</v>
      </c>
      <c r="S181" s="2" t="s">
        <v>687</v>
      </c>
      <c r="T181" s="2">
        <v>238220</v>
      </c>
      <c r="U181" s="47">
        <v>2.75</v>
      </c>
      <c r="V181" s="48">
        <f t="shared" si="7"/>
        <v>2.75E-2</v>
      </c>
      <c r="W181" s="47">
        <v>-0.67500000000000004</v>
      </c>
      <c r="X181" s="2" t="s">
        <v>39</v>
      </c>
      <c r="Y181" s="2" t="s">
        <v>40</v>
      </c>
      <c r="Z181" s="2" t="s">
        <v>41</v>
      </c>
      <c r="AA181" s="2" t="s">
        <v>41</v>
      </c>
      <c r="AB181" s="2" t="s">
        <v>42</v>
      </c>
      <c r="AC181" s="53" t="s">
        <v>688</v>
      </c>
      <c r="AD181" s="53">
        <v>403923</v>
      </c>
      <c r="AE181" s="54">
        <v>23</v>
      </c>
      <c r="AF181" s="55" t="s">
        <v>391</v>
      </c>
      <c r="AG181" s="56" t="str">
        <f t="shared" si="8"/>
        <v>Rahway</v>
      </c>
    </row>
    <row r="182" spans="1:33" x14ac:dyDescent="0.25">
      <c r="A182" s="1">
        <v>319751.11</v>
      </c>
      <c r="B182" s="2">
        <v>4297569108</v>
      </c>
      <c r="C182" s="2" t="s">
        <v>34</v>
      </c>
      <c r="D182" s="2" t="s">
        <v>55</v>
      </c>
      <c r="E182" s="2">
        <v>402</v>
      </c>
      <c r="F182" s="46">
        <v>621072.87</v>
      </c>
      <c r="G182" s="47">
        <v>1.04</v>
      </c>
      <c r="H182" s="48">
        <f t="shared" si="6"/>
        <v>1.04E-2</v>
      </c>
      <c r="I182" s="49">
        <v>44838</v>
      </c>
      <c r="J182" s="2">
        <v>6</v>
      </c>
      <c r="K182" s="50">
        <v>54011</v>
      </c>
      <c r="L182" s="2">
        <v>301</v>
      </c>
      <c r="M182" s="2">
        <v>295</v>
      </c>
      <c r="N182" s="51">
        <v>44988</v>
      </c>
      <c r="O182" s="47">
        <v>3.15</v>
      </c>
      <c r="P182" s="52">
        <v>20346.347221199998</v>
      </c>
      <c r="Q182" s="2" t="s">
        <v>689</v>
      </c>
      <c r="R182" s="2" t="s">
        <v>690</v>
      </c>
      <c r="S182" s="2" t="s">
        <v>691</v>
      </c>
      <c r="T182" s="2">
        <v>484121</v>
      </c>
      <c r="U182" s="47">
        <v>2</v>
      </c>
      <c r="V182" s="48">
        <f t="shared" si="7"/>
        <v>0.02</v>
      </c>
      <c r="W182" s="47">
        <v>-0.67500000000000004</v>
      </c>
      <c r="X182" s="2" t="s">
        <v>39</v>
      </c>
      <c r="Y182" s="2" t="s">
        <v>40</v>
      </c>
      <c r="Z182" s="2" t="s">
        <v>41</v>
      </c>
      <c r="AA182" s="2" t="s">
        <v>41</v>
      </c>
      <c r="AB182" s="2" t="s">
        <v>42</v>
      </c>
      <c r="AC182" s="53" t="s">
        <v>184</v>
      </c>
      <c r="AD182" s="53">
        <v>402179</v>
      </c>
      <c r="AE182" s="54">
        <v>48</v>
      </c>
      <c r="AF182" s="55" t="s">
        <v>110</v>
      </c>
      <c r="AG182" s="56" t="str">
        <f t="shared" si="8"/>
        <v>Liburn</v>
      </c>
    </row>
    <row r="183" spans="1:33" x14ac:dyDescent="0.25">
      <c r="A183" s="1">
        <v>319940.11</v>
      </c>
      <c r="B183" s="2">
        <v>4423569110</v>
      </c>
      <c r="C183" s="2" t="s">
        <v>34</v>
      </c>
      <c r="D183" s="2" t="s">
        <v>55</v>
      </c>
      <c r="E183" s="2">
        <v>402</v>
      </c>
      <c r="F183" s="46">
        <v>533465.06999999995</v>
      </c>
      <c r="G183" s="47">
        <v>1.73</v>
      </c>
      <c r="H183" s="48">
        <f t="shared" si="6"/>
        <v>1.7299999999999999E-2</v>
      </c>
      <c r="I183" s="49">
        <v>44865</v>
      </c>
      <c r="J183" s="2">
        <v>6</v>
      </c>
      <c r="K183" s="50">
        <v>54011</v>
      </c>
      <c r="L183" s="2">
        <v>301</v>
      </c>
      <c r="M183" s="2">
        <v>295</v>
      </c>
      <c r="N183" s="51">
        <v>45015</v>
      </c>
      <c r="O183" s="47">
        <v>3.15</v>
      </c>
      <c r="P183" s="52">
        <v>29071.178989649998</v>
      </c>
      <c r="Q183" s="2" t="s">
        <v>692</v>
      </c>
      <c r="R183" s="2" t="s">
        <v>693</v>
      </c>
      <c r="S183" s="2" t="s">
        <v>694</v>
      </c>
      <c r="T183" s="2">
        <v>238160</v>
      </c>
      <c r="U183" s="47">
        <v>2.75</v>
      </c>
      <c r="V183" s="48">
        <f t="shared" si="7"/>
        <v>2.75E-2</v>
      </c>
      <c r="W183" s="47">
        <v>-0.67500000000000004</v>
      </c>
      <c r="X183" s="2" t="s">
        <v>39</v>
      </c>
      <c r="Y183" s="2" t="s">
        <v>40</v>
      </c>
      <c r="Z183" s="2" t="s">
        <v>41</v>
      </c>
      <c r="AA183" s="2" t="s">
        <v>41</v>
      </c>
      <c r="AB183" s="2" t="s">
        <v>42</v>
      </c>
      <c r="AC183" s="53" t="s">
        <v>184</v>
      </c>
      <c r="AD183" s="53">
        <v>402200</v>
      </c>
      <c r="AE183" s="54">
        <v>23</v>
      </c>
      <c r="AF183" s="55" t="s">
        <v>54</v>
      </c>
      <c r="AG183" s="56" t="str">
        <f t="shared" si="8"/>
        <v>San Antonio</v>
      </c>
    </row>
    <row r="184" spans="1:33" x14ac:dyDescent="0.25">
      <c r="A184" s="1">
        <v>320135.11</v>
      </c>
      <c r="B184" s="2">
        <v>4426659108</v>
      </c>
      <c r="C184" s="2" t="s">
        <v>34</v>
      </c>
      <c r="D184" s="2" t="s">
        <v>55</v>
      </c>
      <c r="E184" s="2">
        <v>402</v>
      </c>
      <c r="F184" s="46">
        <v>532086.06999999995</v>
      </c>
      <c r="G184" s="47">
        <v>1.48</v>
      </c>
      <c r="H184" s="48">
        <f t="shared" si="6"/>
        <v>1.4800000000000001E-2</v>
      </c>
      <c r="I184" s="49">
        <v>44865</v>
      </c>
      <c r="J184" s="2">
        <v>6</v>
      </c>
      <c r="K184" s="50">
        <v>54011</v>
      </c>
      <c r="L184" s="2">
        <v>301</v>
      </c>
      <c r="M184" s="2">
        <v>295</v>
      </c>
      <c r="N184" s="51">
        <v>44990</v>
      </c>
      <c r="O184" s="47">
        <v>3.15</v>
      </c>
      <c r="P184" s="52">
        <v>24805.852583399996</v>
      </c>
      <c r="Q184" s="2" t="s">
        <v>695</v>
      </c>
      <c r="R184" s="2" t="s">
        <v>696</v>
      </c>
      <c r="S184" s="2" t="s">
        <v>697</v>
      </c>
      <c r="T184" s="2">
        <v>721191</v>
      </c>
      <c r="U184" s="47">
        <v>2.5</v>
      </c>
      <c r="V184" s="48">
        <f t="shared" si="7"/>
        <v>2.5000000000000001E-2</v>
      </c>
      <c r="W184" s="47">
        <v>-0.67500000000000004</v>
      </c>
      <c r="X184" s="2" t="s">
        <v>39</v>
      </c>
      <c r="Y184" s="2" t="s">
        <v>40</v>
      </c>
      <c r="Z184" s="2" t="s">
        <v>41</v>
      </c>
      <c r="AA184" s="2" t="s">
        <v>41</v>
      </c>
      <c r="AB184" s="2" t="s">
        <v>42</v>
      </c>
      <c r="AC184" s="53" t="s">
        <v>275</v>
      </c>
      <c r="AD184" s="53">
        <v>403931</v>
      </c>
      <c r="AE184" s="54">
        <v>72</v>
      </c>
      <c r="AF184" s="55" t="s">
        <v>166</v>
      </c>
      <c r="AG184" s="56" t="str">
        <f t="shared" si="8"/>
        <v>Warrensburg</v>
      </c>
    </row>
    <row r="185" spans="1:33" x14ac:dyDescent="0.25">
      <c r="A185" s="1">
        <v>319783.11</v>
      </c>
      <c r="B185" s="2">
        <v>4350399105</v>
      </c>
      <c r="C185" s="2" t="s">
        <v>34</v>
      </c>
      <c r="D185" s="2" t="s">
        <v>55</v>
      </c>
      <c r="E185" s="2">
        <v>402</v>
      </c>
      <c r="F185" s="46">
        <v>508781.48</v>
      </c>
      <c r="G185" s="47">
        <v>0.98</v>
      </c>
      <c r="H185" s="48">
        <f t="shared" si="6"/>
        <v>9.7999999999999997E-3</v>
      </c>
      <c r="I185" s="49">
        <v>44854</v>
      </c>
      <c r="J185" s="2">
        <v>6</v>
      </c>
      <c r="K185" s="50">
        <v>54011</v>
      </c>
      <c r="L185" s="2">
        <v>301</v>
      </c>
      <c r="M185" s="2">
        <v>295</v>
      </c>
      <c r="N185" s="51">
        <v>45012</v>
      </c>
      <c r="O185" s="47">
        <v>3.15</v>
      </c>
      <c r="P185" s="52">
        <v>15706.084287599999</v>
      </c>
      <c r="Q185" s="2" t="s">
        <v>698</v>
      </c>
      <c r="R185" s="2" t="s">
        <v>699</v>
      </c>
      <c r="S185" s="2" t="s">
        <v>700</v>
      </c>
      <c r="T185" s="2">
        <v>441310</v>
      </c>
      <c r="U185" s="47">
        <v>2</v>
      </c>
      <c r="V185" s="48">
        <f t="shared" si="7"/>
        <v>0.02</v>
      </c>
      <c r="W185" s="47">
        <v>-0.67500000000000004</v>
      </c>
      <c r="X185" s="2" t="s">
        <v>39</v>
      </c>
      <c r="Y185" s="2" t="s">
        <v>40</v>
      </c>
      <c r="Z185" s="2" t="s">
        <v>41</v>
      </c>
      <c r="AA185" s="2" t="s">
        <v>41</v>
      </c>
      <c r="AB185" s="2" t="s">
        <v>42</v>
      </c>
      <c r="AC185" s="53" t="s">
        <v>668</v>
      </c>
      <c r="AD185" s="53">
        <v>402191</v>
      </c>
      <c r="AE185" s="54">
        <v>44</v>
      </c>
      <c r="AF185" s="55" t="s">
        <v>180</v>
      </c>
      <c r="AG185" s="56" t="str">
        <f t="shared" si="8"/>
        <v>Erie</v>
      </c>
    </row>
    <row r="186" spans="1:33" x14ac:dyDescent="0.25">
      <c r="A186" s="1">
        <v>319748.11</v>
      </c>
      <c r="B186" s="2">
        <v>4349739103</v>
      </c>
      <c r="C186" s="2" t="s">
        <v>34</v>
      </c>
      <c r="D186" s="2" t="s">
        <v>55</v>
      </c>
      <c r="E186" s="2">
        <v>402</v>
      </c>
      <c r="F186" s="46">
        <v>505221.69</v>
      </c>
      <c r="G186" s="47">
        <v>1.73</v>
      </c>
      <c r="H186" s="48">
        <f t="shared" si="6"/>
        <v>1.7299999999999999E-2</v>
      </c>
      <c r="I186" s="49">
        <v>44848</v>
      </c>
      <c r="J186" s="2">
        <v>6</v>
      </c>
      <c r="K186" s="50">
        <v>54011</v>
      </c>
      <c r="L186" s="2">
        <v>301</v>
      </c>
      <c r="M186" s="2">
        <v>295</v>
      </c>
      <c r="N186" s="51">
        <v>44999</v>
      </c>
      <c r="O186" s="47">
        <v>3.15</v>
      </c>
      <c r="P186" s="52">
        <v>27532.05599655</v>
      </c>
      <c r="Q186" s="2" t="s">
        <v>701</v>
      </c>
      <c r="R186" s="2" t="s">
        <v>702</v>
      </c>
      <c r="S186" s="2" t="s">
        <v>703</v>
      </c>
      <c r="T186" s="2">
        <v>624410</v>
      </c>
      <c r="U186" s="47">
        <v>2.75</v>
      </c>
      <c r="V186" s="48">
        <f t="shared" si="7"/>
        <v>2.75E-2</v>
      </c>
      <c r="W186" s="47">
        <v>-0.67500000000000004</v>
      </c>
      <c r="X186" s="2" t="s">
        <v>39</v>
      </c>
      <c r="Y186" s="2" t="s">
        <v>40</v>
      </c>
      <c r="Z186" s="2" t="s">
        <v>41</v>
      </c>
      <c r="AA186" s="2" t="s">
        <v>41</v>
      </c>
      <c r="AB186" s="2" t="s">
        <v>42</v>
      </c>
      <c r="AC186" s="53" t="s">
        <v>184</v>
      </c>
      <c r="AD186" s="53">
        <v>402190</v>
      </c>
      <c r="AE186" s="54">
        <v>62</v>
      </c>
      <c r="AF186" s="55" t="s">
        <v>79</v>
      </c>
      <c r="AG186" s="56" t="str">
        <f t="shared" si="8"/>
        <v>Mocksville</v>
      </c>
    </row>
    <row r="187" spans="1:33" x14ac:dyDescent="0.25">
      <c r="A187" s="1">
        <v>319947.11</v>
      </c>
      <c r="B187" s="2">
        <v>4352709106</v>
      </c>
      <c r="C187" s="2" t="s">
        <v>34</v>
      </c>
      <c r="D187" s="2" t="s">
        <v>55</v>
      </c>
      <c r="E187" s="2">
        <v>402</v>
      </c>
      <c r="F187" s="46">
        <v>504218.48</v>
      </c>
      <c r="G187" s="47">
        <v>0.73</v>
      </c>
      <c r="H187" s="48">
        <f t="shared" si="6"/>
        <v>7.3000000000000001E-3</v>
      </c>
      <c r="I187" s="49">
        <v>44861</v>
      </c>
      <c r="J187" s="2">
        <v>6</v>
      </c>
      <c r="K187" s="50">
        <v>54011</v>
      </c>
      <c r="L187" s="2">
        <v>301</v>
      </c>
      <c r="M187" s="2">
        <v>295</v>
      </c>
      <c r="N187" s="51">
        <v>44987</v>
      </c>
      <c r="O187" s="47">
        <v>3.15</v>
      </c>
      <c r="P187" s="52">
        <v>11594.503947599998</v>
      </c>
      <c r="Q187" s="2" t="s">
        <v>704</v>
      </c>
      <c r="R187" s="2" t="s">
        <v>705</v>
      </c>
      <c r="S187" s="2" t="s">
        <v>706</v>
      </c>
      <c r="T187" s="2">
        <v>721110</v>
      </c>
      <c r="U187" s="47">
        <v>1.75</v>
      </c>
      <c r="V187" s="48">
        <f t="shared" si="7"/>
        <v>1.7500000000000002E-2</v>
      </c>
      <c r="W187" s="47">
        <v>-0.67500000000000004</v>
      </c>
      <c r="X187" s="2" t="s">
        <v>39</v>
      </c>
      <c r="Y187" s="2" t="s">
        <v>40</v>
      </c>
      <c r="Z187" s="2" t="s">
        <v>41</v>
      </c>
      <c r="AA187" s="2" t="s">
        <v>41</v>
      </c>
      <c r="AB187" s="2" t="s">
        <v>42</v>
      </c>
      <c r="AC187" s="53" t="s">
        <v>707</v>
      </c>
      <c r="AD187" s="53">
        <v>402192</v>
      </c>
      <c r="AE187" s="54">
        <v>72</v>
      </c>
      <c r="AF187" s="55" t="s">
        <v>391</v>
      </c>
      <c r="AG187" s="56" t="str">
        <f t="shared" si="8"/>
        <v>Galloway</v>
      </c>
    </row>
    <row r="188" spans="1:33" x14ac:dyDescent="0.25">
      <c r="A188" s="1">
        <v>319678.11</v>
      </c>
      <c r="B188" s="2">
        <v>4325179107</v>
      </c>
      <c r="C188" s="2" t="s">
        <v>34</v>
      </c>
      <c r="D188" s="2" t="s">
        <v>55</v>
      </c>
      <c r="E188" s="2">
        <v>402</v>
      </c>
      <c r="F188" s="46">
        <v>459770.86</v>
      </c>
      <c r="G188" s="47">
        <v>1.615</v>
      </c>
      <c r="H188" s="48">
        <f t="shared" si="6"/>
        <v>1.6150000000000001E-2</v>
      </c>
      <c r="I188" s="49">
        <v>44837</v>
      </c>
      <c r="J188" s="2">
        <v>6</v>
      </c>
      <c r="K188" s="50">
        <v>54011</v>
      </c>
      <c r="L188" s="2">
        <v>301</v>
      </c>
      <c r="M188" s="2">
        <v>295</v>
      </c>
      <c r="N188" s="51">
        <v>44988</v>
      </c>
      <c r="O188" s="47">
        <v>3.15</v>
      </c>
      <c r="P188" s="52">
        <v>23389.693075349998</v>
      </c>
      <c r="Q188" s="2" t="s">
        <v>708</v>
      </c>
      <c r="R188" s="2" t="s">
        <v>709</v>
      </c>
      <c r="S188" s="2" t="s">
        <v>710</v>
      </c>
      <c r="T188" s="2">
        <v>623220</v>
      </c>
      <c r="U188" s="47">
        <v>2.75</v>
      </c>
      <c r="V188" s="48">
        <f t="shared" si="7"/>
        <v>2.75E-2</v>
      </c>
      <c r="W188" s="47">
        <v>-0.5</v>
      </c>
      <c r="X188" s="2" t="s">
        <v>39</v>
      </c>
      <c r="Y188" s="2" t="s">
        <v>40</v>
      </c>
      <c r="Z188" s="2" t="s">
        <v>41</v>
      </c>
      <c r="AA188" s="2" t="s">
        <v>41</v>
      </c>
      <c r="AB188" s="2" t="s">
        <v>42</v>
      </c>
      <c r="AC188" s="53" t="s">
        <v>184</v>
      </c>
      <c r="AD188" s="53">
        <v>400163</v>
      </c>
      <c r="AE188" s="54">
        <v>62</v>
      </c>
      <c r="AF188" s="55" t="s">
        <v>282</v>
      </c>
      <c r="AG188" s="56" t="str">
        <f t="shared" si="8"/>
        <v>Phoenix</v>
      </c>
    </row>
    <row r="189" spans="1:33" x14ac:dyDescent="0.25">
      <c r="A189" s="1">
        <v>319657.11</v>
      </c>
      <c r="B189" s="2">
        <v>4347579110</v>
      </c>
      <c r="C189" s="2" t="s">
        <v>34</v>
      </c>
      <c r="D189" s="2" t="s">
        <v>55</v>
      </c>
      <c r="E189" s="2">
        <v>402</v>
      </c>
      <c r="F189" s="46">
        <v>447494</v>
      </c>
      <c r="G189" s="47">
        <v>0.30499999999999999</v>
      </c>
      <c r="H189" s="48">
        <f t="shared" si="6"/>
        <v>3.0499999999999998E-3</v>
      </c>
      <c r="I189" s="49">
        <v>44845</v>
      </c>
      <c r="J189" s="2">
        <v>6</v>
      </c>
      <c r="K189" s="50">
        <v>54011</v>
      </c>
      <c r="L189" s="2">
        <v>301</v>
      </c>
      <c r="M189" s="2">
        <v>295</v>
      </c>
      <c r="N189" s="51">
        <v>44995</v>
      </c>
      <c r="O189" s="47">
        <v>3.15</v>
      </c>
      <c r="P189" s="52">
        <v>4299.298604999999</v>
      </c>
      <c r="Q189" s="2" t="s">
        <v>711</v>
      </c>
      <c r="R189" s="2" t="s">
        <v>712</v>
      </c>
      <c r="S189" s="2" t="s">
        <v>713</v>
      </c>
      <c r="T189" s="2">
        <v>811192</v>
      </c>
      <c r="U189" s="47">
        <v>1.5</v>
      </c>
      <c r="V189" s="48">
        <f t="shared" si="7"/>
        <v>1.4999999999999999E-2</v>
      </c>
      <c r="W189" s="47">
        <v>-0.5</v>
      </c>
      <c r="X189" s="2" t="s">
        <v>39</v>
      </c>
      <c r="Y189" s="2" t="s">
        <v>40</v>
      </c>
      <c r="Z189" s="2" t="s">
        <v>41</v>
      </c>
      <c r="AA189" s="2" t="s">
        <v>41</v>
      </c>
      <c r="AB189" s="2" t="s">
        <v>42</v>
      </c>
      <c r="AC189" s="53" t="s">
        <v>714</v>
      </c>
      <c r="AD189" s="53">
        <v>400169</v>
      </c>
      <c r="AE189" s="54">
        <v>81</v>
      </c>
      <c r="AF189" s="55" t="s">
        <v>93</v>
      </c>
      <c r="AG189" s="56" t="str">
        <f t="shared" si="8"/>
        <v>Lehigh Acres</v>
      </c>
    </row>
    <row r="190" spans="1:33" x14ac:dyDescent="0.25">
      <c r="A190" s="1">
        <v>319716.11</v>
      </c>
      <c r="B190" s="2">
        <v>4345439110</v>
      </c>
      <c r="C190" s="2" t="s">
        <v>34</v>
      </c>
      <c r="D190" s="2" t="s">
        <v>55</v>
      </c>
      <c r="E190" s="2">
        <v>402</v>
      </c>
      <c r="F190" s="46">
        <v>431714.21</v>
      </c>
      <c r="G190" s="47">
        <v>0.80500000000000005</v>
      </c>
      <c r="H190" s="48">
        <f t="shared" si="6"/>
        <v>8.0499999999999999E-3</v>
      </c>
      <c r="I190" s="49">
        <v>44852</v>
      </c>
      <c r="J190" s="2">
        <v>6</v>
      </c>
      <c r="K190" s="50">
        <v>54011</v>
      </c>
      <c r="L190" s="2">
        <v>301</v>
      </c>
      <c r="M190" s="2">
        <v>295</v>
      </c>
      <c r="N190" s="51">
        <v>44995</v>
      </c>
      <c r="O190" s="47">
        <v>3.15</v>
      </c>
      <c r="P190" s="52">
        <v>10947.193080075</v>
      </c>
      <c r="Q190" s="2" t="s">
        <v>715</v>
      </c>
      <c r="R190" s="2" t="s">
        <v>716</v>
      </c>
      <c r="S190" s="2" t="s">
        <v>717</v>
      </c>
      <c r="T190" s="2">
        <v>811111</v>
      </c>
      <c r="U190" s="47">
        <v>2</v>
      </c>
      <c r="V190" s="48">
        <f t="shared" si="7"/>
        <v>0.02</v>
      </c>
      <c r="W190" s="47">
        <v>-0.5</v>
      </c>
      <c r="X190" s="2" t="s">
        <v>39</v>
      </c>
      <c r="Y190" s="2" t="s">
        <v>40</v>
      </c>
      <c r="Z190" s="2" t="s">
        <v>41</v>
      </c>
      <c r="AA190" s="2" t="s">
        <v>41</v>
      </c>
      <c r="AB190" s="2" t="s">
        <v>127</v>
      </c>
      <c r="AC190" s="53" t="s">
        <v>718</v>
      </c>
      <c r="AD190" s="53">
        <v>400168</v>
      </c>
      <c r="AE190" s="54">
        <v>81</v>
      </c>
      <c r="AF190" s="55" t="s">
        <v>233</v>
      </c>
      <c r="AG190" s="56" t="str">
        <f t="shared" si="8"/>
        <v>Myrtle Beach</v>
      </c>
    </row>
    <row r="191" spans="1:33" x14ac:dyDescent="0.25">
      <c r="A191" s="1">
        <v>319595.11</v>
      </c>
      <c r="B191" s="2">
        <v>4324049101</v>
      </c>
      <c r="C191" s="2" t="s">
        <v>34</v>
      </c>
      <c r="D191" s="2" t="s">
        <v>55</v>
      </c>
      <c r="E191" s="2">
        <v>402</v>
      </c>
      <c r="F191" s="46">
        <v>431213.01</v>
      </c>
      <c r="G191" s="47">
        <v>0.36499999999999999</v>
      </c>
      <c r="H191" s="48">
        <f t="shared" si="6"/>
        <v>3.65E-3</v>
      </c>
      <c r="I191" s="49">
        <v>44830</v>
      </c>
      <c r="J191" s="2">
        <v>7</v>
      </c>
      <c r="K191" s="50">
        <v>54011</v>
      </c>
      <c r="L191" s="2">
        <v>302</v>
      </c>
      <c r="M191" s="2">
        <v>295</v>
      </c>
      <c r="N191" s="51">
        <v>44995</v>
      </c>
      <c r="O191" s="47">
        <v>3.15</v>
      </c>
      <c r="P191" s="52">
        <v>4957.8715824749997</v>
      </c>
      <c r="Q191" s="2" t="s">
        <v>719</v>
      </c>
      <c r="R191" s="2" t="s">
        <v>720</v>
      </c>
      <c r="S191" s="2" t="s">
        <v>721</v>
      </c>
      <c r="T191" s="2">
        <v>453998</v>
      </c>
      <c r="U191" s="47">
        <v>1.5</v>
      </c>
      <c r="V191" s="48">
        <f t="shared" si="7"/>
        <v>1.4999999999999999E-2</v>
      </c>
      <c r="W191" s="47">
        <v>-0.5</v>
      </c>
      <c r="X191" s="2" t="s">
        <v>39</v>
      </c>
      <c r="Y191" s="2" t="s">
        <v>40</v>
      </c>
      <c r="Z191" s="2" t="s">
        <v>41</v>
      </c>
      <c r="AA191" s="2" t="s">
        <v>41</v>
      </c>
      <c r="AB191" s="2" t="s">
        <v>42</v>
      </c>
      <c r="AC191" s="53" t="s">
        <v>322</v>
      </c>
      <c r="AD191" s="53">
        <v>400162</v>
      </c>
      <c r="AE191" s="54">
        <v>45</v>
      </c>
      <c r="AF191" s="55" t="s">
        <v>60</v>
      </c>
      <c r="AG191" s="56" t="str">
        <f t="shared" si="8"/>
        <v>Pacifica</v>
      </c>
    </row>
    <row r="192" spans="1:33" x14ac:dyDescent="0.25">
      <c r="A192" s="1">
        <v>319661.11</v>
      </c>
      <c r="B192" s="2">
        <v>4337379105</v>
      </c>
      <c r="C192" s="2" t="s">
        <v>34</v>
      </c>
      <c r="D192" s="2" t="s">
        <v>55</v>
      </c>
      <c r="E192" s="2">
        <v>402</v>
      </c>
      <c r="F192" s="46">
        <v>391840.72</v>
      </c>
      <c r="G192" s="47">
        <v>0.36499999999999999</v>
      </c>
      <c r="H192" s="48">
        <f t="shared" si="6"/>
        <v>3.65E-3</v>
      </c>
      <c r="I192" s="49">
        <v>44833</v>
      </c>
      <c r="J192" s="2">
        <v>7</v>
      </c>
      <c r="K192" s="50">
        <v>54011</v>
      </c>
      <c r="L192" s="2">
        <v>302</v>
      </c>
      <c r="M192" s="2">
        <v>295</v>
      </c>
      <c r="N192" s="51">
        <v>44986</v>
      </c>
      <c r="O192" s="47">
        <v>3.15</v>
      </c>
      <c r="P192" s="52">
        <v>4505.1886782000001</v>
      </c>
      <c r="Q192" s="2" t="s">
        <v>722</v>
      </c>
      <c r="R192" s="2" t="s">
        <v>723</v>
      </c>
      <c r="S192" s="2" t="s">
        <v>724</v>
      </c>
      <c r="T192" s="2">
        <v>812112</v>
      </c>
      <c r="U192" s="47">
        <v>1.5</v>
      </c>
      <c r="V192" s="48">
        <f t="shared" si="7"/>
        <v>1.4999999999999999E-2</v>
      </c>
      <c r="W192" s="47">
        <v>-0.5</v>
      </c>
      <c r="X192" s="2" t="s">
        <v>39</v>
      </c>
      <c r="Y192" s="2" t="s">
        <v>40</v>
      </c>
      <c r="Z192" s="2" t="s">
        <v>41</v>
      </c>
      <c r="AA192" s="2" t="s">
        <v>41</v>
      </c>
      <c r="AB192" s="2" t="s">
        <v>42</v>
      </c>
      <c r="AC192" s="53" t="s">
        <v>83</v>
      </c>
      <c r="AD192" s="53">
        <v>400166</v>
      </c>
      <c r="AE192" s="54">
        <v>81</v>
      </c>
      <c r="AF192" s="55" t="s">
        <v>60</v>
      </c>
      <c r="AG192" s="56" t="str">
        <f t="shared" si="8"/>
        <v>Ramona</v>
      </c>
    </row>
    <row r="193" spans="1:33" x14ac:dyDescent="0.25">
      <c r="A193" s="1">
        <v>319724.11</v>
      </c>
      <c r="B193" s="2">
        <v>4367769105</v>
      </c>
      <c r="C193" s="2" t="s">
        <v>34</v>
      </c>
      <c r="D193" s="2" t="s">
        <v>55</v>
      </c>
      <c r="E193" s="2">
        <v>402</v>
      </c>
      <c r="F193" s="46">
        <v>391332.89</v>
      </c>
      <c r="G193" s="47">
        <v>1.0549999999999999</v>
      </c>
      <c r="H193" s="48">
        <f t="shared" si="6"/>
        <v>1.0549999999999999E-2</v>
      </c>
      <c r="I193" s="49">
        <v>44853</v>
      </c>
      <c r="J193" s="2">
        <v>6</v>
      </c>
      <c r="K193" s="50">
        <v>54011</v>
      </c>
      <c r="L193" s="2">
        <v>301</v>
      </c>
      <c r="M193" s="2">
        <v>295</v>
      </c>
      <c r="N193" s="51">
        <v>45004</v>
      </c>
      <c r="O193" s="47">
        <v>3.15</v>
      </c>
      <c r="P193" s="52">
        <v>13004.970266924998</v>
      </c>
      <c r="Q193" s="2" t="s">
        <v>725</v>
      </c>
      <c r="R193" s="2" t="s">
        <v>726</v>
      </c>
      <c r="S193" s="2" t="s">
        <v>215</v>
      </c>
      <c r="T193" s="2">
        <v>332999</v>
      </c>
      <c r="U193" s="47">
        <v>2.25</v>
      </c>
      <c r="V193" s="48">
        <f t="shared" si="7"/>
        <v>2.2499999999999999E-2</v>
      </c>
      <c r="W193" s="47">
        <v>-0.5</v>
      </c>
      <c r="X193" s="2" t="s">
        <v>39</v>
      </c>
      <c r="Y193" s="2" t="s">
        <v>40</v>
      </c>
      <c r="Z193" s="2" t="s">
        <v>41</v>
      </c>
      <c r="AA193" s="2" t="s">
        <v>41</v>
      </c>
      <c r="AB193" s="2" t="s">
        <v>42</v>
      </c>
      <c r="AC193" s="53" t="s">
        <v>636</v>
      </c>
      <c r="AD193" s="53">
        <v>400173</v>
      </c>
      <c r="AE193" s="54">
        <v>33</v>
      </c>
      <c r="AF193" s="55" t="s">
        <v>145</v>
      </c>
      <c r="AG193" s="56" t="str">
        <f t="shared" si="8"/>
        <v>Hillsboro</v>
      </c>
    </row>
    <row r="194" spans="1:33" x14ac:dyDescent="0.25">
      <c r="A194" s="1">
        <v>319933.11</v>
      </c>
      <c r="B194" s="2">
        <v>4367999104</v>
      </c>
      <c r="C194" s="2" t="s">
        <v>34</v>
      </c>
      <c r="D194" s="2" t="s">
        <v>55</v>
      </c>
      <c r="E194" s="2">
        <v>402</v>
      </c>
      <c r="F194" s="46">
        <v>378039.92</v>
      </c>
      <c r="G194" s="47">
        <v>1.73</v>
      </c>
      <c r="H194" s="48">
        <f t="shared" si="6"/>
        <v>1.7299999999999999E-2</v>
      </c>
      <c r="I194" s="49">
        <v>44848</v>
      </c>
      <c r="J194" s="2">
        <v>6</v>
      </c>
      <c r="K194" s="50">
        <v>54011</v>
      </c>
      <c r="L194" s="2">
        <v>301</v>
      </c>
      <c r="M194" s="2">
        <v>295</v>
      </c>
      <c r="N194" s="51">
        <v>44985</v>
      </c>
      <c r="O194" s="47">
        <v>3.15</v>
      </c>
      <c r="P194" s="52">
        <v>20601.285440399999</v>
      </c>
      <c r="Q194" s="2" t="s">
        <v>727</v>
      </c>
      <c r="R194" s="2" t="s">
        <v>728</v>
      </c>
      <c r="S194" s="2" t="s">
        <v>729</v>
      </c>
      <c r="T194" s="2">
        <v>624410</v>
      </c>
      <c r="U194" s="47">
        <v>2.75</v>
      </c>
      <c r="V194" s="48">
        <f t="shared" si="7"/>
        <v>2.75E-2</v>
      </c>
      <c r="W194" s="47">
        <v>-0.67500000000000004</v>
      </c>
      <c r="X194" s="2" t="s">
        <v>39</v>
      </c>
      <c r="Y194" s="2" t="s">
        <v>40</v>
      </c>
      <c r="Z194" s="2" t="s">
        <v>41</v>
      </c>
      <c r="AA194" s="2" t="s">
        <v>41</v>
      </c>
      <c r="AB194" s="2" t="s">
        <v>42</v>
      </c>
      <c r="AC194" s="53" t="s">
        <v>174</v>
      </c>
      <c r="AD194" s="53">
        <v>402195</v>
      </c>
      <c r="AE194" s="54">
        <v>62</v>
      </c>
      <c r="AF194" s="55" t="s">
        <v>233</v>
      </c>
      <c r="AG194" s="56" t="str">
        <f t="shared" si="8"/>
        <v>Columbia</v>
      </c>
    </row>
    <row r="195" spans="1:33" x14ac:dyDescent="0.25">
      <c r="A195" s="1">
        <v>319670.11</v>
      </c>
      <c r="B195" s="2">
        <v>4331849103</v>
      </c>
      <c r="C195" s="2" t="s">
        <v>34</v>
      </c>
      <c r="D195" s="2" t="s">
        <v>55</v>
      </c>
      <c r="E195" s="2">
        <v>402</v>
      </c>
      <c r="F195" s="46">
        <v>351214.04</v>
      </c>
      <c r="G195" s="47">
        <v>1.365</v>
      </c>
      <c r="H195" s="48">
        <f t="shared" si="6"/>
        <v>1.3650000000000001E-2</v>
      </c>
      <c r="I195" s="49">
        <v>44840</v>
      </c>
      <c r="J195" s="2">
        <v>6</v>
      </c>
      <c r="K195" s="50">
        <v>54011</v>
      </c>
      <c r="L195" s="2">
        <v>301</v>
      </c>
      <c r="M195" s="2">
        <v>295</v>
      </c>
      <c r="N195" s="51">
        <v>44991</v>
      </c>
      <c r="O195" s="47">
        <v>3.15</v>
      </c>
      <c r="P195" s="52">
        <v>15101.325684899997</v>
      </c>
      <c r="Q195" s="2" t="s">
        <v>730</v>
      </c>
      <c r="R195" s="2" t="s">
        <v>731</v>
      </c>
      <c r="S195" s="2" t="s">
        <v>732</v>
      </c>
      <c r="T195" s="2">
        <v>812210</v>
      </c>
      <c r="U195" s="47">
        <v>2.5</v>
      </c>
      <c r="V195" s="48">
        <f t="shared" si="7"/>
        <v>2.5000000000000001E-2</v>
      </c>
      <c r="W195" s="47">
        <v>-0.5</v>
      </c>
      <c r="X195" s="2" t="s">
        <v>39</v>
      </c>
      <c r="Y195" s="2" t="s">
        <v>40</v>
      </c>
      <c r="Z195" s="2" t="s">
        <v>41</v>
      </c>
      <c r="AA195" s="2" t="s">
        <v>41</v>
      </c>
      <c r="AB195" s="2" t="s">
        <v>42</v>
      </c>
      <c r="AC195" s="53" t="s">
        <v>59</v>
      </c>
      <c r="AD195" s="53">
        <v>400164</v>
      </c>
      <c r="AE195" s="54">
        <v>81</v>
      </c>
      <c r="AF195" s="55" t="s">
        <v>118</v>
      </c>
      <c r="AG195" s="56" t="str">
        <f t="shared" si="8"/>
        <v>Charleroi</v>
      </c>
    </row>
    <row r="196" spans="1:33" x14ac:dyDescent="0.25">
      <c r="A196" s="1">
        <v>319789.11</v>
      </c>
      <c r="B196" s="2">
        <v>3718729102</v>
      </c>
      <c r="C196" s="2" t="s">
        <v>34</v>
      </c>
      <c r="D196" s="2" t="s">
        <v>55</v>
      </c>
      <c r="E196" s="2">
        <v>402</v>
      </c>
      <c r="F196" s="46">
        <v>317812.21000000002</v>
      </c>
      <c r="G196" s="47">
        <v>1.79</v>
      </c>
      <c r="H196" s="48">
        <f t="shared" si="6"/>
        <v>1.7899999999999999E-2</v>
      </c>
      <c r="I196" s="49">
        <v>44652</v>
      </c>
      <c r="J196" s="2">
        <v>12</v>
      </c>
      <c r="K196" s="50">
        <v>54011</v>
      </c>
      <c r="L196" s="2">
        <v>307</v>
      </c>
      <c r="M196" s="2">
        <v>295</v>
      </c>
      <c r="N196" s="51">
        <v>44986</v>
      </c>
      <c r="O196" s="47">
        <v>3.15</v>
      </c>
      <c r="P196" s="52">
        <v>17919.841460850002</v>
      </c>
      <c r="Q196" s="2" t="s">
        <v>733</v>
      </c>
      <c r="R196" s="2" t="s">
        <v>734</v>
      </c>
      <c r="S196" s="2" t="s">
        <v>735</v>
      </c>
      <c r="T196" s="2">
        <v>621111</v>
      </c>
      <c r="U196" s="47">
        <v>2.75</v>
      </c>
      <c r="V196" s="48">
        <f t="shared" si="7"/>
        <v>2.75E-2</v>
      </c>
      <c r="W196" s="47">
        <v>-0.67500000000000004</v>
      </c>
      <c r="X196" s="2" t="s">
        <v>39</v>
      </c>
      <c r="Y196" s="2" t="s">
        <v>40</v>
      </c>
      <c r="Z196" s="2" t="s">
        <v>41</v>
      </c>
      <c r="AA196" s="2" t="s">
        <v>41</v>
      </c>
      <c r="AB196" s="2" t="s">
        <v>127</v>
      </c>
      <c r="AC196" s="53" t="s">
        <v>268</v>
      </c>
      <c r="AD196" s="53">
        <v>402165</v>
      </c>
      <c r="AE196" s="54">
        <v>62</v>
      </c>
      <c r="AF196" s="55" t="s">
        <v>93</v>
      </c>
      <c r="AG196" s="56" t="str">
        <f t="shared" si="8"/>
        <v>Fort Lauderdale</v>
      </c>
    </row>
    <row r="197" spans="1:33" x14ac:dyDescent="0.25">
      <c r="A197" s="1">
        <v>319773.11</v>
      </c>
      <c r="B197" s="2">
        <v>9587698204</v>
      </c>
      <c r="C197" s="2" t="s">
        <v>34</v>
      </c>
      <c r="D197" s="2" t="s">
        <v>55</v>
      </c>
      <c r="E197" s="2">
        <v>402</v>
      </c>
      <c r="F197" s="46">
        <v>316580.88</v>
      </c>
      <c r="G197" s="47">
        <v>0.98</v>
      </c>
      <c r="H197" s="48">
        <f t="shared" si="6"/>
        <v>9.7999999999999997E-3</v>
      </c>
      <c r="I197" s="49">
        <v>44861</v>
      </c>
      <c r="J197" s="2">
        <v>6</v>
      </c>
      <c r="K197" s="50">
        <v>54011</v>
      </c>
      <c r="L197" s="2">
        <v>301</v>
      </c>
      <c r="M197" s="2">
        <v>295</v>
      </c>
      <c r="N197" s="51">
        <v>45012</v>
      </c>
      <c r="O197" s="47">
        <v>3.15</v>
      </c>
      <c r="P197" s="52">
        <v>9772.8517656000004</v>
      </c>
      <c r="Q197" s="2" t="s">
        <v>736</v>
      </c>
      <c r="R197" s="2" t="s">
        <v>737</v>
      </c>
      <c r="S197" s="2" t="s">
        <v>738</v>
      </c>
      <c r="T197" s="2">
        <v>327991</v>
      </c>
      <c r="U197" s="47">
        <v>2</v>
      </c>
      <c r="V197" s="48">
        <f t="shared" si="7"/>
        <v>0.02</v>
      </c>
      <c r="W197" s="47">
        <v>-0.67500000000000004</v>
      </c>
      <c r="X197" s="2" t="s">
        <v>39</v>
      </c>
      <c r="Y197" s="2" t="s">
        <v>40</v>
      </c>
      <c r="Z197" s="2" t="s">
        <v>41</v>
      </c>
      <c r="AA197" s="2" t="s">
        <v>41</v>
      </c>
      <c r="AB197" s="2" t="s">
        <v>42</v>
      </c>
      <c r="AC197" s="53" t="s">
        <v>636</v>
      </c>
      <c r="AD197" s="53">
        <v>402202</v>
      </c>
      <c r="AE197" s="54">
        <v>32</v>
      </c>
      <c r="AF197" s="55" t="s">
        <v>368</v>
      </c>
      <c r="AG197" s="56" t="str">
        <f t="shared" si="8"/>
        <v>Caldwell</v>
      </c>
    </row>
    <row r="198" spans="1:33" x14ac:dyDescent="0.25">
      <c r="A198" s="1">
        <v>319687.11</v>
      </c>
      <c r="B198" s="2">
        <v>4333549100</v>
      </c>
      <c r="C198" s="2" t="s">
        <v>34</v>
      </c>
      <c r="D198" s="2" t="s">
        <v>55</v>
      </c>
      <c r="E198" s="2">
        <v>402</v>
      </c>
      <c r="F198" s="46">
        <v>300000</v>
      </c>
      <c r="G198" s="47">
        <v>1.615</v>
      </c>
      <c r="H198" s="48">
        <f t="shared" ref="H198:H261" si="9">G198/100</f>
        <v>1.6150000000000001E-2</v>
      </c>
      <c r="I198" s="49">
        <v>44840</v>
      </c>
      <c r="J198" s="2">
        <v>6</v>
      </c>
      <c r="K198" s="50">
        <v>54011</v>
      </c>
      <c r="L198" s="2">
        <v>301</v>
      </c>
      <c r="M198" s="2">
        <v>295</v>
      </c>
      <c r="N198" s="51">
        <v>44986</v>
      </c>
      <c r="O198" s="47">
        <v>3.15</v>
      </c>
      <c r="P198" s="52">
        <v>15261.750000000002</v>
      </c>
      <c r="Q198" s="2" t="s">
        <v>739</v>
      </c>
      <c r="R198" s="2" t="s">
        <v>740</v>
      </c>
      <c r="S198" s="2" t="s">
        <v>741</v>
      </c>
      <c r="T198" s="2">
        <v>812111</v>
      </c>
      <c r="U198" s="47">
        <v>2.75</v>
      </c>
      <c r="V198" s="48">
        <f t="shared" ref="V198:V261" si="10">U198/100</f>
        <v>2.75E-2</v>
      </c>
      <c r="W198" s="47">
        <v>-0.5</v>
      </c>
      <c r="X198" s="2" t="s">
        <v>39</v>
      </c>
      <c r="Y198" s="2" t="s">
        <v>40</v>
      </c>
      <c r="Z198" s="2" t="s">
        <v>41</v>
      </c>
      <c r="AA198" s="2" t="s">
        <v>41</v>
      </c>
      <c r="AB198" s="2" t="s">
        <v>127</v>
      </c>
      <c r="AC198" s="53" t="s">
        <v>742</v>
      </c>
      <c r="AD198" s="53">
        <v>400165</v>
      </c>
      <c r="AE198" s="54">
        <v>81</v>
      </c>
      <c r="AF198" s="55" t="s">
        <v>118</v>
      </c>
      <c r="AG198" s="56" t="str">
        <f t="shared" ref="AG198:AG261" si="11">_xlfn.TEXTBEFORE(S198,",")</f>
        <v>Bala Cynwyd</v>
      </c>
    </row>
    <row r="199" spans="1:33" x14ac:dyDescent="0.25">
      <c r="A199" s="1">
        <v>319674.11</v>
      </c>
      <c r="B199" s="2">
        <v>3936019110</v>
      </c>
      <c r="C199" s="2" t="s">
        <v>34</v>
      </c>
      <c r="D199" s="2" t="s">
        <v>55</v>
      </c>
      <c r="E199" s="2">
        <v>402</v>
      </c>
      <c r="F199" s="46">
        <v>259710.17</v>
      </c>
      <c r="G199" s="47">
        <v>2.2799999999999998</v>
      </c>
      <c r="H199" s="48">
        <f t="shared" si="9"/>
        <v>2.2799999999999997E-2</v>
      </c>
      <c r="I199" s="49">
        <v>44852</v>
      </c>
      <c r="J199" s="2">
        <v>6</v>
      </c>
      <c r="K199" s="50">
        <v>54011</v>
      </c>
      <c r="L199" s="2">
        <v>301</v>
      </c>
      <c r="M199" s="2">
        <v>295</v>
      </c>
      <c r="N199" s="51">
        <v>44999</v>
      </c>
      <c r="O199" s="47">
        <v>3.15</v>
      </c>
      <c r="P199" s="52">
        <v>18652.384409399998</v>
      </c>
      <c r="Q199" s="2" t="s">
        <v>743</v>
      </c>
      <c r="R199" s="2" t="s">
        <v>744</v>
      </c>
      <c r="S199" s="2" t="s">
        <v>745</v>
      </c>
      <c r="T199" s="2">
        <v>722410</v>
      </c>
      <c r="U199" s="47">
        <v>2.75</v>
      </c>
      <c r="V199" s="48">
        <f t="shared" si="10"/>
        <v>2.75E-2</v>
      </c>
      <c r="W199" s="47">
        <v>-0.67500000000000004</v>
      </c>
      <c r="X199" s="2" t="s">
        <v>39</v>
      </c>
      <c r="Y199" s="2" t="s">
        <v>40</v>
      </c>
      <c r="Z199" s="2" t="s">
        <v>41</v>
      </c>
      <c r="AA199" s="2" t="s">
        <v>41</v>
      </c>
      <c r="AB199" s="2" t="s">
        <v>127</v>
      </c>
      <c r="AC199" s="53" t="s">
        <v>424</v>
      </c>
      <c r="AD199" s="53">
        <v>402166</v>
      </c>
      <c r="AE199" s="54">
        <v>72</v>
      </c>
      <c r="AF199" s="55" t="s">
        <v>93</v>
      </c>
      <c r="AG199" s="56" t="str">
        <f t="shared" si="11"/>
        <v>Homosassa</v>
      </c>
    </row>
    <row r="200" spans="1:33" x14ac:dyDescent="0.25">
      <c r="A200" s="1">
        <v>319693.11</v>
      </c>
      <c r="B200" s="2">
        <v>4128449106</v>
      </c>
      <c r="C200" s="2" t="s">
        <v>34</v>
      </c>
      <c r="D200" s="2" t="s">
        <v>532</v>
      </c>
      <c r="E200" s="2">
        <v>407</v>
      </c>
      <c r="F200" s="46">
        <v>253553.36</v>
      </c>
      <c r="G200" s="47">
        <v>1.355</v>
      </c>
      <c r="H200" s="48">
        <f t="shared" si="9"/>
        <v>1.355E-2</v>
      </c>
      <c r="I200" s="49">
        <v>44742</v>
      </c>
      <c r="J200" s="2">
        <v>10</v>
      </c>
      <c r="K200" s="50">
        <v>54011</v>
      </c>
      <c r="L200" s="2">
        <v>305</v>
      </c>
      <c r="M200" s="2">
        <v>295</v>
      </c>
      <c r="N200" s="51">
        <v>44947</v>
      </c>
      <c r="O200" s="47">
        <v>3.15</v>
      </c>
      <c r="P200" s="52">
        <v>10822.291288199998</v>
      </c>
      <c r="Q200" s="2" t="s">
        <v>746</v>
      </c>
      <c r="R200" s="2" t="s">
        <v>747</v>
      </c>
      <c r="S200" s="2" t="s">
        <v>748</v>
      </c>
      <c r="T200" s="2">
        <v>621310</v>
      </c>
      <c r="U200" s="47">
        <v>2</v>
      </c>
      <c r="V200" s="48">
        <f t="shared" si="10"/>
        <v>0.02</v>
      </c>
      <c r="W200" s="47">
        <v>-0.5</v>
      </c>
      <c r="X200" s="2" t="s">
        <v>39</v>
      </c>
      <c r="Y200" s="2" t="s">
        <v>40</v>
      </c>
      <c r="Z200" s="2" t="s">
        <v>41</v>
      </c>
      <c r="AA200" s="2" t="s">
        <v>41</v>
      </c>
      <c r="AB200" s="2" t="s">
        <v>42</v>
      </c>
      <c r="AC200" s="53" t="s">
        <v>248</v>
      </c>
      <c r="AD200" s="53">
        <v>400144</v>
      </c>
      <c r="AE200" s="54">
        <v>62</v>
      </c>
      <c r="AF200" s="55" t="s">
        <v>54</v>
      </c>
      <c r="AG200" s="56" t="str">
        <f t="shared" si="11"/>
        <v>Azle</v>
      </c>
    </row>
    <row r="201" spans="1:33" x14ac:dyDescent="0.25">
      <c r="A201" s="1">
        <v>319781.11</v>
      </c>
      <c r="B201" s="2">
        <v>4300089108</v>
      </c>
      <c r="C201" s="2" t="s">
        <v>34</v>
      </c>
      <c r="D201" s="2" t="s">
        <v>55</v>
      </c>
      <c r="E201" s="2">
        <v>402</v>
      </c>
      <c r="F201" s="46">
        <v>183241.73</v>
      </c>
      <c r="G201" s="47">
        <v>1.53</v>
      </c>
      <c r="H201" s="48">
        <f t="shared" si="9"/>
        <v>1.5300000000000001E-2</v>
      </c>
      <c r="I201" s="49">
        <v>44845</v>
      </c>
      <c r="J201" s="2">
        <v>6</v>
      </c>
      <c r="K201" s="50">
        <v>54011</v>
      </c>
      <c r="L201" s="2">
        <v>301</v>
      </c>
      <c r="M201" s="2">
        <v>295</v>
      </c>
      <c r="N201" s="51">
        <v>44996</v>
      </c>
      <c r="O201" s="47">
        <v>3.15</v>
      </c>
      <c r="P201" s="52">
        <v>8831.3351773499999</v>
      </c>
      <c r="Q201" s="2" t="s">
        <v>749</v>
      </c>
      <c r="R201" s="2" t="s">
        <v>750</v>
      </c>
      <c r="S201" s="2" t="s">
        <v>751</v>
      </c>
      <c r="T201" s="2">
        <v>446191</v>
      </c>
      <c r="U201" s="47">
        <v>2</v>
      </c>
      <c r="V201" s="48">
        <f t="shared" si="10"/>
        <v>0.02</v>
      </c>
      <c r="W201" s="47">
        <v>-0.67500000000000004</v>
      </c>
      <c r="X201" s="2" t="s">
        <v>39</v>
      </c>
      <c r="Y201" s="2" t="s">
        <v>40</v>
      </c>
      <c r="Z201" s="2" t="s">
        <v>41</v>
      </c>
      <c r="AA201" s="2" t="s">
        <v>41</v>
      </c>
      <c r="AB201" s="2" t="s">
        <v>42</v>
      </c>
      <c r="AC201" s="53" t="s">
        <v>752</v>
      </c>
      <c r="AD201" s="53">
        <v>403920</v>
      </c>
      <c r="AE201" s="54">
        <v>44</v>
      </c>
      <c r="AF201" s="55" t="s">
        <v>44</v>
      </c>
      <c r="AG201" s="56" t="str">
        <f t="shared" si="11"/>
        <v>Bay Minette</v>
      </c>
    </row>
    <row r="202" spans="1:33" x14ac:dyDescent="0.25">
      <c r="A202" s="1">
        <v>319761.11</v>
      </c>
      <c r="B202" s="2">
        <v>4330619102</v>
      </c>
      <c r="C202" s="2" t="s">
        <v>34</v>
      </c>
      <c r="D202" s="2" t="s">
        <v>55</v>
      </c>
      <c r="E202" s="2">
        <v>402</v>
      </c>
      <c r="F202" s="46">
        <v>168167.13</v>
      </c>
      <c r="G202" s="47">
        <v>1.28</v>
      </c>
      <c r="H202" s="48">
        <f t="shared" si="9"/>
        <v>1.2800000000000001E-2</v>
      </c>
      <c r="I202" s="49">
        <v>44861</v>
      </c>
      <c r="J202" s="2">
        <v>6</v>
      </c>
      <c r="K202" s="50">
        <v>54011</v>
      </c>
      <c r="L202" s="2">
        <v>301</v>
      </c>
      <c r="M202" s="2">
        <v>295</v>
      </c>
      <c r="N202" s="51">
        <v>44986</v>
      </c>
      <c r="O202" s="47">
        <v>3.15</v>
      </c>
      <c r="P202" s="52">
        <v>6780.4986816000001</v>
      </c>
      <c r="Q202" s="2" t="s">
        <v>753</v>
      </c>
      <c r="R202" s="2" t="s">
        <v>754</v>
      </c>
      <c r="S202" s="2" t="s">
        <v>755</v>
      </c>
      <c r="T202" s="2">
        <v>721191</v>
      </c>
      <c r="U202" s="47">
        <v>1.75</v>
      </c>
      <c r="V202" s="48">
        <f t="shared" si="10"/>
        <v>1.7500000000000002E-2</v>
      </c>
      <c r="W202" s="47">
        <v>-0.67500000000000004</v>
      </c>
      <c r="X202" s="2" t="s">
        <v>39</v>
      </c>
      <c r="Y202" s="2" t="s">
        <v>40</v>
      </c>
      <c r="Z202" s="2" t="s">
        <v>41</v>
      </c>
      <c r="AA202" s="2" t="s">
        <v>41</v>
      </c>
      <c r="AB202" s="2" t="s">
        <v>127</v>
      </c>
      <c r="AC202" s="53" t="s">
        <v>756</v>
      </c>
      <c r="AD202" s="53">
        <v>402186</v>
      </c>
      <c r="AE202" s="54">
        <v>72</v>
      </c>
      <c r="AF202" s="55" t="s">
        <v>44</v>
      </c>
      <c r="AG202" s="56" t="str">
        <f t="shared" si="11"/>
        <v>Eufaula</v>
      </c>
    </row>
    <row r="203" spans="1:33" x14ac:dyDescent="0.25">
      <c r="A203" s="1">
        <v>319942.11</v>
      </c>
      <c r="B203" s="2">
        <v>2915679105</v>
      </c>
      <c r="C203" s="2" t="s">
        <v>34</v>
      </c>
      <c r="D203" s="2" t="s">
        <v>55</v>
      </c>
      <c r="E203" s="2">
        <v>402</v>
      </c>
      <c r="F203" s="46">
        <v>75373.47</v>
      </c>
      <c r="G203" s="47">
        <v>1.78</v>
      </c>
      <c r="H203" s="48">
        <f t="shared" si="9"/>
        <v>1.78E-2</v>
      </c>
      <c r="I203" s="49">
        <v>44567</v>
      </c>
      <c r="J203" s="2">
        <v>15</v>
      </c>
      <c r="K203" s="50">
        <v>54011</v>
      </c>
      <c r="L203" s="2">
        <v>310</v>
      </c>
      <c r="M203" s="2">
        <v>295</v>
      </c>
      <c r="N203" s="51">
        <v>44986</v>
      </c>
      <c r="O203" s="47">
        <v>3.15</v>
      </c>
      <c r="P203" s="52">
        <v>4226.1904629000001</v>
      </c>
      <c r="Q203" s="2" t="s">
        <v>659</v>
      </c>
      <c r="R203" s="2" t="s">
        <v>757</v>
      </c>
      <c r="S203" s="2" t="s">
        <v>661</v>
      </c>
      <c r="T203" s="2">
        <v>713990</v>
      </c>
      <c r="U203" s="47">
        <v>2.25</v>
      </c>
      <c r="V203" s="48">
        <f t="shared" si="10"/>
        <v>2.2499999999999999E-2</v>
      </c>
      <c r="W203" s="47">
        <v>-0.67500000000000004</v>
      </c>
      <c r="X203" s="2" t="s">
        <v>39</v>
      </c>
      <c r="Y203" s="2" t="s">
        <v>40</v>
      </c>
      <c r="Z203" s="2" t="s">
        <v>41</v>
      </c>
      <c r="AA203" s="2" t="s">
        <v>41</v>
      </c>
      <c r="AB203" s="2" t="s">
        <v>42</v>
      </c>
      <c r="AC203" s="53" t="s">
        <v>174</v>
      </c>
      <c r="AD203" s="53">
        <v>403905</v>
      </c>
      <c r="AE203" s="54">
        <v>71</v>
      </c>
      <c r="AF203" s="55" t="s">
        <v>368</v>
      </c>
      <c r="AG203" s="56" t="str">
        <f t="shared" si="11"/>
        <v>Caldwell</v>
      </c>
    </row>
    <row r="204" spans="1:33" x14ac:dyDescent="0.25">
      <c r="A204" s="1">
        <v>320008.11</v>
      </c>
      <c r="B204" s="2">
        <v>9551948510</v>
      </c>
      <c r="C204" s="2" t="s">
        <v>34</v>
      </c>
      <c r="D204" s="2" t="s">
        <v>55</v>
      </c>
      <c r="E204" s="2">
        <v>402</v>
      </c>
      <c r="F204" s="46">
        <v>3205721.5</v>
      </c>
      <c r="G204" s="47">
        <v>0.03</v>
      </c>
      <c r="H204" s="48">
        <f t="shared" si="9"/>
        <v>2.9999999999999997E-4</v>
      </c>
      <c r="I204" s="49">
        <v>44886</v>
      </c>
      <c r="J204" s="2">
        <v>5</v>
      </c>
      <c r="K204" s="50">
        <v>54041</v>
      </c>
      <c r="L204" s="2">
        <v>301</v>
      </c>
      <c r="M204" s="2">
        <v>296</v>
      </c>
      <c r="N204" s="51">
        <v>45015</v>
      </c>
      <c r="O204" s="47">
        <v>3.15</v>
      </c>
      <c r="P204" s="52">
        <v>3029.4068174999998</v>
      </c>
      <c r="Q204" s="2" t="s">
        <v>758</v>
      </c>
      <c r="R204" s="2" t="s">
        <v>759</v>
      </c>
      <c r="S204" s="2" t="s">
        <v>760</v>
      </c>
      <c r="T204" s="2">
        <v>441120</v>
      </c>
      <c r="U204" s="47">
        <v>1.5</v>
      </c>
      <c r="V204" s="48">
        <f t="shared" si="10"/>
        <v>1.4999999999999999E-2</v>
      </c>
      <c r="W204" s="47">
        <v>0.32500000000000001</v>
      </c>
      <c r="X204" s="2" t="s">
        <v>39</v>
      </c>
      <c r="Y204" s="2" t="s">
        <v>40</v>
      </c>
      <c r="Z204" s="2" t="s">
        <v>41</v>
      </c>
      <c r="AA204" s="2" t="s">
        <v>41</v>
      </c>
      <c r="AB204" s="2" t="s">
        <v>42</v>
      </c>
      <c r="AC204" s="53" t="s">
        <v>97</v>
      </c>
      <c r="AD204" s="53">
        <v>406761</v>
      </c>
      <c r="AE204" s="54">
        <v>44</v>
      </c>
      <c r="AF204" s="55" t="s">
        <v>166</v>
      </c>
      <c r="AG204" s="56" t="str">
        <f t="shared" si="11"/>
        <v>Grand Island</v>
      </c>
    </row>
    <row r="205" spans="1:33" x14ac:dyDescent="0.25">
      <c r="A205" s="1">
        <v>320047.11</v>
      </c>
      <c r="B205" s="2">
        <v>4524999109</v>
      </c>
      <c r="C205" s="2" t="s">
        <v>34</v>
      </c>
      <c r="D205" s="2" t="s">
        <v>55</v>
      </c>
      <c r="E205" s="2">
        <v>402</v>
      </c>
      <c r="F205" s="46">
        <v>2545410.7400000002</v>
      </c>
      <c r="G205" s="47">
        <v>0.73</v>
      </c>
      <c r="H205" s="48">
        <f t="shared" si="9"/>
        <v>7.3000000000000001E-3</v>
      </c>
      <c r="I205" s="49">
        <v>44883</v>
      </c>
      <c r="J205" s="2">
        <v>5</v>
      </c>
      <c r="K205" s="50">
        <v>54041</v>
      </c>
      <c r="L205" s="2">
        <v>301</v>
      </c>
      <c r="M205" s="2">
        <v>296</v>
      </c>
      <c r="N205" s="51">
        <v>44993</v>
      </c>
      <c r="O205" s="47">
        <v>3.15</v>
      </c>
      <c r="P205" s="52">
        <v>58531.719966299999</v>
      </c>
      <c r="Q205" s="2" t="s">
        <v>761</v>
      </c>
      <c r="R205" s="2" t="s">
        <v>762</v>
      </c>
      <c r="S205" s="2" t="s">
        <v>763</v>
      </c>
      <c r="T205" s="2">
        <v>445131</v>
      </c>
      <c r="U205" s="47">
        <v>1.75</v>
      </c>
      <c r="V205" s="48">
        <f t="shared" si="10"/>
        <v>1.7500000000000002E-2</v>
      </c>
      <c r="W205" s="47">
        <v>-0.67500000000000004</v>
      </c>
      <c r="X205" s="2" t="s">
        <v>39</v>
      </c>
      <c r="Y205" s="2" t="s">
        <v>40</v>
      </c>
      <c r="Z205" s="2" t="s">
        <v>41</v>
      </c>
      <c r="AA205" s="2" t="s">
        <v>41</v>
      </c>
      <c r="AB205" s="2" t="s">
        <v>42</v>
      </c>
      <c r="AC205" s="53" t="s">
        <v>707</v>
      </c>
      <c r="AD205" s="53">
        <v>403937</v>
      </c>
      <c r="AE205" s="54">
        <v>44</v>
      </c>
      <c r="AF205" s="55" t="s">
        <v>44</v>
      </c>
      <c r="AG205" s="56" t="str">
        <f t="shared" si="11"/>
        <v>Gulf Shores</v>
      </c>
    </row>
    <row r="206" spans="1:33" x14ac:dyDescent="0.25">
      <c r="A206" s="1">
        <v>319983.11</v>
      </c>
      <c r="B206" s="2">
        <v>4349679109</v>
      </c>
      <c r="C206" s="2" t="s">
        <v>34</v>
      </c>
      <c r="D206" s="2" t="s">
        <v>55</v>
      </c>
      <c r="E206" s="2">
        <v>402</v>
      </c>
      <c r="F206" s="46">
        <v>2175000</v>
      </c>
      <c r="G206" s="47">
        <v>0.98</v>
      </c>
      <c r="H206" s="48">
        <f t="shared" si="9"/>
        <v>9.7999999999999997E-3</v>
      </c>
      <c r="I206" s="49">
        <v>44881</v>
      </c>
      <c r="J206" s="2">
        <v>5</v>
      </c>
      <c r="K206" s="50">
        <v>54041</v>
      </c>
      <c r="L206" s="2">
        <v>301</v>
      </c>
      <c r="M206" s="2">
        <v>296</v>
      </c>
      <c r="N206" s="51">
        <v>44974</v>
      </c>
      <c r="O206" s="47">
        <v>3.15</v>
      </c>
      <c r="P206" s="52">
        <v>67142.25</v>
      </c>
      <c r="Q206" s="2" t="s">
        <v>764</v>
      </c>
      <c r="R206" s="2" t="s">
        <v>765</v>
      </c>
      <c r="S206" s="2" t="s">
        <v>766</v>
      </c>
      <c r="T206" s="2">
        <v>721110</v>
      </c>
      <c r="U206" s="47">
        <v>2</v>
      </c>
      <c r="V206" s="48">
        <f t="shared" si="10"/>
        <v>0.02</v>
      </c>
      <c r="W206" s="47">
        <v>-0.67500000000000004</v>
      </c>
      <c r="X206" s="2" t="s">
        <v>39</v>
      </c>
      <c r="Y206" s="2" t="s">
        <v>40</v>
      </c>
      <c r="Z206" s="2" t="s">
        <v>41</v>
      </c>
      <c r="AA206" s="2" t="s">
        <v>41</v>
      </c>
      <c r="AB206" s="2" t="s">
        <v>42</v>
      </c>
      <c r="AC206" s="53" t="s">
        <v>643</v>
      </c>
      <c r="AD206" s="53">
        <v>403924</v>
      </c>
      <c r="AE206" s="54">
        <v>72</v>
      </c>
      <c r="AF206" s="55" t="s">
        <v>71</v>
      </c>
      <c r="AG206" s="56" t="str">
        <f t="shared" si="11"/>
        <v>Memphis</v>
      </c>
    </row>
    <row r="207" spans="1:33" x14ac:dyDescent="0.25">
      <c r="A207" s="1">
        <v>320057.11</v>
      </c>
      <c r="B207" s="2">
        <v>4484339104</v>
      </c>
      <c r="C207" s="2" t="s">
        <v>34</v>
      </c>
      <c r="D207" s="2" t="s">
        <v>55</v>
      </c>
      <c r="E207" s="2">
        <v>402</v>
      </c>
      <c r="F207" s="46">
        <v>2112750</v>
      </c>
      <c r="G207" s="47">
        <v>0.23</v>
      </c>
      <c r="H207" s="48">
        <f t="shared" si="9"/>
        <v>2.3E-3</v>
      </c>
      <c r="I207" s="49">
        <v>44881</v>
      </c>
      <c r="J207" s="2">
        <v>5</v>
      </c>
      <c r="K207" s="50">
        <v>54041</v>
      </c>
      <c r="L207" s="2">
        <v>301</v>
      </c>
      <c r="M207" s="2">
        <v>296</v>
      </c>
      <c r="N207" s="51">
        <v>44990</v>
      </c>
      <c r="O207" s="47">
        <v>3.15</v>
      </c>
      <c r="P207" s="52">
        <v>15306.873749999999</v>
      </c>
      <c r="Q207" s="2" t="s">
        <v>767</v>
      </c>
      <c r="R207" s="2" t="s">
        <v>768</v>
      </c>
      <c r="S207" s="2" t="s">
        <v>769</v>
      </c>
      <c r="T207" s="2">
        <v>447110</v>
      </c>
      <c r="U207" s="47">
        <v>1.5</v>
      </c>
      <c r="V207" s="48">
        <f t="shared" si="10"/>
        <v>1.4999999999999999E-2</v>
      </c>
      <c r="W207" s="47">
        <v>-0.42499999999999999</v>
      </c>
      <c r="X207" s="2" t="s">
        <v>39</v>
      </c>
      <c r="Y207" s="2" t="s">
        <v>40</v>
      </c>
      <c r="Z207" s="2" t="s">
        <v>41</v>
      </c>
      <c r="AA207" s="2" t="s">
        <v>41</v>
      </c>
      <c r="AB207" s="2" t="s">
        <v>42</v>
      </c>
      <c r="AC207" s="53" t="s">
        <v>619</v>
      </c>
      <c r="AD207" s="53">
        <v>406706</v>
      </c>
      <c r="AE207" s="54">
        <v>44</v>
      </c>
      <c r="AF207" s="55" t="s">
        <v>375</v>
      </c>
      <c r="AG207" s="56" t="str">
        <f t="shared" si="11"/>
        <v>Tacoma</v>
      </c>
    </row>
    <row r="208" spans="1:33" x14ac:dyDescent="0.25">
      <c r="A208" s="1">
        <v>320166.11</v>
      </c>
      <c r="B208" s="2">
        <v>4576909106</v>
      </c>
      <c r="C208" s="2" t="s">
        <v>34</v>
      </c>
      <c r="D208" s="2" t="s">
        <v>55</v>
      </c>
      <c r="E208" s="2">
        <v>402</v>
      </c>
      <c r="F208" s="46">
        <v>2014712.15</v>
      </c>
      <c r="G208" s="47">
        <v>0.48</v>
      </c>
      <c r="H208" s="48">
        <f t="shared" si="9"/>
        <v>4.7999999999999996E-3</v>
      </c>
      <c r="I208" s="49">
        <v>44893</v>
      </c>
      <c r="J208" s="2">
        <v>5</v>
      </c>
      <c r="K208" s="50">
        <v>54041</v>
      </c>
      <c r="L208" s="2">
        <v>301</v>
      </c>
      <c r="M208" s="2">
        <v>296</v>
      </c>
      <c r="N208" s="51">
        <v>45012</v>
      </c>
      <c r="O208" s="47">
        <v>3.15</v>
      </c>
      <c r="P208" s="52">
        <v>30462.447707999996</v>
      </c>
      <c r="Q208" s="2" t="s">
        <v>770</v>
      </c>
      <c r="R208" s="2" t="s">
        <v>771</v>
      </c>
      <c r="S208" s="2" t="s">
        <v>772</v>
      </c>
      <c r="T208" s="2">
        <v>721110</v>
      </c>
      <c r="U208" s="47">
        <v>1.75</v>
      </c>
      <c r="V208" s="48">
        <f t="shared" si="10"/>
        <v>1.7500000000000002E-2</v>
      </c>
      <c r="W208" s="47">
        <v>-0.42499999999999999</v>
      </c>
      <c r="X208" s="2" t="s">
        <v>39</v>
      </c>
      <c r="Y208" s="2" t="s">
        <v>40</v>
      </c>
      <c r="Z208" s="2" t="s">
        <v>41</v>
      </c>
      <c r="AA208" s="2" t="s">
        <v>41</v>
      </c>
      <c r="AB208" s="2" t="s">
        <v>42</v>
      </c>
      <c r="AC208" s="53" t="s">
        <v>261</v>
      </c>
      <c r="AD208" s="53">
        <v>406709</v>
      </c>
      <c r="AE208" s="54">
        <v>72</v>
      </c>
      <c r="AF208" s="55" t="s">
        <v>166</v>
      </c>
      <c r="AG208" s="56" t="str">
        <f t="shared" si="11"/>
        <v>Albany</v>
      </c>
    </row>
    <row r="209" spans="1:33" x14ac:dyDescent="0.25">
      <c r="A209" s="1">
        <v>320131.11</v>
      </c>
      <c r="B209" s="2">
        <v>4443179108</v>
      </c>
      <c r="C209" s="2" t="s">
        <v>34</v>
      </c>
      <c r="D209" s="2" t="s">
        <v>55</v>
      </c>
      <c r="E209" s="2">
        <v>402</v>
      </c>
      <c r="F209" s="46">
        <v>1762850.63</v>
      </c>
      <c r="G209" s="47">
        <v>0.98</v>
      </c>
      <c r="H209" s="48">
        <f t="shared" si="9"/>
        <v>9.7999999999999997E-3</v>
      </c>
      <c r="I209" s="49">
        <v>44880</v>
      </c>
      <c r="J209" s="2">
        <v>5</v>
      </c>
      <c r="K209" s="50">
        <v>54041</v>
      </c>
      <c r="L209" s="2">
        <v>301</v>
      </c>
      <c r="M209" s="2">
        <v>296</v>
      </c>
      <c r="N209" s="51">
        <v>44992</v>
      </c>
      <c r="O209" s="47">
        <v>3.15</v>
      </c>
      <c r="P209" s="52">
        <v>54419.198948099991</v>
      </c>
      <c r="Q209" s="2" t="s">
        <v>773</v>
      </c>
      <c r="R209" s="2" t="s">
        <v>774</v>
      </c>
      <c r="S209" s="2" t="s">
        <v>775</v>
      </c>
      <c r="T209" s="2">
        <v>336612</v>
      </c>
      <c r="U209" s="47">
        <v>2</v>
      </c>
      <c r="V209" s="48">
        <f t="shared" si="10"/>
        <v>0.02</v>
      </c>
      <c r="W209" s="47">
        <v>-0.67500000000000004</v>
      </c>
      <c r="X209" s="2" t="s">
        <v>39</v>
      </c>
      <c r="Y209" s="2" t="s">
        <v>40</v>
      </c>
      <c r="Z209" s="2" t="s">
        <v>41</v>
      </c>
      <c r="AA209" s="2" t="s">
        <v>41</v>
      </c>
      <c r="AB209" s="2" t="s">
        <v>42</v>
      </c>
      <c r="AC209" s="53" t="s">
        <v>275</v>
      </c>
      <c r="AD209" s="53">
        <v>403934</v>
      </c>
      <c r="AE209" s="54">
        <v>33</v>
      </c>
      <c r="AF209" s="55" t="s">
        <v>93</v>
      </c>
      <c r="AG209" s="56" t="str">
        <f t="shared" si="11"/>
        <v>Fort Pierce</v>
      </c>
    </row>
    <row r="210" spans="1:33" x14ac:dyDescent="0.25">
      <c r="A210" s="1">
        <v>320006.11</v>
      </c>
      <c r="B210" s="2">
        <v>4582359103</v>
      </c>
      <c r="C210" s="2" t="s">
        <v>34</v>
      </c>
      <c r="D210" s="2" t="s">
        <v>55</v>
      </c>
      <c r="E210" s="2">
        <v>402</v>
      </c>
      <c r="F210" s="46">
        <v>1615275</v>
      </c>
      <c r="G210" s="47">
        <v>0.23</v>
      </c>
      <c r="H210" s="48">
        <f t="shared" si="9"/>
        <v>2.3E-3</v>
      </c>
      <c r="I210" s="49">
        <v>44894</v>
      </c>
      <c r="J210" s="2">
        <v>5</v>
      </c>
      <c r="K210" s="50">
        <v>54041</v>
      </c>
      <c r="L210" s="2">
        <v>301</v>
      </c>
      <c r="M210" s="2">
        <v>296</v>
      </c>
      <c r="N210" s="51">
        <v>44988</v>
      </c>
      <c r="O210" s="47">
        <v>3.15</v>
      </c>
      <c r="P210" s="52">
        <v>11702.667374999999</v>
      </c>
      <c r="Q210" s="2" t="s">
        <v>776</v>
      </c>
      <c r="R210" s="2" t="s">
        <v>777</v>
      </c>
      <c r="S210" s="2" t="s">
        <v>778</v>
      </c>
      <c r="T210" s="2">
        <v>111421</v>
      </c>
      <c r="U210" s="47">
        <v>1.5</v>
      </c>
      <c r="V210" s="48">
        <f t="shared" si="10"/>
        <v>1.4999999999999999E-2</v>
      </c>
      <c r="W210" s="47">
        <v>-0.42499999999999999</v>
      </c>
      <c r="X210" s="2" t="s">
        <v>39</v>
      </c>
      <c r="Y210" s="2" t="s">
        <v>40</v>
      </c>
      <c r="Z210" s="2" t="s">
        <v>41</v>
      </c>
      <c r="AA210" s="2" t="s">
        <v>41</v>
      </c>
      <c r="AB210" s="2" t="s">
        <v>42</v>
      </c>
      <c r="AC210" s="53" t="s">
        <v>402</v>
      </c>
      <c r="AD210" s="53">
        <v>406710</v>
      </c>
      <c r="AE210" s="54">
        <v>11</v>
      </c>
      <c r="AF210" s="55" t="s">
        <v>54</v>
      </c>
      <c r="AG210" s="56" t="str">
        <f t="shared" si="11"/>
        <v>Brenham</v>
      </c>
    </row>
    <row r="211" spans="1:33" x14ac:dyDescent="0.25">
      <c r="A211" s="1">
        <v>319946.11</v>
      </c>
      <c r="B211" s="2">
        <v>4355619109</v>
      </c>
      <c r="C211" s="2" t="s">
        <v>34</v>
      </c>
      <c r="D211" s="2" t="s">
        <v>55</v>
      </c>
      <c r="E211" s="2">
        <v>402</v>
      </c>
      <c r="F211" s="46">
        <v>1454884.59</v>
      </c>
      <c r="G211" s="47">
        <v>0.95</v>
      </c>
      <c r="H211" s="48">
        <f t="shared" si="9"/>
        <v>9.4999999999999998E-3</v>
      </c>
      <c r="I211" s="49">
        <v>44869</v>
      </c>
      <c r="J211" s="2">
        <v>5</v>
      </c>
      <c r="K211" s="50">
        <v>54041</v>
      </c>
      <c r="L211" s="2">
        <v>301</v>
      </c>
      <c r="M211" s="2">
        <v>296</v>
      </c>
      <c r="N211" s="51">
        <v>44991</v>
      </c>
      <c r="O211" s="47">
        <v>3.15</v>
      </c>
      <c r="P211" s="52">
        <v>43537.421355749997</v>
      </c>
      <c r="Q211" s="2" t="s">
        <v>779</v>
      </c>
      <c r="R211" s="2" t="s">
        <v>780</v>
      </c>
      <c r="S211" s="2" t="s">
        <v>781</v>
      </c>
      <c r="T211" s="2">
        <v>541211</v>
      </c>
      <c r="U211" s="47">
        <v>1.97</v>
      </c>
      <c r="V211" s="48">
        <f t="shared" si="10"/>
        <v>1.9699999999999999E-2</v>
      </c>
      <c r="W211" s="47">
        <v>-0.67500000000000004</v>
      </c>
      <c r="X211" s="2" t="s">
        <v>39</v>
      </c>
      <c r="Y211" s="2" t="s">
        <v>40</v>
      </c>
      <c r="Z211" s="2" t="s">
        <v>41</v>
      </c>
      <c r="AA211" s="2" t="s">
        <v>41</v>
      </c>
      <c r="AB211" s="2" t="s">
        <v>42</v>
      </c>
      <c r="AC211" s="53" t="s">
        <v>59</v>
      </c>
      <c r="AD211" s="53">
        <v>402193</v>
      </c>
      <c r="AE211" s="54">
        <v>54</v>
      </c>
      <c r="AF211" s="55" t="s">
        <v>282</v>
      </c>
      <c r="AG211" s="56" t="str">
        <f t="shared" si="11"/>
        <v>Cottonwood</v>
      </c>
    </row>
    <row r="212" spans="1:33" x14ac:dyDescent="0.25">
      <c r="A212" s="1">
        <v>320284.11</v>
      </c>
      <c r="B212" s="2">
        <v>4434719102</v>
      </c>
      <c r="C212" s="2" t="s">
        <v>34</v>
      </c>
      <c r="D212" s="2" t="s">
        <v>55</v>
      </c>
      <c r="E212" s="2">
        <v>402</v>
      </c>
      <c r="F212" s="46">
        <v>1259164.25</v>
      </c>
      <c r="G212" s="47">
        <v>0.73</v>
      </c>
      <c r="H212" s="48">
        <f t="shared" si="9"/>
        <v>7.3000000000000001E-3</v>
      </c>
      <c r="I212" s="49">
        <v>44867</v>
      </c>
      <c r="J212" s="2">
        <v>5</v>
      </c>
      <c r="K212" s="50">
        <v>54041</v>
      </c>
      <c r="L212" s="2">
        <v>301</v>
      </c>
      <c r="M212" s="2">
        <v>296</v>
      </c>
      <c r="N212" s="51">
        <v>44996</v>
      </c>
      <c r="O212" s="47">
        <v>3.15</v>
      </c>
      <c r="P212" s="52">
        <v>28954.481928749999</v>
      </c>
      <c r="Q212" s="2" t="s">
        <v>782</v>
      </c>
      <c r="R212" s="2" t="s">
        <v>783</v>
      </c>
      <c r="S212" s="2" t="s">
        <v>784</v>
      </c>
      <c r="T212" s="2">
        <v>721110</v>
      </c>
      <c r="U212" s="47">
        <v>2</v>
      </c>
      <c r="V212" s="48">
        <f t="shared" si="10"/>
        <v>0.02</v>
      </c>
      <c r="W212" s="47">
        <v>-0.42499999999999999</v>
      </c>
      <c r="X212" s="2" t="s">
        <v>39</v>
      </c>
      <c r="Y212" s="2" t="s">
        <v>40</v>
      </c>
      <c r="Z212" s="2" t="s">
        <v>41</v>
      </c>
      <c r="AA212" s="2" t="s">
        <v>41</v>
      </c>
      <c r="AB212" s="2" t="s">
        <v>42</v>
      </c>
      <c r="AC212" s="53" t="s">
        <v>552</v>
      </c>
      <c r="AD212" s="53">
        <v>406704</v>
      </c>
      <c r="AE212" s="54">
        <v>72</v>
      </c>
      <c r="AF212" s="55" t="s">
        <v>88</v>
      </c>
      <c r="AG212" s="56" t="str">
        <f t="shared" si="11"/>
        <v>Mansfield</v>
      </c>
    </row>
    <row r="213" spans="1:33" x14ac:dyDescent="0.25">
      <c r="A213" s="1">
        <v>320045.11</v>
      </c>
      <c r="B213" s="2">
        <v>4464549100</v>
      </c>
      <c r="C213" s="2" t="s">
        <v>34</v>
      </c>
      <c r="D213" s="2" t="s">
        <v>55</v>
      </c>
      <c r="E213" s="2">
        <v>402</v>
      </c>
      <c r="F213" s="46">
        <v>870628.76</v>
      </c>
      <c r="G213" s="47">
        <v>0.73</v>
      </c>
      <c r="H213" s="48">
        <f t="shared" si="9"/>
        <v>7.3000000000000001E-3</v>
      </c>
      <c r="I213" s="49">
        <v>44894</v>
      </c>
      <c r="J213" s="2">
        <v>5</v>
      </c>
      <c r="K213" s="50">
        <v>54041</v>
      </c>
      <c r="L213" s="2">
        <v>301</v>
      </c>
      <c r="M213" s="2">
        <v>296</v>
      </c>
      <c r="N213" s="51">
        <v>44987</v>
      </c>
      <c r="O213" s="47">
        <v>3.15</v>
      </c>
      <c r="P213" s="52">
        <v>20020.108336199999</v>
      </c>
      <c r="Q213" s="2" t="s">
        <v>785</v>
      </c>
      <c r="R213" s="2" t="s">
        <v>786</v>
      </c>
      <c r="S213" s="2" t="s">
        <v>787</v>
      </c>
      <c r="T213" s="2">
        <v>457110</v>
      </c>
      <c r="U213" s="47">
        <v>1.75</v>
      </c>
      <c r="V213" s="48">
        <f t="shared" si="10"/>
        <v>1.7500000000000002E-2</v>
      </c>
      <c r="W213" s="47">
        <v>-0.67500000000000004</v>
      </c>
      <c r="X213" s="2" t="s">
        <v>39</v>
      </c>
      <c r="Y213" s="2" t="s">
        <v>40</v>
      </c>
      <c r="Z213" s="2" t="s">
        <v>41</v>
      </c>
      <c r="AA213" s="2" t="s">
        <v>41</v>
      </c>
      <c r="AB213" s="2" t="s">
        <v>42</v>
      </c>
      <c r="AC213" s="53" t="s">
        <v>707</v>
      </c>
      <c r="AD213" s="53">
        <v>403935</v>
      </c>
      <c r="AE213" s="54">
        <v>45</v>
      </c>
      <c r="AF213" s="55" t="s">
        <v>54</v>
      </c>
      <c r="AG213" s="56" t="str">
        <f t="shared" si="11"/>
        <v>Texas City</v>
      </c>
    </row>
    <row r="214" spans="1:33" x14ac:dyDescent="0.25">
      <c r="A214" s="1">
        <v>320009.11</v>
      </c>
      <c r="B214" s="2">
        <v>4301069104</v>
      </c>
      <c r="C214" s="2" t="s">
        <v>34</v>
      </c>
      <c r="D214" s="2" t="s">
        <v>55</v>
      </c>
      <c r="E214" s="2">
        <v>402</v>
      </c>
      <c r="F214" s="46">
        <v>868074.81</v>
      </c>
      <c r="G214" s="47">
        <v>0.73</v>
      </c>
      <c r="H214" s="48">
        <f t="shared" si="9"/>
        <v>7.3000000000000001E-3</v>
      </c>
      <c r="I214" s="49">
        <v>44858</v>
      </c>
      <c r="J214" s="2">
        <v>6</v>
      </c>
      <c r="K214" s="50">
        <v>54041</v>
      </c>
      <c r="L214" s="2">
        <v>302</v>
      </c>
      <c r="M214" s="2">
        <v>296</v>
      </c>
      <c r="N214" s="51">
        <v>44989</v>
      </c>
      <c r="O214" s="47">
        <v>3.15</v>
      </c>
      <c r="P214" s="52">
        <v>19961.38025595</v>
      </c>
      <c r="Q214" s="2" t="s">
        <v>788</v>
      </c>
      <c r="R214" s="2" t="s">
        <v>789</v>
      </c>
      <c r="S214" s="2" t="s">
        <v>790</v>
      </c>
      <c r="T214" s="2">
        <v>623312</v>
      </c>
      <c r="U214" s="47">
        <v>1.75</v>
      </c>
      <c r="V214" s="48">
        <f t="shared" si="10"/>
        <v>1.7500000000000002E-2</v>
      </c>
      <c r="W214" s="47">
        <v>-0.67500000000000004</v>
      </c>
      <c r="X214" s="2" t="s">
        <v>39</v>
      </c>
      <c r="Y214" s="2" t="s">
        <v>40</v>
      </c>
      <c r="Z214" s="2" t="s">
        <v>41</v>
      </c>
      <c r="AA214" s="2" t="s">
        <v>41</v>
      </c>
      <c r="AB214" s="2" t="s">
        <v>127</v>
      </c>
      <c r="AC214" s="53" t="s">
        <v>668</v>
      </c>
      <c r="AD214" s="53">
        <v>403921</v>
      </c>
      <c r="AE214" s="54">
        <v>62</v>
      </c>
      <c r="AF214" s="55" t="s">
        <v>375</v>
      </c>
      <c r="AG214" s="56" t="str">
        <f t="shared" si="11"/>
        <v>Kent</v>
      </c>
    </row>
    <row r="215" spans="1:33" x14ac:dyDescent="0.25">
      <c r="A215" s="1">
        <v>319859.11</v>
      </c>
      <c r="B215" s="2">
        <v>4418009101</v>
      </c>
      <c r="C215" s="2" t="s">
        <v>34</v>
      </c>
      <c r="D215" s="2" t="s">
        <v>55</v>
      </c>
      <c r="E215" s="2">
        <v>402</v>
      </c>
      <c r="F215" s="46">
        <v>754412.16</v>
      </c>
      <c r="G215" s="47">
        <v>0.98</v>
      </c>
      <c r="H215" s="48">
        <f t="shared" si="9"/>
        <v>9.7999999999999997E-3</v>
      </c>
      <c r="I215" s="49">
        <v>44875</v>
      </c>
      <c r="J215" s="2">
        <v>5</v>
      </c>
      <c r="K215" s="50">
        <v>54041</v>
      </c>
      <c r="L215" s="2">
        <v>301</v>
      </c>
      <c r="M215" s="2">
        <v>296</v>
      </c>
      <c r="N215" s="51">
        <v>44995</v>
      </c>
      <c r="O215" s="47">
        <v>3.15</v>
      </c>
      <c r="P215" s="52">
        <v>23288.7033792</v>
      </c>
      <c r="Q215" s="2" t="s">
        <v>791</v>
      </c>
      <c r="R215" s="2" t="s">
        <v>792</v>
      </c>
      <c r="S215" s="2" t="s">
        <v>793</v>
      </c>
      <c r="T215" s="2">
        <v>447110</v>
      </c>
      <c r="U215" s="47">
        <v>2</v>
      </c>
      <c r="V215" s="48">
        <f t="shared" si="10"/>
        <v>0.02</v>
      </c>
      <c r="W215" s="47">
        <v>-0.67500000000000004</v>
      </c>
      <c r="X215" s="2" t="s">
        <v>39</v>
      </c>
      <c r="Y215" s="2" t="s">
        <v>40</v>
      </c>
      <c r="Z215" s="2" t="s">
        <v>41</v>
      </c>
      <c r="AA215" s="2" t="s">
        <v>41</v>
      </c>
      <c r="AB215" s="2" t="s">
        <v>42</v>
      </c>
      <c r="AC215" s="53" t="s">
        <v>440</v>
      </c>
      <c r="AD215" s="53">
        <v>402199</v>
      </c>
      <c r="AE215" s="54">
        <v>44</v>
      </c>
      <c r="AF215" s="55" t="s">
        <v>93</v>
      </c>
      <c r="AG215" s="56" t="str">
        <f t="shared" si="11"/>
        <v>Englewood</v>
      </c>
    </row>
    <row r="216" spans="1:33" x14ac:dyDescent="0.25">
      <c r="A216" s="1">
        <v>319869.11</v>
      </c>
      <c r="B216" s="2">
        <v>4334789104</v>
      </c>
      <c r="C216" s="2" t="s">
        <v>34</v>
      </c>
      <c r="D216" s="2" t="s">
        <v>55</v>
      </c>
      <c r="E216" s="2">
        <v>402</v>
      </c>
      <c r="F216" s="46">
        <v>734392.46</v>
      </c>
      <c r="G216" s="47">
        <v>1.79</v>
      </c>
      <c r="H216" s="48">
        <f t="shared" si="9"/>
        <v>1.7899999999999999E-2</v>
      </c>
      <c r="I216" s="49">
        <v>44867</v>
      </c>
      <c r="J216" s="2">
        <v>5</v>
      </c>
      <c r="K216" s="50">
        <v>54041</v>
      </c>
      <c r="L216" s="2">
        <v>301</v>
      </c>
      <c r="M216" s="2">
        <v>296</v>
      </c>
      <c r="N216" s="51">
        <v>44985</v>
      </c>
      <c r="O216" s="47">
        <v>3.15</v>
      </c>
      <c r="P216" s="52">
        <v>41408.718857099993</v>
      </c>
      <c r="Q216" s="2" t="s">
        <v>794</v>
      </c>
      <c r="R216" s="2" t="s">
        <v>795</v>
      </c>
      <c r="S216" s="2" t="s">
        <v>796</v>
      </c>
      <c r="T216" s="2">
        <v>624410</v>
      </c>
      <c r="U216" s="47">
        <v>2.75</v>
      </c>
      <c r="V216" s="48">
        <f t="shared" si="10"/>
        <v>2.75E-2</v>
      </c>
      <c r="W216" s="47">
        <v>-0.67500000000000004</v>
      </c>
      <c r="X216" s="2" t="s">
        <v>39</v>
      </c>
      <c r="Y216" s="2" t="s">
        <v>40</v>
      </c>
      <c r="Z216" s="2" t="s">
        <v>41</v>
      </c>
      <c r="AA216" s="2" t="s">
        <v>41</v>
      </c>
      <c r="AB216" s="2" t="s">
        <v>127</v>
      </c>
      <c r="AC216" s="53" t="s">
        <v>797</v>
      </c>
      <c r="AD216" s="53">
        <v>402187</v>
      </c>
      <c r="AE216" s="54">
        <v>62</v>
      </c>
      <c r="AF216" s="55" t="s">
        <v>166</v>
      </c>
      <c r="AG216" s="56" t="str">
        <f t="shared" si="11"/>
        <v>Flushing</v>
      </c>
    </row>
    <row r="217" spans="1:33" x14ac:dyDescent="0.25">
      <c r="A217" s="1">
        <v>319958.11</v>
      </c>
      <c r="B217" s="2">
        <v>4471949100</v>
      </c>
      <c r="C217" s="2" t="s">
        <v>34</v>
      </c>
      <c r="D217" s="2" t="s">
        <v>55</v>
      </c>
      <c r="E217" s="2">
        <v>402</v>
      </c>
      <c r="F217" s="46">
        <v>689323.24</v>
      </c>
      <c r="G217" s="47">
        <v>0.73</v>
      </c>
      <c r="H217" s="48">
        <f t="shared" si="9"/>
        <v>7.3000000000000001E-3</v>
      </c>
      <c r="I217" s="49">
        <v>44869</v>
      </c>
      <c r="J217" s="2">
        <v>5</v>
      </c>
      <c r="K217" s="50">
        <v>54041</v>
      </c>
      <c r="L217" s="2">
        <v>301</v>
      </c>
      <c r="M217" s="2">
        <v>296</v>
      </c>
      <c r="N217" s="51">
        <v>44986</v>
      </c>
      <c r="O217" s="47">
        <v>3.15</v>
      </c>
      <c r="P217" s="52">
        <v>15850.987903799998</v>
      </c>
      <c r="Q217" s="2" t="s">
        <v>798</v>
      </c>
      <c r="R217" s="2" t="s">
        <v>799</v>
      </c>
      <c r="S217" s="2" t="s">
        <v>800</v>
      </c>
      <c r="T217" s="2">
        <v>722513</v>
      </c>
      <c r="U217" s="47">
        <v>2</v>
      </c>
      <c r="V217" s="48">
        <f t="shared" si="10"/>
        <v>0.02</v>
      </c>
      <c r="W217" s="47">
        <v>-0.42499999999999999</v>
      </c>
      <c r="X217" s="2" t="s">
        <v>39</v>
      </c>
      <c r="Y217" s="2" t="s">
        <v>40</v>
      </c>
      <c r="Z217" s="2" t="s">
        <v>41</v>
      </c>
      <c r="AA217" s="2" t="s">
        <v>41</v>
      </c>
      <c r="AB217" s="2" t="s">
        <v>127</v>
      </c>
      <c r="AC217" s="53" t="s">
        <v>801</v>
      </c>
      <c r="AD217" s="53">
        <v>406705</v>
      </c>
      <c r="AE217" s="54">
        <v>72</v>
      </c>
      <c r="AF217" s="55" t="s">
        <v>391</v>
      </c>
      <c r="AG217" s="56" t="str">
        <f t="shared" si="11"/>
        <v>Keyport</v>
      </c>
    </row>
    <row r="218" spans="1:33" x14ac:dyDescent="0.25">
      <c r="A218" s="1">
        <v>320010.11</v>
      </c>
      <c r="B218" s="2">
        <v>4472329104</v>
      </c>
      <c r="C218" s="2" t="s">
        <v>34</v>
      </c>
      <c r="D218" s="2" t="s">
        <v>55</v>
      </c>
      <c r="E218" s="2">
        <v>402</v>
      </c>
      <c r="F218" s="46">
        <v>683610.98</v>
      </c>
      <c r="G218" s="47">
        <v>1.23</v>
      </c>
      <c r="H218" s="48">
        <f t="shared" si="9"/>
        <v>1.23E-2</v>
      </c>
      <c r="I218" s="49">
        <v>44880</v>
      </c>
      <c r="J218" s="2">
        <v>5</v>
      </c>
      <c r="K218" s="50">
        <v>54041</v>
      </c>
      <c r="L218" s="2">
        <v>301</v>
      </c>
      <c r="M218" s="2">
        <v>296</v>
      </c>
      <c r="N218" s="51">
        <v>45002</v>
      </c>
      <c r="O218" s="47">
        <v>3.15</v>
      </c>
      <c r="P218" s="52">
        <v>26486.507420099999</v>
      </c>
      <c r="Q218" s="2" t="s">
        <v>802</v>
      </c>
      <c r="R218" s="2" t="s">
        <v>803</v>
      </c>
      <c r="S218" s="2" t="s">
        <v>804</v>
      </c>
      <c r="T218" s="2">
        <v>623312</v>
      </c>
      <c r="U218" s="47">
        <v>2.25</v>
      </c>
      <c r="V218" s="48">
        <f t="shared" si="10"/>
        <v>2.2499999999999999E-2</v>
      </c>
      <c r="W218" s="47">
        <v>-0.67500000000000004</v>
      </c>
      <c r="X218" s="2" t="s">
        <v>39</v>
      </c>
      <c r="Y218" s="2" t="s">
        <v>40</v>
      </c>
      <c r="Z218" s="2" t="s">
        <v>41</v>
      </c>
      <c r="AA218" s="2" t="s">
        <v>41</v>
      </c>
      <c r="AB218" s="2" t="s">
        <v>42</v>
      </c>
      <c r="AC218" s="53" t="s">
        <v>668</v>
      </c>
      <c r="AD218" s="53">
        <v>403936</v>
      </c>
      <c r="AE218" s="54">
        <v>62</v>
      </c>
      <c r="AF218" s="55" t="s">
        <v>145</v>
      </c>
      <c r="AG218" s="56" t="str">
        <f t="shared" si="11"/>
        <v>Corvallis</v>
      </c>
    </row>
    <row r="219" spans="1:33" x14ac:dyDescent="0.25">
      <c r="A219" s="1">
        <v>319857.11</v>
      </c>
      <c r="B219" s="2">
        <v>4400599105</v>
      </c>
      <c r="C219" s="2" t="s">
        <v>34</v>
      </c>
      <c r="D219" s="2" t="s">
        <v>55</v>
      </c>
      <c r="E219" s="2">
        <v>402</v>
      </c>
      <c r="F219" s="46">
        <v>678750</v>
      </c>
      <c r="G219" s="47">
        <v>0.98</v>
      </c>
      <c r="H219" s="48">
        <f t="shared" si="9"/>
        <v>9.7999999999999997E-3</v>
      </c>
      <c r="I219" s="49">
        <v>44873</v>
      </c>
      <c r="J219" s="2">
        <v>5</v>
      </c>
      <c r="K219" s="50">
        <v>54041</v>
      </c>
      <c r="L219" s="2">
        <v>301</v>
      </c>
      <c r="M219" s="2">
        <v>296</v>
      </c>
      <c r="N219" s="51">
        <v>44977</v>
      </c>
      <c r="O219" s="47">
        <v>3.15</v>
      </c>
      <c r="P219" s="52">
        <v>20953.012500000001</v>
      </c>
      <c r="Q219" s="2" t="s">
        <v>805</v>
      </c>
      <c r="R219" s="2" t="s">
        <v>806</v>
      </c>
      <c r="S219" s="2" t="s">
        <v>807</v>
      </c>
      <c r="T219" s="2">
        <v>812320</v>
      </c>
      <c r="U219" s="47">
        <v>2</v>
      </c>
      <c r="V219" s="48">
        <f t="shared" si="10"/>
        <v>0.02</v>
      </c>
      <c r="W219" s="47">
        <v>-0.67500000000000004</v>
      </c>
      <c r="X219" s="2" t="s">
        <v>39</v>
      </c>
      <c r="Y219" s="2" t="s">
        <v>40</v>
      </c>
      <c r="Z219" s="2" t="s">
        <v>41</v>
      </c>
      <c r="AA219" s="2" t="s">
        <v>41</v>
      </c>
      <c r="AB219" s="2" t="s">
        <v>42</v>
      </c>
      <c r="AC219" s="53" t="s">
        <v>808</v>
      </c>
      <c r="AD219" s="53">
        <v>402197</v>
      </c>
      <c r="AE219" s="54">
        <v>81</v>
      </c>
      <c r="AF219" s="55" t="s">
        <v>93</v>
      </c>
      <c r="AG219" s="56" t="str">
        <f t="shared" si="11"/>
        <v>Valrico</v>
      </c>
    </row>
    <row r="220" spans="1:33" x14ac:dyDescent="0.25">
      <c r="A220" s="1">
        <v>320068.11</v>
      </c>
      <c r="B220" s="2">
        <v>4409349107</v>
      </c>
      <c r="C220" s="2" t="s">
        <v>34</v>
      </c>
      <c r="D220" s="2" t="s">
        <v>55</v>
      </c>
      <c r="E220" s="2">
        <v>402</v>
      </c>
      <c r="F220" s="46">
        <v>627360.75</v>
      </c>
      <c r="G220" s="47">
        <v>0.48</v>
      </c>
      <c r="H220" s="48">
        <f t="shared" si="9"/>
        <v>4.7999999999999996E-3</v>
      </c>
      <c r="I220" s="49">
        <v>44868</v>
      </c>
      <c r="J220" s="2">
        <v>5</v>
      </c>
      <c r="K220" s="50">
        <v>54041</v>
      </c>
      <c r="L220" s="2">
        <v>301</v>
      </c>
      <c r="M220" s="2">
        <v>296</v>
      </c>
      <c r="N220" s="51">
        <v>44986</v>
      </c>
      <c r="O220" s="47">
        <v>3.15</v>
      </c>
      <c r="P220" s="52">
        <v>9485.6945399999986</v>
      </c>
      <c r="Q220" s="2" t="s">
        <v>809</v>
      </c>
      <c r="R220" s="2" t="s">
        <v>810</v>
      </c>
      <c r="S220" s="2" t="s">
        <v>811</v>
      </c>
      <c r="T220" s="2">
        <v>721110</v>
      </c>
      <c r="U220" s="47">
        <v>1.5</v>
      </c>
      <c r="V220" s="48">
        <f t="shared" si="10"/>
        <v>1.4999999999999999E-2</v>
      </c>
      <c r="W220" s="47">
        <v>-0.67500000000000004</v>
      </c>
      <c r="X220" s="2" t="s">
        <v>39</v>
      </c>
      <c r="Y220" s="2" t="s">
        <v>40</v>
      </c>
      <c r="Z220" s="2" t="s">
        <v>41</v>
      </c>
      <c r="AA220" s="2" t="s">
        <v>41</v>
      </c>
      <c r="AB220" s="2" t="s">
        <v>42</v>
      </c>
      <c r="AC220" s="53" t="s">
        <v>812</v>
      </c>
      <c r="AD220" s="53">
        <v>403929</v>
      </c>
      <c r="AE220" s="54">
        <v>72</v>
      </c>
      <c r="AF220" s="55" t="s">
        <v>110</v>
      </c>
      <c r="AG220" s="56" t="str">
        <f t="shared" si="11"/>
        <v>Camilla</v>
      </c>
    </row>
    <row r="221" spans="1:33" x14ac:dyDescent="0.25">
      <c r="A221" s="1">
        <v>320039.11</v>
      </c>
      <c r="B221" s="2">
        <v>4404649104</v>
      </c>
      <c r="C221" s="2" t="s">
        <v>34</v>
      </c>
      <c r="D221" s="2" t="s">
        <v>55</v>
      </c>
      <c r="E221" s="2">
        <v>402</v>
      </c>
      <c r="F221" s="46">
        <v>611471.94999999995</v>
      </c>
      <c r="G221" s="47">
        <v>1.98</v>
      </c>
      <c r="H221" s="48">
        <f t="shared" si="9"/>
        <v>1.9799999999999998E-2</v>
      </c>
      <c r="I221" s="49">
        <v>44894</v>
      </c>
      <c r="J221" s="2">
        <v>5</v>
      </c>
      <c r="K221" s="50">
        <v>54041</v>
      </c>
      <c r="L221" s="2">
        <v>301</v>
      </c>
      <c r="M221" s="2">
        <v>296</v>
      </c>
      <c r="N221" s="51">
        <v>44985</v>
      </c>
      <c r="O221" s="47">
        <v>3.15</v>
      </c>
      <c r="P221" s="52">
        <v>38137.505521499996</v>
      </c>
      <c r="Q221" s="2" t="s">
        <v>813</v>
      </c>
      <c r="R221" s="2" t="s">
        <v>814</v>
      </c>
      <c r="S221" s="2" t="s">
        <v>815</v>
      </c>
      <c r="T221" s="2">
        <v>0</v>
      </c>
      <c r="U221" s="47">
        <v>3</v>
      </c>
      <c r="V221" s="48">
        <f t="shared" si="10"/>
        <v>0.03</v>
      </c>
      <c r="W221" s="47">
        <v>-0.67500000000000004</v>
      </c>
      <c r="X221" s="2" t="s">
        <v>39</v>
      </c>
      <c r="Y221" s="2" t="s">
        <v>40</v>
      </c>
      <c r="Z221" s="2" t="s">
        <v>41</v>
      </c>
      <c r="AA221" s="2" t="s">
        <v>41</v>
      </c>
      <c r="AB221" s="2" t="s">
        <v>127</v>
      </c>
      <c r="AC221" s="53" t="s">
        <v>354</v>
      </c>
      <c r="AD221" s="53">
        <v>403928</v>
      </c>
      <c r="AE221" s="54">
        <v>0</v>
      </c>
      <c r="AF221" s="55" t="s">
        <v>166</v>
      </c>
      <c r="AG221" s="56" t="str">
        <f t="shared" si="11"/>
        <v>East Rockaway</v>
      </c>
    </row>
    <row r="222" spans="1:33" x14ac:dyDescent="0.25">
      <c r="A222" s="1">
        <v>319963.11</v>
      </c>
      <c r="B222" s="2">
        <v>3895439110</v>
      </c>
      <c r="C222" s="2" t="s">
        <v>34</v>
      </c>
      <c r="D222" s="2" t="s">
        <v>55</v>
      </c>
      <c r="E222" s="2">
        <v>402</v>
      </c>
      <c r="F222" s="46">
        <v>526321.76</v>
      </c>
      <c r="G222" s="47">
        <v>0.73</v>
      </c>
      <c r="H222" s="48">
        <f t="shared" si="9"/>
        <v>7.3000000000000001E-3</v>
      </c>
      <c r="I222" s="49">
        <v>44882</v>
      </c>
      <c r="J222" s="2">
        <v>5</v>
      </c>
      <c r="K222" s="50">
        <v>54041</v>
      </c>
      <c r="L222" s="2">
        <v>301</v>
      </c>
      <c r="M222" s="2">
        <v>296</v>
      </c>
      <c r="N222" s="51">
        <v>44986</v>
      </c>
      <c r="O222" s="47">
        <v>3.15</v>
      </c>
      <c r="P222" s="52">
        <v>12102.7688712</v>
      </c>
      <c r="Q222" s="2" t="s">
        <v>816</v>
      </c>
      <c r="R222" s="2" t="s">
        <v>817</v>
      </c>
      <c r="S222" s="2" t="s">
        <v>818</v>
      </c>
      <c r="T222" s="2">
        <v>457110</v>
      </c>
      <c r="U222" s="47">
        <v>1.75</v>
      </c>
      <c r="V222" s="48">
        <f t="shared" si="10"/>
        <v>1.7500000000000002E-2</v>
      </c>
      <c r="W222" s="47">
        <v>-0.67500000000000004</v>
      </c>
      <c r="X222" s="2" t="s">
        <v>39</v>
      </c>
      <c r="Y222" s="2" t="s">
        <v>40</v>
      </c>
      <c r="Z222" s="2" t="s">
        <v>41</v>
      </c>
      <c r="AA222" s="2" t="s">
        <v>41</v>
      </c>
      <c r="AB222" s="2" t="s">
        <v>42</v>
      </c>
      <c r="AC222" s="53" t="s">
        <v>174</v>
      </c>
      <c r="AD222" s="53">
        <v>403910</v>
      </c>
      <c r="AE222" s="54">
        <v>45</v>
      </c>
      <c r="AF222" s="55" t="s">
        <v>233</v>
      </c>
      <c r="AG222" s="56" t="str">
        <f t="shared" si="11"/>
        <v>Cheraw</v>
      </c>
    </row>
    <row r="223" spans="1:33" x14ac:dyDescent="0.25">
      <c r="A223" s="1">
        <v>320013.11</v>
      </c>
      <c r="B223" s="2">
        <v>4438699106</v>
      </c>
      <c r="C223" s="2" t="s">
        <v>34</v>
      </c>
      <c r="D223" s="2" t="s">
        <v>55</v>
      </c>
      <c r="E223" s="2">
        <v>402</v>
      </c>
      <c r="F223" s="46">
        <v>481814.07</v>
      </c>
      <c r="G223" s="47">
        <v>0.73</v>
      </c>
      <c r="H223" s="48">
        <f t="shared" si="9"/>
        <v>7.3000000000000001E-3</v>
      </c>
      <c r="I223" s="49">
        <v>44865</v>
      </c>
      <c r="J223" s="2">
        <v>6</v>
      </c>
      <c r="K223" s="50">
        <v>54041</v>
      </c>
      <c r="L223" s="2">
        <v>302</v>
      </c>
      <c r="M223" s="2">
        <v>296</v>
      </c>
      <c r="N223" s="51">
        <v>44994</v>
      </c>
      <c r="O223" s="47">
        <v>3.15</v>
      </c>
      <c r="P223" s="52">
        <v>11079.31453965</v>
      </c>
      <c r="Q223" s="2" t="s">
        <v>819</v>
      </c>
      <c r="R223" s="2" t="s">
        <v>820</v>
      </c>
      <c r="S223" s="2" t="s">
        <v>821</v>
      </c>
      <c r="T223" s="2">
        <v>623312</v>
      </c>
      <c r="U223" s="47">
        <v>1.75</v>
      </c>
      <c r="V223" s="48">
        <f t="shared" si="10"/>
        <v>1.7500000000000002E-2</v>
      </c>
      <c r="W223" s="47">
        <v>-0.67500000000000004</v>
      </c>
      <c r="X223" s="2" t="s">
        <v>39</v>
      </c>
      <c r="Y223" s="2" t="s">
        <v>40</v>
      </c>
      <c r="Z223" s="2" t="s">
        <v>41</v>
      </c>
      <c r="AA223" s="2" t="s">
        <v>41</v>
      </c>
      <c r="AB223" s="2" t="s">
        <v>42</v>
      </c>
      <c r="AC223" s="53" t="s">
        <v>252</v>
      </c>
      <c r="AD223" s="53">
        <v>403933</v>
      </c>
      <c r="AE223" s="54">
        <v>62</v>
      </c>
      <c r="AF223" s="55" t="s">
        <v>60</v>
      </c>
      <c r="AG223" s="56" t="str">
        <f t="shared" si="11"/>
        <v>Citrus Heights</v>
      </c>
    </row>
    <row r="224" spans="1:33" x14ac:dyDescent="0.25">
      <c r="A224" s="1">
        <v>319976.11</v>
      </c>
      <c r="B224" s="2">
        <v>4372679107</v>
      </c>
      <c r="C224" s="2" t="s">
        <v>34</v>
      </c>
      <c r="D224" s="2" t="s">
        <v>55</v>
      </c>
      <c r="E224" s="2">
        <v>402</v>
      </c>
      <c r="F224" s="46">
        <v>457648</v>
      </c>
      <c r="G224" s="47">
        <v>1.73</v>
      </c>
      <c r="H224" s="48">
        <f t="shared" si="9"/>
        <v>1.7299999999999999E-2</v>
      </c>
      <c r="I224" s="49">
        <v>44874</v>
      </c>
      <c r="J224" s="2">
        <v>5</v>
      </c>
      <c r="K224" s="50">
        <v>54041</v>
      </c>
      <c r="L224" s="2">
        <v>301</v>
      </c>
      <c r="M224" s="2">
        <v>296</v>
      </c>
      <c r="N224" s="51">
        <v>44991</v>
      </c>
      <c r="O224" s="47">
        <v>3.15</v>
      </c>
      <c r="P224" s="52">
        <v>24939.527759999997</v>
      </c>
      <c r="Q224" s="2" t="s">
        <v>822</v>
      </c>
      <c r="R224" s="2" t="s">
        <v>823</v>
      </c>
      <c r="S224" s="2" t="s">
        <v>824</v>
      </c>
      <c r="T224" s="2">
        <v>811192</v>
      </c>
      <c r="U224" s="47">
        <v>2.75</v>
      </c>
      <c r="V224" s="48">
        <f t="shared" si="10"/>
        <v>2.75E-2</v>
      </c>
      <c r="W224" s="47">
        <v>-0.67500000000000004</v>
      </c>
      <c r="X224" s="2" t="s">
        <v>39</v>
      </c>
      <c r="Y224" s="2" t="s">
        <v>40</v>
      </c>
      <c r="Z224" s="2" t="s">
        <v>41</v>
      </c>
      <c r="AA224" s="2" t="s">
        <v>41</v>
      </c>
      <c r="AB224" s="2" t="s">
        <v>42</v>
      </c>
      <c r="AC224" s="53" t="s">
        <v>825</v>
      </c>
      <c r="AD224" s="53">
        <v>403926</v>
      </c>
      <c r="AE224" s="54">
        <v>81</v>
      </c>
      <c r="AF224" s="55" t="s">
        <v>88</v>
      </c>
      <c r="AG224" s="56" t="str">
        <f t="shared" si="11"/>
        <v>Lakewood</v>
      </c>
    </row>
    <row r="225" spans="1:33" x14ac:dyDescent="0.25">
      <c r="A225" s="1">
        <v>319997.11</v>
      </c>
      <c r="B225" s="2">
        <v>4426479102</v>
      </c>
      <c r="C225" s="2" t="s">
        <v>34</v>
      </c>
      <c r="D225" s="2" t="s">
        <v>55</v>
      </c>
      <c r="E225" s="2">
        <v>402</v>
      </c>
      <c r="F225" s="46">
        <v>455855.22</v>
      </c>
      <c r="G225" s="47">
        <v>0.48</v>
      </c>
      <c r="H225" s="48">
        <f t="shared" si="9"/>
        <v>4.7999999999999996E-3</v>
      </c>
      <c r="I225" s="49">
        <v>44868</v>
      </c>
      <c r="J225" s="2">
        <v>5</v>
      </c>
      <c r="K225" s="50">
        <v>54041</v>
      </c>
      <c r="L225" s="2">
        <v>301</v>
      </c>
      <c r="M225" s="2">
        <v>296</v>
      </c>
      <c r="N225" s="51">
        <v>44976</v>
      </c>
      <c r="O225" s="47">
        <v>3.15</v>
      </c>
      <c r="P225" s="52">
        <v>6892.5309263999989</v>
      </c>
      <c r="Q225" s="2" t="s">
        <v>826</v>
      </c>
      <c r="R225" s="2" t="s">
        <v>827</v>
      </c>
      <c r="S225" s="2" t="s">
        <v>828</v>
      </c>
      <c r="T225" s="2">
        <v>713940</v>
      </c>
      <c r="U225" s="47">
        <v>1.5</v>
      </c>
      <c r="V225" s="48">
        <f t="shared" si="10"/>
        <v>1.4999999999999999E-2</v>
      </c>
      <c r="W225" s="47">
        <v>-0.67500000000000004</v>
      </c>
      <c r="X225" s="2" t="s">
        <v>39</v>
      </c>
      <c r="Y225" s="2" t="s">
        <v>40</v>
      </c>
      <c r="Z225" s="2" t="s">
        <v>41</v>
      </c>
      <c r="AA225" s="2" t="s">
        <v>41</v>
      </c>
      <c r="AB225" s="2" t="s">
        <v>127</v>
      </c>
      <c r="AC225" s="53" t="s">
        <v>647</v>
      </c>
      <c r="AD225" s="53">
        <v>403930</v>
      </c>
      <c r="AE225" s="54">
        <v>71</v>
      </c>
      <c r="AF225" s="55" t="s">
        <v>829</v>
      </c>
      <c r="AG225" s="56" t="str">
        <f t="shared" si="11"/>
        <v>Waldo</v>
      </c>
    </row>
    <row r="226" spans="1:33" x14ac:dyDescent="0.25">
      <c r="A226" s="1">
        <v>320007.11</v>
      </c>
      <c r="B226" s="2">
        <v>4282849106</v>
      </c>
      <c r="C226" s="2" t="s">
        <v>34</v>
      </c>
      <c r="D226" s="2" t="s">
        <v>532</v>
      </c>
      <c r="E226" s="2">
        <v>407</v>
      </c>
      <c r="F226" s="46">
        <v>389067.54</v>
      </c>
      <c r="G226" s="47">
        <v>0.79</v>
      </c>
      <c r="H226" s="48">
        <f t="shared" si="9"/>
        <v>7.9000000000000008E-3</v>
      </c>
      <c r="I226" s="49">
        <v>44886</v>
      </c>
      <c r="J226" s="2">
        <v>5</v>
      </c>
      <c r="K226" s="50">
        <v>54041</v>
      </c>
      <c r="L226" s="2">
        <v>301</v>
      </c>
      <c r="M226" s="2">
        <v>296</v>
      </c>
      <c r="N226" s="51">
        <v>44957</v>
      </c>
      <c r="O226" s="47">
        <v>3.15</v>
      </c>
      <c r="P226" s="52">
        <v>9681.9457328999997</v>
      </c>
      <c r="Q226" s="2" t="s">
        <v>830</v>
      </c>
      <c r="R226" s="2" t="s">
        <v>831</v>
      </c>
      <c r="S226" s="2" t="s">
        <v>832</v>
      </c>
      <c r="T226" s="2">
        <v>721110</v>
      </c>
      <c r="U226" s="47">
        <v>1.75</v>
      </c>
      <c r="V226" s="48">
        <f t="shared" si="10"/>
        <v>1.7500000000000002E-2</v>
      </c>
      <c r="W226" s="47">
        <v>-0.67500000000000004</v>
      </c>
      <c r="X226" s="2" t="s">
        <v>39</v>
      </c>
      <c r="Y226" s="2" t="s">
        <v>40</v>
      </c>
      <c r="Z226" s="2" t="s">
        <v>41</v>
      </c>
      <c r="AA226" s="2" t="s">
        <v>41</v>
      </c>
      <c r="AB226" s="2" t="s">
        <v>42</v>
      </c>
      <c r="AC226" s="53" t="s">
        <v>248</v>
      </c>
      <c r="AD226" s="53">
        <v>403918</v>
      </c>
      <c r="AE226" s="54">
        <v>72</v>
      </c>
      <c r="AF226" s="55" t="s">
        <v>257</v>
      </c>
      <c r="AG226" s="56" t="str">
        <f t="shared" si="11"/>
        <v>Zion</v>
      </c>
    </row>
    <row r="227" spans="1:33" x14ac:dyDescent="0.25">
      <c r="A227" s="1">
        <v>319854.11</v>
      </c>
      <c r="B227" s="2">
        <v>4340429108</v>
      </c>
      <c r="C227" s="2" t="s">
        <v>34</v>
      </c>
      <c r="D227" s="2" t="s">
        <v>55</v>
      </c>
      <c r="E227" s="2">
        <v>402</v>
      </c>
      <c r="F227" s="46">
        <v>381311.93</v>
      </c>
      <c r="G227" s="47">
        <v>0.73</v>
      </c>
      <c r="H227" s="48">
        <f t="shared" si="9"/>
        <v>7.3000000000000001E-3</v>
      </c>
      <c r="I227" s="49">
        <v>44879</v>
      </c>
      <c r="J227" s="2">
        <v>5</v>
      </c>
      <c r="K227" s="50">
        <v>54041</v>
      </c>
      <c r="L227" s="2">
        <v>301</v>
      </c>
      <c r="M227" s="2">
        <v>296</v>
      </c>
      <c r="N227" s="51">
        <v>44999</v>
      </c>
      <c r="O227" s="47">
        <v>3.15</v>
      </c>
      <c r="P227" s="52">
        <v>8768.2678303499997</v>
      </c>
      <c r="Q227" s="2" t="s">
        <v>833</v>
      </c>
      <c r="R227" s="2" t="s">
        <v>834</v>
      </c>
      <c r="S227" s="2" t="s">
        <v>835</v>
      </c>
      <c r="T227" s="2">
        <v>722513</v>
      </c>
      <c r="U227" s="47">
        <v>1.75</v>
      </c>
      <c r="V227" s="48">
        <f t="shared" si="10"/>
        <v>1.7500000000000002E-2</v>
      </c>
      <c r="W227" s="47">
        <v>-0.67500000000000004</v>
      </c>
      <c r="X227" s="2" t="s">
        <v>39</v>
      </c>
      <c r="Y227" s="2" t="s">
        <v>40</v>
      </c>
      <c r="Z227" s="2" t="s">
        <v>41</v>
      </c>
      <c r="AA227" s="2" t="s">
        <v>41</v>
      </c>
      <c r="AB227" s="2" t="s">
        <v>42</v>
      </c>
      <c r="AC227" s="53" t="s">
        <v>836</v>
      </c>
      <c r="AD227" s="53">
        <v>402189</v>
      </c>
      <c r="AE227" s="54">
        <v>72</v>
      </c>
      <c r="AF227" s="55" t="s">
        <v>110</v>
      </c>
      <c r="AG227" s="56" t="str">
        <f t="shared" si="11"/>
        <v>Forest Park</v>
      </c>
    </row>
    <row r="228" spans="1:33" x14ac:dyDescent="0.25">
      <c r="A228" s="1">
        <v>320022.11</v>
      </c>
      <c r="B228" s="2">
        <v>4404419105</v>
      </c>
      <c r="C228" s="2" t="s">
        <v>34</v>
      </c>
      <c r="D228" s="2" t="s">
        <v>55</v>
      </c>
      <c r="E228" s="2">
        <v>402</v>
      </c>
      <c r="F228" s="46">
        <v>294479.18</v>
      </c>
      <c r="G228" s="47">
        <v>0.53</v>
      </c>
      <c r="H228" s="48">
        <f t="shared" si="9"/>
        <v>5.3E-3</v>
      </c>
      <c r="I228" s="49">
        <v>44880</v>
      </c>
      <c r="J228" s="2">
        <v>5</v>
      </c>
      <c r="K228" s="50">
        <v>54041</v>
      </c>
      <c r="L228" s="2">
        <v>301</v>
      </c>
      <c r="M228" s="2">
        <v>296</v>
      </c>
      <c r="N228" s="51">
        <v>44988</v>
      </c>
      <c r="O228" s="47">
        <v>3.15</v>
      </c>
      <c r="P228" s="52">
        <v>4916.3299100999993</v>
      </c>
      <c r="Q228" s="2" t="s">
        <v>837</v>
      </c>
      <c r="R228" s="2" t="s">
        <v>838</v>
      </c>
      <c r="S228" s="2" t="s">
        <v>839</v>
      </c>
      <c r="T228" s="2">
        <v>445110</v>
      </c>
      <c r="U228" s="47">
        <v>1</v>
      </c>
      <c r="V228" s="48">
        <f t="shared" si="10"/>
        <v>0.01</v>
      </c>
      <c r="W228" s="47">
        <v>-0.67500000000000004</v>
      </c>
      <c r="X228" s="2" t="s">
        <v>39</v>
      </c>
      <c r="Y228" s="2" t="s">
        <v>40</v>
      </c>
      <c r="Z228" s="2" t="s">
        <v>41</v>
      </c>
      <c r="AA228" s="2" t="s">
        <v>41</v>
      </c>
      <c r="AB228" s="2" t="s">
        <v>42</v>
      </c>
      <c r="AC228" s="53" t="s">
        <v>626</v>
      </c>
      <c r="AD228" s="53">
        <v>403927</v>
      </c>
      <c r="AE228" s="54">
        <v>44</v>
      </c>
      <c r="AF228" s="55" t="s">
        <v>60</v>
      </c>
      <c r="AG228" s="56" t="str">
        <f t="shared" si="11"/>
        <v>Los Angeles</v>
      </c>
    </row>
    <row r="229" spans="1:33" x14ac:dyDescent="0.25">
      <c r="A229" s="1">
        <v>319984.11</v>
      </c>
      <c r="B229" s="2">
        <v>4535469109</v>
      </c>
      <c r="C229" s="2" t="s">
        <v>34</v>
      </c>
      <c r="D229" s="2" t="s">
        <v>55</v>
      </c>
      <c r="E229" s="2">
        <v>402</v>
      </c>
      <c r="F229" s="46">
        <v>186682.11</v>
      </c>
      <c r="G229" s="47">
        <v>1.53</v>
      </c>
      <c r="H229" s="48">
        <f t="shared" si="9"/>
        <v>1.5300000000000001E-2</v>
      </c>
      <c r="I229" s="49">
        <v>44887</v>
      </c>
      <c r="J229" s="2">
        <v>5</v>
      </c>
      <c r="K229" s="50">
        <v>54041</v>
      </c>
      <c r="L229" s="2">
        <v>301</v>
      </c>
      <c r="M229" s="2">
        <v>296</v>
      </c>
      <c r="N229" s="51">
        <v>44996</v>
      </c>
      <c r="O229" s="47">
        <v>3.15</v>
      </c>
      <c r="P229" s="52">
        <v>8997.1442914499985</v>
      </c>
      <c r="Q229" s="2" t="s">
        <v>840</v>
      </c>
      <c r="R229" s="2" t="s">
        <v>841</v>
      </c>
      <c r="S229" s="2" t="s">
        <v>842</v>
      </c>
      <c r="T229" s="2">
        <v>238160</v>
      </c>
      <c r="U229" s="47">
        <v>2</v>
      </c>
      <c r="V229" s="48">
        <f t="shared" si="10"/>
        <v>0.02</v>
      </c>
      <c r="W229" s="47">
        <v>-0.67500000000000004</v>
      </c>
      <c r="X229" s="2" t="s">
        <v>39</v>
      </c>
      <c r="Y229" s="2" t="s">
        <v>40</v>
      </c>
      <c r="Z229" s="2" t="s">
        <v>41</v>
      </c>
      <c r="AA229" s="2" t="s">
        <v>41</v>
      </c>
      <c r="AB229" s="2" t="s">
        <v>42</v>
      </c>
      <c r="AC229" s="53" t="s">
        <v>440</v>
      </c>
      <c r="AD229" s="53">
        <v>403938</v>
      </c>
      <c r="AE229" s="54">
        <v>23</v>
      </c>
      <c r="AF229" s="55" t="s">
        <v>110</v>
      </c>
      <c r="AG229" s="56" t="str">
        <f t="shared" si="11"/>
        <v>Stockbridge</v>
      </c>
    </row>
    <row r="230" spans="1:33" x14ac:dyDescent="0.25">
      <c r="A230" s="1">
        <v>320041.11</v>
      </c>
      <c r="B230" s="2">
        <v>4286229105</v>
      </c>
      <c r="C230" s="2" t="s">
        <v>34</v>
      </c>
      <c r="D230" s="2" t="s">
        <v>55</v>
      </c>
      <c r="E230" s="2">
        <v>402</v>
      </c>
      <c r="F230" s="46">
        <v>149847.38</v>
      </c>
      <c r="G230" s="47">
        <v>2.2799999999999998</v>
      </c>
      <c r="H230" s="48">
        <f t="shared" si="9"/>
        <v>2.2799999999999997E-2</v>
      </c>
      <c r="I230" s="49">
        <v>44888</v>
      </c>
      <c r="J230" s="2">
        <v>5</v>
      </c>
      <c r="K230" s="50">
        <v>54041</v>
      </c>
      <c r="L230" s="2">
        <v>301</v>
      </c>
      <c r="M230" s="2">
        <v>296</v>
      </c>
      <c r="N230" s="51">
        <v>44983</v>
      </c>
      <c r="O230" s="47">
        <v>3.15</v>
      </c>
      <c r="P230" s="52">
        <v>10762.038831599999</v>
      </c>
      <c r="Q230" s="2" t="s">
        <v>843</v>
      </c>
      <c r="R230" s="2" t="s">
        <v>844</v>
      </c>
      <c r="S230" s="2" t="s">
        <v>845</v>
      </c>
      <c r="T230" s="2">
        <v>0</v>
      </c>
      <c r="U230" s="47">
        <v>2.75</v>
      </c>
      <c r="V230" s="48">
        <f t="shared" si="10"/>
        <v>2.75E-2</v>
      </c>
      <c r="W230" s="47">
        <v>-0.67500000000000004</v>
      </c>
      <c r="X230" s="2" t="s">
        <v>39</v>
      </c>
      <c r="Y230" s="2" t="s">
        <v>40</v>
      </c>
      <c r="Z230" s="2" t="s">
        <v>41</v>
      </c>
      <c r="AA230" s="2" t="s">
        <v>41</v>
      </c>
      <c r="AB230" s="2" t="s">
        <v>127</v>
      </c>
      <c r="AC230" s="53" t="s">
        <v>354</v>
      </c>
      <c r="AD230" s="53">
        <v>403919</v>
      </c>
      <c r="AE230" s="54">
        <v>0</v>
      </c>
      <c r="AF230" s="55" t="s">
        <v>166</v>
      </c>
      <c r="AG230" s="56" t="str">
        <f t="shared" si="11"/>
        <v>Caroga Lake</v>
      </c>
    </row>
    <row r="231" spans="1:33" x14ac:dyDescent="0.25">
      <c r="A231" s="1">
        <v>320040.11</v>
      </c>
      <c r="B231" s="2">
        <v>4303919103</v>
      </c>
      <c r="C231" s="2" t="s">
        <v>34</v>
      </c>
      <c r="D231" s="2" t="s">
        <v>55</v>
      </c>
      <c r="E231" s="2">
        <v>402</v>
      </c>
      <c r="F231" s="46">
        <v>127375.47</v>
      </c>
      <c r="G231" s="47">
        <v>1.53</v>
      </c>
      <c r="H231" s="48">
        <f t="shared" si="9"/>
        <v>1.5300000000000001E-2</v>
      </c>
      <c r="I231" s="49">
        <v>44875</v>
      </c>
      <c r="J231" s="2">
        <v>5</v>
      </c>
      <c r="K231" s="50">
        <v>54041</v>
      </c>
      <c r="L231" s="2">
        <v>301</v>
      </c>
      <c r="M231" s="2">
        <v>296</v>
      </c>
      <c r="N231" s="51">
        <v>44983</v>
      </c>
      <c r="O231" s="47">
        <v>3.15</v>
      </c>
      <c r="P231" s="52">
        <v>6138.8607766500008</v>
      </c>
      <c r="Q231" s="2" t="s">
        <v>846</v>
      </c>
      <c r="R231" s="2" t="s">
        <v>847</v>
      </c>
      <c r="S231" s="2" t="s">
        <v>848</v>
      </c>
      <c r="T231" s="2">
        <v>0</v>
      </c>
      <c r="U231" s="47">
        <v>3</v>
      </c>
      <c r="V231" s="48">
        <f t="shared" si="10"/>
        <v>0.03</v>
      </c>
      <c r="W231" s="47">
        <v>0.32500000000000001</v>
      </c>
      <c r="X231" s="2" t="s">
        <v>39</v>
      </c>
      <c r="Y231" s="2" t="s">
        <v>40</v>
      </c>
      <c r="Z231" s="2" t="s">
        <v>41</v>
      </c>
      <c r="AA231" s="2" t="s">
        <v>41</v>
      </c>
      <c r="AB231" s="2" t="s">
        <v>127</v>
      </c>
      <c r="AC231" s="53" t="s">
        <v>354</v>
      </c>
      <c r="AD231" s="53">
        <v>406743</v>
      </c>
      <c r="AE231" s="54">
        <v>0</v>
      </c>
      <c r="AF231" s="55" t="s">
        <v>525</v>
      </c>
      <c r="AG231" s="56" t="str">
        <f t="shared" si="11"/>
        <v>Gassaway</v>
      </c>
    </row>
    <row r="232" spans="1:33" x14ac:dyDescent="0.25">
      <c r="A232" s="1">
        <v>320003.11</v>
      </c>
      <c r="B232" s="2">
        <v>4421299108</v>
      </c>
      <c r="C232" s="2" t="s">
        <v>34</v>
      </c>
      <c r="D232" s="2" t="s">
        <v>55</v>
      </c>
      <c r="E232" s="2">
        <v>402</v>
      </c>
      <c r="F232" s="46">
        <v>826297.55</v>
      </c>
      <c r="G232" s="47">
        <v>1.98</v>
      </c>
      <c r="H232" s="48">
        <f t="shared" si="9"/>
        <v>1.9799999999999998E-2</v>
      </c>
      <c r="I232" s="49">
        <v>44865</v>
      </c>
      <c r="J232" s="2">
        <v>6</v>
      </c>
      <c r="K232" s="50">
        <v>54041</v>
      </c>
      <c r="L232" s="2">
        <v>302</v>
      </c>
      <c r="M232" s="2">
        <v>296</v>
      </c>
      <c r="N232" s="51">
        <v>44991</v>
      </c>
      <c r="O232" s="47">
        <v>3.15</v>
      </c>
      <c r="P232" s="52">
        <v>51536.178193499996</v>
      </c>
      <c r="Q232" s="2" t="s">
        <v>849</v>
      </c>
      <c r="R232" s="2" t="s">
        <v>850</v>
      </c>
      <c r="S232" s="2" t="s">
        <v>851</v>
      </c>
      <c r="T232" s="2">
        <v>424410</v>
      </c>
      <c r="U232" s="47">
        <v>3</v>
      </c>
      <c r="V232" s="48">
        <f t="shared" si="10"/>
        <v>0.03</v>
      </c>
      <c r="W232" s="47">
        <v>-0.67500000000000004</v>
      </c>
      <c r="X232" s="2" t="s">
        <v>39</v>
      </c>
      <c r="Y232" s="2" t="s">
        <v>40</v>
      </c>
      <c r="Z232" s="2" t="s">
        <v>41</v>
      </c>
      <c r="AA232" s="2" t="s">
        <v>41</v>
      </c>
      <c r="AB232" s="2" t="s">
        <v>42</v>
      </c>
      <c r="AC232" s="53" t="s">
        <v>852</v>
      </c>
      <c r="AD232" s="53">
        <v>407992</v>
      </c>
      <c r="AE232" s="54">
        <v>42</v>
      </c>
      <c r="AF232" s="55" t="s">
        <v>60</v>
      </c>
      <c r="AG232" s="56" t="str">
        <f t="shared" si="11"/>
        <v>Santee</v>
      </c>
    </row>
    <row r="233" spans="1:33" x14ac:dyDescent="0.25">
      <c r="A233" s="1">
        <v>320092.11</v>
      </c>
      <c r="B233" s="2">
        <v>4314139100</v>
      </c>
      <c r="C233" s="2" t="s">
        <v>34</v>
      </c>
      <c r="D233" s="2" t="s">
        <v>55</v>
      </c>
      <c r="E233" s="2">
        <v>402</v>
      </c>
      <c r="F233" s="46">
        <v>2390250</v>
      </c>
      <c r="G233" s="47">
        <v>0.98</v>
      </c>
      <c r="H233" s="48">
        <f t="shared" si="9"/>
        <v>9.7999999999999997E-3</v>
      </c>
      <c r="I233" s="49">
        <v>44895</v>
      </c>
      <c r="J233" s="2">
        <v>5</v>
      </c>
      <c r="K233" s="50">
        <v>54041</v>
      </c>
      <c r="L233" s="2">
        <v>301</v>
      </c>
      <c r="M233" s="2">
        <v>296</v>
      </c>
      <c r="N233" s="51">
        <v>44996</v>
      </c>
      <c r="O233" s="47">
        <v>3.15</v>
      </c>
      <c r="P233" s="52">
        <v>73787.017500000002</v>
      </c>
      <c r="Q233" s="2" t="s">
        <v>853</v>
      </c>
      <c r="R233" s="2" t="s">
        <v>854</v>
      </c>
      <c r="S233" s="2" t="s">
        <v>855</v>
      </c>
      <c r="T233" s="2">
        <v>721110</v>
      </c>
      <c r="U233" s="47">
        <v>2</v>
      </c>
      <c r="V233" s="48">
        <f t="shared" si="10"/>
        <v>0.02</v>
      </c>
      <c r="W233" s="47">
        <v>-0.67500000000000004</v>
      </c>
      <c r="X233" s="2" t="s">
        <v>39</v>
      </c>
      <c r="Y233" s="2" t="s">
        <v>40</v>
      </c>
      <c r="Z233" s="2" t="s">
        <v>41</v>
      </c>
      <c r="AA233" s="2" t="s">
        <v>41</v>
      </c>
      <c r="AB233" s="2" t="s">
        <v>42</v>
      </c>
      <c r="AC233" s="53" t="s">
        <v>170</v>
      </c>
      <c r="AD233" s="53">
        <v>407991</v>
      </c>
      <c r="AE233" s="54">
        <v>72</v>
      </c>
      <c r="AF233" s="55" t="s">
        <v>856</v>
      </c>
      <c r="AG233" s="56" t="str">
        <f t="shared" si="11"/>
        <v>Albuquerqe</v>
      </c>
    </row>
    <row r="234" spans="1:33" x14ac:dyDescent="0.25">
      <c r="A234" s="1">
        <v>320332.11</v>
      </c>
      <c r="B234" s="2">
        <v>4552189110</v>
      </c>
      <c r="C234" s="2" t="s">
        <v>34</v>
      </c>
      <c r="D234" s="2" t="s">
        <v>55</v>
      </c>
      <c r="E234" s="2">
        <v>402</v>
      </c>
      <c r="F234" s="46">
        <v>359498.58</v>
      </c>
      <c r="G234" s="47">
        <v>1.78</v>
      </c>
      <c r="H234" s="48">
        <f t="shared" si="9"/>
        <v>1.78E-2</v>
      </c>
      <c r="I234" s="49">
        <v>44890</v>
      </c>
      <c r="J234" s="2">
        <v>5</v>
      </c>
      <c r="K234" s="50">
        <v>54041</v>
      </c>
      <c r="L234" s="2">
        <v>301</v>
      </c>
      <c r="M234" s="2">
        <v>296</v>
      </c>
      <c r="N234" s="51">
        <v>45007</v>
      </c>
      <c r="O234" s="47">
        <v>3.15</v>
      </c>
      <c r="P234" s="52">
        <v>20157.085380600001</v>
      </c>
      <c r="Q234" s="2" t="s">
        <v>857</v>
      </c>
      <c r="R234" s="2" t="s">
        <v>858</v>
      </c>
      <c r="S234" s="2" t="s">
        <v>859</v>
      </c>
      <c r="T234" s="2">
        <v>541213</v>
      </c>
      <c r="U234" s="47">
        <v>2.25</v>
      </c>
      <c r="V234" s="48">
        <f t="shared" si="10"/>
        <v>2.2499999999999999E-2</v>
      </c>
      <c r="W234" s="47">
        <v>-0.67500000000000004</v>
      </c>
      <c r="X234" s="2" t="s">
        <v>39</v>
      </c>
      <c r="Y234" s="2" t="s">
        <v>40</v>
      </c>
      <c r="Z234" s="2" t="s">
        <v>41</v>
      </c>
      <c r="AA234" s="2" t="s">
        <v>41</v>
      </c>
      <c r="AB234" s="2" t="s">
        <v>42</v>
      </c>
      <c r="AC234" s="53" t="s">
        <v>509</v>
      </c>
      <c r="AD234" s="53">
        <v>407996</v>
      </c>
      <c r="AE234" s="54">
        <v>54</v>
      </c>
      <c r="AF234" s="55" t="s">
        <v>60</v>
      </c>
      <c r="AG234" s="56" t="str">
        <f t="shared" si="11"/>
        <v>Paramount</v>
      </c>
    </row>
    <row r="235" spans="1:33" x14ac:dyDescent="0.25">
      <c r="A235" s="1">
        <v>320264.11</v>
      </c>
      <c r="B235" s="2">
        <v>4672829106</v>
      </c>
      <c r="C235" s="2" t="s">
        <v>34</v>
      </c>
      <c r="D235" s="2" t="s">
        <v>55</v>
      </c>
      <c r="E235" s="2">
        <v>402</v>
      </c>
      <c r="F235" s="46">
        <v>2430247.9300000002</v>
      </c>
      <c r="G235" s="47">
        <v>0.73</v>
      </c>
      <c r="H235" s="48">
        <f t="shared" si="9"/>
        <v>7.3000000000000001E-3</v>
      </c>
      <c r="I235" s="49">
        <v>44923</v>
      </c>
      <c r="J235" s="2">
        <v>4</v>
      </c>
      <c r="K235" s="50">
        <v>54072</v>
      </c>
      <c r="L235" s="2">
        <v>301</v>
      </c>
      <c r="M235" s="2">
        <v>297</v>
      </c>
      <c r="N235" s="51">
        <v>45013</v>
      </c>
      <c r="O235" s="47">
        <v>3.15</v>
      </c>
      <c r="P235" s="52">
        <v>55883.551150350002</v>
      </c>
      <c r="Q235" s="2" t="s">
        <v>860</v>
      </c>
      <c r="R235" s="2" t="s">
        <v>861</v>
      </c>
      <c r="S235" s="2" t="s">
        <v>862</v>
      </c>
      <c r="T235" s="2">
        <v>721110</v>
      </c>
      <c r="U235" s="47">
        <v>2</v>
      </c>
      <c r="V235" s="48">
        <f t="shared" si="10"/>
        <v>0.02</v>
      </c>
      <c r="W235" s="47">
        <v>-0.42499999999999999</v>
      </c>
      <c r="X235" s="2" t="s">
        <v>39</v>
      </c>
      <c r="Y235" s="2" t="s">
        <v>40</v>
      </c>
      <c r="Z235" s="2" t="s">
        <v>41</v>
      </c>
      <c r="AA235" s="2" t="s">
        <v>41</v>
      </c>
      <c r="AB235" s="2" t="s">
        <v>42</v>
      </c>
      <c r="AC235" s="53" t="s">
        <v>184</v>
      </c>
      <c r="AD235" s="53">
        <v>406721</v>
      </c>
      <c r="AE235" s="54">
        <v>72</v>
      </c>
      <c r="AF235" s="55" t="s">
        <v>166</v>
      </c>
      <c r="AG235" s="56" t="str">
        <f t="shared" si="11"/>
        <v>Rochester</v>
      </c>
    </row>
    <row r="236" spans="1:33" x14ac:dyDescent="0.25">
      <c r="A236" s="1">
        <v>320078.11</v>
      </c>
      <c r="B236" s="2">
        <v>4607589110</v>
      </c>
      <c r="C236" s="2" t="s">
        <v>34</v>
      </c>
      <c r="D236" s="2" t="s">
        <v>55</v>
      </c>
      <c r="E236" s="2">
        <v>402</v>
      </c>
      <c r="F236" s="46">
        <v>2239125</v>
      </c>
      <c r="G236" s="47">
        <v>0.73</v>
      </c>
      <c r="H236" s="48">
        <f t="shared" si="9"/>
        <v>7.3000000000000001E-3</v>
      </c>
      <c r="I236" s="49">
        <v>44896</v>
      </c>
      <c r="J236" s="2">
        <v>4</v>
      </c>
      <c r="K236" s="50">
        <v>54072</v>
      </c>
      <c r="L236" s="2">
        <v>301</v>
      </c>
      <c r="M236" s="2">
        <v>297</v>
      </c>
      <c r="N236" s="51">
        <v>44994</v>
      </c>
      <c r="O236" s="47">
        <v>3.15</v>
      </c>
      <c r="P236" s="52">
        <v>51488.679375</v>
      </c>
      <c r="Q236" s="2" t="s">
        <v>863</v>
      </c>
      <c r="R236" s="2" t="s">
        <v>864</v>
      </c>
      <c r="S236" s="2" t="s">
        <v>865</v>
      </c>
      <c r="T236" s="2">
        <v>485320</v>
      </c>
      <c r="U236" s="47">
        <v>2</v>
      </c>
      <c r="V236" s="48">
        <f t="shared" si="10"/>
        <v>0.02</v>
      </c>
      <c r="W236" s="47">
        <v>-0.42499999999999999</v>
      </c>
      <c r="X236" s="2" t="s">
        <v>39</v>
      </c>
      <c r="Y236" s="2" t="s">
        <v>40</v>
      </c>
      <c r="Z236" s="2" t="s">
        <v>41</v>
      </c>
      <c r="AA236" s="2" t="s">
        <v>41</v>
      </c>
      <c r="AB236" s="2" t="s">
        <v>42</v>
      </c>
      <c r="AC236" s="53" t="s">
        <v>322</v>
      </c>
      <c r="AD236" s="53">
        <v>406713</v>
      </c>
      <c r="AE236" s="54">
        <v>48</v>
      </c>
      <c r="AF236" s="55" t="s">
        <v>60</v>
      </c>
      <c r="AG236" s="56" t="str">
        <f t="shared" si="11"/>
        <v>Los Angeles</v>
      </c>
    </row>
    <row r="237" spans="1:33" x14ac:dyDescent="0.25">
      <c r="A237" s="1">
        <v>320089.11</v>
      </c>
      <c r="B237" s="2">
        <v>4436639106</v>
      </c>
      <c r="C237" s="2" t="s">
        <v>34</v>
      </c>
      <c r="D237" s="2" t="s">
        <v>55</v>
      </c>
      <c r="E237" s="2">
        <v>402</v>
      </c>
      <c r="F237" s="46">
        <v>1736007.41</v>
      </c>
      <c r="G237" s="47">
        <v>0.73</v>
      </c>
      <c r="H237" s="48">
        <f t="shared" si="9"/>
        <v>7.3000000000000001E-3</v>
      </c>
      <c r="I237" s="49">
        <v>44904</v>
      </c>
      <c r="J237" s="2">
        <v>4</v>
      </c>
      <c r="K237" s="50">
        <v>54072</v>
      </c>
      <c r="L237" s="2">
        <v>301</v>
      </c>
      <c r="M237" s="2">
        <v>297</v>
      </c>
      <c r="N237" s="51">
        <v>44986</v>
      </c>
      <c r="O237" s="47">
        <v>3.15</v>
      </c>
      <c r="P237" s="52">
        <v>39919.490392949992</v>
      </c>
      <c r="Q237" s="2" t="s">
        <v>866</v>
      </c>
      <c r="R237" s="2" t="s">
        <v>867</v>
      </c>
      <c r="S237" s="2" t="s">
        <v>868</v>
      </c>
      <c r="T237" s="2">
        <v>444190</v>
      </c>
      <c r="U237" s="47">
        <v>1.75</v>
      </c>
      <c r="V237" s="48">
        <f t="shared" si="10"/>
        <v>1.7500000000000002E-2</v>
      </c>
      <c r="W237" s="47">
        <v>-0.67500000000000004</v>
      </c>
      <c r="X237" s="2" t="s">
        <v>39</v>
      </c>
      <c r="Y237" s="2" t="s">
        <v>40</v>
      </c>
      <c r="Z237" s="2" t="s">
        <v>41</v>
      </c>
      <c r="AA237" s="2" t="s">
        <v>41</v>
      </c>
      <c r="AB237" s="2" t="s">
        <v>127</v>
      </c>
      <c r="AC237" s="53" t="s">
        <v>756</v>
      </c>
      <c r="AD237" s="53">
        <v>403932</v>
      </c>
      <c r="AE237" s="54">
        <v>44</v>
      </c>
      <c r="AF237" s="55" t="s">
        <v>93</v>
      </c>
      <c r="AG237" s="56" t="str">
        <f t="shared" si="11"/>
        <v>Jacksonville</v>
      </c>
    </row>
    <row r="238" spans="1:33" x14ac:dyDescent="0.25">
      <c r="A238" s="1">
        <v>320159.11</v>
      </c>
      <c r="B238" s="2">
        <v>4688139105</v>
      </c>
      <c r="C238" s="2" t="s">
        <v>34</v>
      </c>
      <c r="D238" s="2" t="s">
        <v>55</v>
      </c>
      <c r="E238" s="2">
        <v>402</v>
      </c>
      <c r="F238" s="46">
        <v>1412522.47</v>
      </c>
      <c r="G238" s="47">
        <v>0.48</v>
      </c>
      <c r="H238" s="48">
        <f t="shared" si="9"/>
        <v>4.7999999999999996E-3</v>
      </c>
      <c r="I238" s="49">
        <v>44925</v>
      </c>
      <c r="J238" s="2">
        <v>4</v>
      </c>
      <c r="K238" s="50">
        <v>54072</v>
      </c>
      <c r="L238" s="2">
        <v>301</v>
      </c>
      <c r="M238" s="2">
        <v>297</v>
      </c>
      <c r="N238" s="51">
        <v>44986</v>
      </c>
      <c r="O238" s="47">
        <v>3.15</v>
      </c>
      <c r="P238" s="52">
        <v>21357.339746399994</v>
      </c>
      <c r="Q238" s="2" t="s">
        <v>869</v>
      </c>
      <c r="R238" s="2" t="s">
        <v>870</v>
      </c>
      <c r="S238" s="2" t="s">
        <v>871</v>
      </c>
      <c r="T238" s="2">
        <v>713990</v>
      </c>
      <c r="U238" s="47">
        <v>1.75</v>
      </c>
      <c r="V238" s="48">
        <f t="shared" si="10"/>
        <v>1.7500000000000002E-2</v>
      </c>
      <c r="W238" s="47">
        <v>-0.42499999999999999</v>
      </c>
      <c r="X238" s="2" t="s">
        <v>39</v>
      </c>
      <c r="Y238" s="2" t="s">
        <v>40</v>
      </c>
      <c r="Z238" s="2" t="s">
        <v>41</v>
      </c>
      <c r="AA238" s="2" t="s">
        <v>41</v>
      </c>
      <c r="AB238" s="2" t="s">
        <v>42</v>
      </c>
      <c r="AC238" s="53" t="s">
        <v>105</v>
      </c>
      <c r="AD238" s="53">
        <v>406725</v>
      </c>
      <c r="AE238" s="54">
        <v>71</v>
      </c>
      <c r="AF238" s="55" t="s">
        <v>110</v>
      </c>
      <c r="AG238" s="56" t="str">
        <f t="shared" si="11"/>
        <v>Canton</v>
      </c>
    </row>
    <row r="239" spans="1:33" x14ac:dyDescent="0.25">
      <c r="A239" s="1">
        <v>320194.11</v>
      </c>
      <c r="B239" s="2">
        <v>4321659101</v>
      </c>
      <c r="C239" s="2" t="s">
        <v>34</v>
      </c>
      <c r="D239" s="2" t="s">
        <v>55</v>
      </c>
      <c r="E239" s="2">
        <v>402</v>
      </c>
      <c r="F239" s="46">
        <v>1404343.87</v>
      </c>
      <c r="G239" s="47">
        <v>0.48</v>
      </c>
      <c r="H239" s="48">
        <f t="shared" si="9"/>
        <v>4.7999999999999996E-3</v>
      </c>
      <c r="I239" s="49">
        <v>44923</v>
      </c>
      <c r="J239" s="2">
        <v>4</v>
      </c>
      <c r="K239" s="50">
        <v>54072</v>
      </c>
      <c r="L239" s="2">
        <v>301</v>
      </c>
      <c r="M239" s="2">
        <v>297</v>
      </c>
      <c r="N239" s="51">
        <v>45013</v>
      </c>
      <c r="O239" s="47">
        <v>3.15</v>
      </c>
      <c r="P239" s="52">
        <v>21233.6793144</v>
      </c>
      <c r="Q239" s="2" t="s">
        <v>872</v>
      </c>
      <c r="R239" s="2" t="s">
        <v>873</v>
      </c>
      <c r="S239" s="2" t="s">
        <v>874</v>
      </c>
      <c r="T239" s="2">
        <v>722320</v>
      </c>
      <c r="U239" s="47">
        <v>1.75</v>
      </c>
      <c r="V239" s="48">
        <f t="shared" si="10"/>
        <v>1.7500000000000002E-2</v>
      </c>
      <c r="W239" s="47">
        <v>-0.42499999999999999</v>
      </c>
      <c r="X239" s="2" t="s">
        <v>39</v>
      </c>
      <c r="Y239" s="2" t="s">
        <v>40</v>
      </c>
      <c r="Z239" s="2" t="s">
        <v>41</v>
      </c>
      <c r="AA239" s="2" t="s">
        <v>41</v>
      </c>
      <c r="AB239" s="2" t="s">
        <v>127</v>
      </c>
      <c r="AC239" s="53" t="s">
        <v>318</v>
      </c>
      <c r="AD239" s="53">
        <v>406701</v>
      </c>
      <c r="AE239" s="54">
        <v>72</v>
      </c>
      <c r="AF239" s="55" t="s">
        <v>391</v>
      </c>
      <c r="AG239" s="56" t="str">
        <f t="shared" si="11"/>
        <v>Little Ferry</v>
      </c>
    </row>
    <row r="240" spans="1:33" x14ac:dyDescent="0.25">
      <c r="A240" s="1">
        <v>320151.11</v>
      </c>
      <c r="B240" s="2">
        <v>1744499110</v>
      </c>
      <c r="C240" s="2" t="s">
        <v>34</v>
      </c>
      <c r="D240" s="2" t="s">
        <v>55</v>
      </c>
      <c r="E240" s="2">
        <v>402</v>
      </c>
      <c r="F240" s="46">
        <v>1148272.72</v>
      </c>
      <c r="G240" s="47">
        <v>1.03</v>
      </c>
      <c r="H240" s="48">
        <f t="shared" si="9"/>
        <v>1.03E-2</v>
      </c>
      <c r="I240" s="49">
        <v>44524</v>
      </c>
      <c r="J240" s="2">
        <v>17</v>
      </c>
      <c r="K240" s="50">
        <v>54072</v>
      </c>
      <c r="L240" s="2">
        <v>314</v>
      </c>
      <c r="M240" s="2">
        <v>297</v>
      </c>
      <c r="N240" s="51">
        <v>44986</v>
      </c>
      <c r="O240" s="47">
        <v>3.15</v>
      </c>
      <c r="P240" s="52">
        <v>37255.708400399999</v>
      </c>
      <c r="Q240" s="2" t="s">
        <v>875</v>
      </c>
      <c r="R240" s="2" t="s">
        <v>876</v>
      </c>
      <c r="S240" s="2" t="s">
        <v>877</v>
      </c>
      <c r="T240" s="2">
        <v>722513</v>
      </c>
      <c r="U240" s="47">
        <v>2.5</v>
      </c>
      <c r="V240" s="48">
        <f t="shared" si="10"/>
        <v>2.5000000000000001E-2</v>
      </c>
      <c r="W240" s="47">
        <v>0.32500000000000001</v>
      </c>
      <c r="X240" s="2" t="s">
        <v>39</v>
      </c>
      <c r="Y240" s="2" t="s">
        <v>40</v>
      </c>
      <c r="Z240" s="2" t="s">
        <v>41</v>
      </c>
      <c r="AA240" s="2" t="s">
        <v>41</v>
      </c>
      <c r="AB240" s="2" t="s">
        <v>127</v>
      </c>
      <c r="AC240" s="53" t="s">
        <v>878</v>
      </c>
      <c r="AD240" s="53">
        <v>406736</v>
      </c>
      <c r="AE240" s="54">
        <v>72</v>
      </c>
      <c r="AF240" s="55" t="s">
        <v>180</v>
      </c>
      <c r="AG240" s="56" t="str">
        <f t="shared" si="11"/>
        <v>Denver</v>
      </c>
    </row>
    <row r="241" spans="1:33" x14ac:dyDescent="0.25">
      <c r="A241" s="1">
        <v>320171.11</v>
      </c>
      <c r="B241" s="2">
        <v>4693879109</v>
      </c>
      <c r="C241" s="2" t="s">
        <v>34</v>
      </c>
      <c r="D241" s="2" t="s">
        <v>55</v>
      </c>
      <c r="E241" s="2">
        <v>402</v>
      </c>
      <c r="F241" s="46">
        <v>1125140.21</v>
      </c>
      <c r="G241" s="47">
        <v>0.23</v>
      </c>
      <c r="H241" s="48">
        <f t="shared" si="9"/>
        <v>2.3E-3</v>
      </c>
      <c r="I241" s="49">
        <v>44924</v>
      </c>
      <c r="J241" s="2">
        <v>4</v>
      </c>
      <c r="K241" s="50">
        <v>54072</v>
      </c>
      <c r="L241" s="2">
        <v>301</v>
      </c>
      <c r="M241" s="2">
        <v>297</v>
      </c>
      <c r="N241" s="51">
        <v>45000</v>
      </c>
      <c r="O241" s="47">
        <v>3.15</v>
      </c>
      <c r="P241" s="52">
        <v>8151.6408214499997</v>
      </c>
      <c r="Q241" s="2" t="s">
        <v>879</v>
      </c>
      <c r="R241" s="2" t="s">
        <v>880</v>
      </c>
      <c r="S241" s="2" t="s">
        <v>881</v>
      </c>
      <c r="T241" s="2">
        <v>624410</v>
      </c>
      <c r="U241" s="47">
        <v>2.25</v>
      </c>
      <c r="V241" s="48">
        <f t="shared" si="10"/>
        <v>2.2499999999999999E-2</v>
      </c>
      <c r="W241" s="47">
        <v>0.32500000000000001</v>
      </c>
      <c r="X241" s="2" t="s">
        <v>39</v>
      </c>
      <c r="Y241" s="2" t="s">
        <v>40</v>
      </c>
      <c r="Z241" s="2" t="s">
        <v>41</v>
      </c>
      <c r="AA241" s="2" t="s">
        <v>41</v>
      </c>
      <c r="AB241" s="2" t="s">
        <v>42</v>
      </c>
      <c r="AC241" s="53" t="s">
        <v>684</v>
      </c>
      <c r="AD241" s="53">
        <v>406754</v>
      </c>
      <c r="AE241" s="54">
        <v>62</v>
      </c>
      <c r="AF241" s="55" t="s">
        <v>391</v>
      </c>
      <c r="AG241" s="56" t="str">
        <f t="shared" si="11"/>
        <v>Franklin Park</v>
      </c>
    </row>
    <row r="242" spans="1:33" x14ac:dyDescent="0.25">
      <c r="A242" s="1">
        <v>320097.11</v>
      </c>
      <c r="B242" s="2">
        <v>4573539107</v>
      </c>
      <c r="C242" s="2" t="s">
        <v>34</v>
      </c>
      <c r="D242" s="2" t="s">
        <v>532</v>
      </c>
      <c r="E242" s="2">
        <v>407</v>
      </c>
      <c r="F242" s="46">
        <v>1126875</v>
      </c>
      <c r="G242" s="47">
        <v>0.73</v>
      </c>
      <c r="H242" s="48">
        <f t="shared" si="9"/>
        <v>7.3000000000000001E-3</v>
      </c>
      <c r="I242" s="49">
        <v>44901</v>
      </c>
      <c r="J242" s="2">
        <v>4</v>
      </c>
      <c r="K242" s="50">
        <v>54072</v>
      </c>
      <c r="L242" s="2">
        <v>301</v>
      </c>
      <c r="M242" s="2">
        <v>297</v>
      </c>
      <c r="N242" s="51">
        <v>44917</v>
      </c>
      <c r="O242" s="47">
        <v>3.15</v>
      </c>
      <c r="P242" s="52">
        <v>25912.490624999999</v>
      </c>
      <c r="Q242" s="2" t="s">
        <v>882</v>
      </c>
      <c r="R242" s="2" t="s">
        <v>883</v>
      </c>
      <c r="S242" s="2" t="s">
        <v>884</v>
      </c>
      <c r="T242" s="2">
        <v>623311</v>
      </c>
      <c r="U242" s="47">
        <v>2</v>
      </c>
      <c r="V242" s="48">
        <f t="shared" si="10"/>
        <v>0.02</v>
      </c>
      <c r="W242" s="47">
        <v>-0.42499999999999999</v>
      </c>
      <c r="X242" s="2" t="s">
        <v>39</v>
      </c>
      <c r="Y242" s="2" t="s">
        <v>40</v>
      </c>
      <c r="Z242" s="2" t="s">
        <v>41</v>
      </c>
      <c r="AA242" s="2" t="s">
        <v>41</v>
      </c>
      <c r="AB242" s="2" t="s">
        <v>127</v>
      </c>
      <c r="AC242" s="53" t="s">
        <v>379</v>
      </c>
      <c r="AD242" s="53">
        <v>406708</v>
      </c>
      <c r="AE242" s="54">
        <v>62</v>
      </c>
      <c r="AF242" s="55" t="s">
        <v>93</v>
      </c>
      <c r="AG242" s="56" t="str">
        <f t="shared" si="11"/>
        <v>Brandon</v>
      </c>
    </row>
    <row r="243" spans="1:33" x14ac:dyDescent="0.25">
      <c r="A243" s="1">
        <v>320146.11</v>
      </c>
      <c r="B243" s="2">
        <v>4679459105</v>
      </c>
      <c r="C243" s="2" t="s">
        <v>34</v>
      </c>
      <c r="D243" s="2" t="s">
        <v>55</v>
      </c>
      <c r="E243" s="2">
        <v>402</v>
      </c>
      <c r="F243" s="46">
        <v>844688.05</v>
      </c>
      <c r="G243" s="47">
        <v>0.98</v>
      </c>
      <c r="H243" s="48">
        <f t="shared" si="9"/>
        <v>9.7999999999999997E-3</v>
      </c>
      <c r="I243" s="49">
        <v>44916</v>
      </c>
      <c r="J243" s="2">
        <v>4</v>
      </c>
      <c r="K243" s="50">
        <v>54072</v>
      </c>
      <c r="L243" s="2">
        <v>301</v>
      </c>
      <c r="M243" s="2">
        <v>297</v>
      </c>
      <c r="N243" s="51">
        <v>45007</v>
      </c>
      <c r="O243" s="47">
        <v>3.15</v>
      </c>
      <c r="P243" s="52">
        <v>26075.520103499999</v>
      </c>
      <c r="Q243" s="2" t="s">
        <v>885</v>
      </c>
      <c r="R243" s="2" t="s">
        <v>886</v>
      </c>
      <c r="S243" s="2" t="s">
        <v>887</v>
      </c>
      <c r="T243" s="2">
        <v>722511</v>
      </c>
      <c r="U243" s="47">
        <v>2.25</v>
      </c>
      <c r="V243" s="48">
        <f t="shared" si="10"/>
        <v>2.2499999999999999E-2</v>
      </c>
      <c r="W243" s="47">
        <v>-0.42499999999999999</v>
      </c>
      <c r="X243" s="2" t="s">
        <v>39</v>
      </c>
      <c r="Y243" s="2" t="s">
        <v>40</v>
      </c>
      <c r="Z243" s="2" t="s">
        <v>41</v>
      </c>
      <c r="AA243" s="2" t="s">
        <v>41</v>
      </c>
      <c r="AB243" s="2" t="s">
        <v>127</v>
      </c>
      <c r="AC243" s="53" t="s">
        <v>888</v>
      </c>
      <c r="AD243" s="53">
        <v>406722</v>
      </c>
      <c r="AE243" s="54">
        <v>72</v>
      </c>
      <c r="AF243" s="55" t="s">
        <v>652</v>
      </c>
      <c r="AG243" s="56" t="str">
        <f t="shared" si="11"/>
        <v>Tremonton</v>
      </c>
    </row>
    <row r="244" spans="1:33" x14ac:dyDescent="0.25">
      <c r="A244" s="1">
        <v>320199.11</v>
      </c>
      <c r="B244" s="2">
        <v>4628879102</v>
      </c>
      <c r="C244" s="2" t="s">
        <v>34</v>
      </c>
      <c r="D244" s="2" t="s">
        <v>55</v>
      </c>
      <c r="E244" s="2">
        <v>402</v>
      </c>
      <c r="F244" s="46">
        <v>805477.75</v>
      </c>
      <c r="G244" s="47">
        <v>0.98</v>
      </c>
      <c r="H244" s="48">
        <f t="shared" si="9"/>
        <v>9.7999999999999997E-3</v>
      </c>
      <c r="I244" s="49">
        <v>44915</v>
      </c>
      <c r="J244" s="2">
        <v>4</v>
      </c>
      <c r="K244" s="50">
        <v>54072</v>
      </c>
      <c r="L244" s="2">
        <v>301</v>
      </c>
      <c r="M244" s="2">
        <v>297</v>
      </c>
      <c r="N244" s="51">
        <v>45004</v>
      </c>
      <c r="O244" s="47">
        <v>3.15</v>
      </c>
      <c r="P244" s="52">
        <v>24865.098142499999</v>
      </c>
      <c r="Q244" s="2" t="s">
        <v>889</v>
      </c>
      <c r="R244" s="2" t="s">
        <v>890</v>
      </c>
      <c r="S244" s="2" t="s">
        <v>891</v>
      </c>
      <c r="T244" s="2">
        <v>624410</v>
      </c>
      <c r="U244" s="47">
        <v>2.25</v>
      </c>
      <c r="V244" s="48">
        <f t="shared" si="10"/>
        <v>2.2499999999999999E-2</v>
      </c>
      <c r="W244" s="47">
        <v>-0.42499999999999999</v>
      </c>
      <c r="X244" s="2" t="s">
        <v>39</v>
      </c>
      <c r="Y244" s="2" t="s">
        <v>40</v>
      </c>
      <c r="Z244" s="2" t="s">
        <v>41</v>
      </c>
      <c r="AA244" s="2" t="s">
        <v>41</v>
      </c>
      <c r="AB244" s="2" t="s">
        <v>42</v>
      </c>
      <c r="AC244" s="53" t="s">
        <v>752</v>
      </c>
      <c r="AD244" s="53">
        <v>406718</v>
      </c>
      <c r="AE244" s="54">
        <v>62</v>
      </c>
      <c r="AF244" s="55" t="s">
        <v>49</v>
      </c>
      <c r="AG244" s="56" t="str">
        <f t="shared" si="11"/>
        <v>Saint Amant</v>
      </c>
    </row>
    <row r="245" spans="1:33" x14ac:dyDescent="0.25">
      <c r="A245" s="1">
        <v>320174.11</v>
      </c>
      <c r="B245" s="2">
        <v>3737769109</v>
      </c>
      <c r="C245" s="2" t="s">
        <v>34</v>
      </c>
      <c r="D245" s="2" t="s">
        <v>532</v>
      </c>
      <c r="E245" s="2">
        <v>407</v>
      </c>
      <c r="F245" s="46">
        <v>742200</v>
      </c>
      <c r="G245" s="47">
        <v>0.04</v>
      </c>
      <c r="H245" s="48">
        <f t="shared" si="9"/>
        <v>4.0000000000000002E-4</v>
      </c>
      <c r="I245" s="49">
        <v>44659</v>
      </c>
      <c r="J245" s="2">
        <v>12</v>
      </c>
      <c r="K245" s="50">
        <v>54072</v>
      </c>
      <c r="L245" s="2">
        <v>309</v>
      </c>
      <c r="M245" s="2">
        <v>297</v>
      </c>
      <c r="N245" s="51">
        <v>44954</v>
      </c>
      <c r="O245" s="47">
        <v>3.15</v>
      </c>
      <c r="P245" s="52">
        <v>935.17200000000003</v>
      </c>
      <c r="Q245" s="2" t="s">
        <v>892</v>
      </c>
      <c r="R245" s="2" t="s">
        <v>893</v>
      </c>
      <c r="S245" s="2" t="s">
        <v>894</v>
      </c>
      <c r="T245" s="2">
        <v>624410</v>
      </c>
      <c r="U245" s="47">
        <v>1.25</v>
      </c>
      <c r="V245" s="48">
        <f t="shared" si="10"/>
        <v>1.2500000000000001E-2</v>
      </c>
      <c r="W245" s="47">
        <v>-0.42499999999999999</v>
      </c>
      <c r="X245" s="2" t="s">
        <v>39</v>
      </c>
      <c r="Y245" s="2" t="s">
        <v>40</v>
      </c>
      <c r="Z245" s="2" t="s">
        <v>41</v>
      </c>
      <c r="AA245" s="2" t="s">
        <v>41</v>
      </c>
      <c r="AB245" s="2" t="s">
        <v>42</v>
      </c>
      <c r="AC245" s="53" t="s">
        <v>248</v>
      </c>
      <c r="AD245" s="53">
        <v>406690</v>
      </c>
      <c r="AE245" s="54">
        <v>62</v>
      </c>
      <c r="AF245" s="55" t="s">
        <v>110</v>
      </c>
      <c r="AG245" s="56" t="str">
        <f t="shared" si="11"/>
        <v>Newnan</v>
      </c>
    </row>
    <row r="246" spans="1:33" x14ac:dyDescent="0.25">
      <c r="A246" s="1">
        <v>320079.11</v>
      </c>
      <c r="B246" s="2">
        <v>4586719101</v>
      </c>
      <c r="C246" s="2" t="s">
        <v>34</v>
      </c>
      <c r="D246" s="2" t="s">
        <v>55</v>
      </c>
      <c r="E246" s="2">
        <v>402</v>
      </c>
      <c r="F246" s="46">
        <v>735000</v>
      </c>
      <c r="G246" s="47">
        <v>0.98</v>
      </c>
      <c r="H246" s="48">
        <f t="shared" si="9"/>
        <v>9.7999999999999997E-3</v>
      </c>
      <c r="I246" s="49">
        <v>44907</v>
      </c>
      <c r="J246" s="2">
        <v>4</v>
      </c>
      <c r="K246" s="50">
        <v>54072</v>
      </c>
      <c r="L246" s="2">
        <v>301</v>
      </c>
      <c r="M246" s="2">
        <v>297</v>
      </c>
      <c r="N246" s="51">
        <v>44994</v>
      </c>
      <c r="O246" s="47">
        <v>3.15</v>
      </c>
      <c r="P246" s="52">
        <v>22689.45</v>
      </c>
      <c r="Q246" s="2" t="s">
        <v>895</v>
      </c>
      <c r="R246" s="2" t="s">
        <v>896</v>
      </c>
      <c r="S246" s="2" t="s">
        <v>897</v>
      </c>
      <c r="T246" s="2">
        <v>624410</v>
      </c>
      <c r="U246" s="47">
        <v>2</v>
      </c>
      <c r="V246" s="48">
        <f t="shared" si="10"/>
        <v>0.02</v>
      </c>
      <c r="W246" s="47">
        <v>-0.67500000000000004</v>
      </c>
      <c r="X246" s="2" t="s">
        <v>39</v>
      </c>
      <c r="Y246" s="2" t="s">
        <v>40</v>
      </c>
      <c r="Z246" s="2" t="s">
        <v>41</v>
      </c>
      <c r="AA246" s="2" t="s">
        <v>41</v>
      </c>
      <c r="AB246" s="2" t="s">
        <v>42</v>
      </c>
      <c r="AC246" s="53" t="s">
        <v>322</v>
      </c>
      <c r="AD246" s="53">
        <v>403940</v>
      </c>
      <c r="AE246" s="54">
        <v>62</v>
      </c>
      <c r="AF246" s="55" t="s">
        <v>60</v>
      </c>
      <c r="AG246" s="56" t="str">
        <f t="shared" si="11"/>
        <v>Los Angeles</v>
      </c>
    </row>
    <row r="247" spans="1:33" x14ac:dyDescent="0.25">
      <c r="A247" s="1">
        <v>320278.11</v>
      </c>
      <c r="B247" s="2">
        <v>4637419106</v>
      </c>
      <c r="C247" s="2" t="s">
        <v>34</v>
      </c>
      <c r="D247" s="2" t="s">
        <v>55</v>
      </c>
      <c r="E247" s="2">
        <v>402</v>
      </c>
      <c r="F247" s="46">
        <v>732867.8</v>
      </c>
      <c r="G247" s="47">
        <v>0.73</v>
      </c>
      <c r="H247" s="48">
        <f t="shared" si="9"/>
        <v>7.3000000000000001E-3</v>
      </c>
      <c r="I247" s="49">
        <v>44903</v>
      </c>
      <c r="J247" s="2">
        <v>4</v>
      </c>
      <c r="K247" s="50">
        <v>54072</v>
      </c>
      <c r="L247" s="2">
        <v>301</v>
      </c>
      <c r="M247" s="2">
        <v>297</v>
      </c>
      <c r="N247" s="51">
        <v>44992</v>
      </c>
      <c r="O247" s="47">
        <v>3.15</v>
      </c>
      <c r="P247" s="52">
        <v>16852.295061000001</v>
      </c>
      <c r="Q247" s="2" t="s">
        <v>898</v>
      </c>
      <c r="R247" s="2" t="s">
        <v>899</v>
      </c>
      <c r="S247" s="2" t="s">
        <v>900</v>
      </c>
      <c r="T247" s="2">
        <v>721110</v>
      </c>
      <c r="U247" s="47">
        <v>2</v>
      </c>
      <c r="V247" s="48">
        <f t="shared" si="10"/>
        <v>0.02</v>
      </c>
      <c r="W247" s="47">
        <v>-0.42499999999999999</v>
      </c>
      <c r="X247" s="2" t="s">
        <v>39</v>
      </c>
      <c r="Y247" s="2" t="s">
        <v>40</v>
      </c>
      <c r="Z247" s="2" t="s">
        <v>41</v>
      </c>
      <c r="AA247" s="2" t="s">
        <v>41</v>
      </c>
      <c r="AB247" s="2" t="s">
        <v>42</v>
      </c>
      <c r="AC247" s="53" t="s">
        <v>261</v>
      </c>
      <c r="AD247" s="53">
        <v>406719</v>
      </c>
      <c r="AE247" s="54">
        <v>72</v>
      </c>
      <c r="AF247" s="55" t="s">
        <v>901</v>
      </c>
      <c r="AG247" s="56" t="str">
        <f t="shared" si="11"/>
        <v>Waynesboro</v>
      </c>
    </row>
    <row r="248" spans="1:33" x14ac:dyDescent="0.25">
      <c r="A248" s="1">
        <v>320154.11</v>
      </c>
      <c r="B248" s="2">
        <v>4605599109</v>
      </c>
      <c r="C248" s="2" t="s">
        <v>34</v>
      </c>
      <c r="D248" s="2" t="s">
        <v>55</v>
      </c>
      <c r="E248" s="2">
        <v>402</v>
      </c>
      <c r="F248" s="46">
        <v>683250</v>
      </c>
      <c r="G248" s="47">
        <v>1.48</v>
      </c>
      <c r="H248" s="48">
        <f t="shared" si="9"/>
        <v>1.4800000000000001E-2</v>
      </c>
      <c r="I248" s="49">
        <v>44915</v>
      </c>
      <c r="J248" s="2">
        <v>4</v>
      </c>
      <c r="K248" s="50">
        <v>54072</v>
      </c>
      <c r="L248" s="2">
        <v>301</v>
      </c>
      <c r="M248" s="2">
        <v>297</v>
      </c>
      <c r="N248" s="51">
        <v>44989</v>
      </c>
      <c r="O248" s="47">
        <v>3.15</v>
      </c>
      <c r="P248" s="52">
        <v>31853.115000000002</v>
      </c>
      <c r="Q248" s="2" t="s">
        <v>902</v>
      </c>
      <c r="R248" s="2" t="s">
        <v>903</v>
      </c>
      <c r="S248" s="2" t="s">
        <v>904</v>
      </c>
      <c r="T248" s="2">
        <v>488410</v>
      </c>
      <c r="U248" s="47">
        <v>2.75</v>
      </c>
      <c r="V248" s="48">
        <f t="shared" si="10"/>
        <v>2.75E-2</v>
      </c>
      <c r="W248" s="47">
        <v>-0.42499999999999999</v>
      </c>
      <c r="X248" s="2" t="s">
        <v>39</v>
      </c>
      <c r="Y248" s="2" t="s">
        <v>40</v>
      </c>
      <c r="Z248" s="2" t="s">
        <v>41</v>
      </c>
      <c r="AA248" s="2" t="s">
        <v>41</v>
      </c>
      <c r="AB248" s="2" t="s">
        <v>42</v>
      </c>
      <c r="AC248" s="53" t="s">
        <v>852</v>
      </c>
      <c r="AD248" s="53">
        <v>406712</v>
      </c>
      <c r="AE248" s="54">
        <v>48</v>
      </c>
      <c r="AF248" s="55" t="s">
        <v>60</v>
      </c>
      <c r="AG248" s="56" t="str">
        <f t="shared" si="11"/>
        <v>San Jose</v>
      </c>
    </row>
    <row r="249" spans="1:33" x14ac:dyDescent="0.25">
      <c r="A249" s="1">
        <v>320067.11</v>
      </c>
      <c r="B249" s="2">
        <v>4575969100</v>
      </c>
      <c r="C249" s="2" t="s">
        <v>34</v>
      </c>
      <c r="D249" s="2" t="s">
        <v>55</v>
      </c>
      <c r="E249" s="2">
        <v>402</v>
      </c>
      <c r="F249" s="46">
        <v>588723.56999999995</v>
      </c>
      <c r="G249" s="47">
        <v>0.73</v>
      </c>
      <c r="H249" s="48">
        <f t="shared" si="9"/>
        <v>7.3000000000000001E-3</v>
      </c>
      <c r="I249" s="49">
        <v>44897</v>
      </c>
      <c r="J249" s="2">
        <v>4</v>
      </c>
      <c r="K249" s="50">
        <v>54072</v>
      </c>
      <c r="L249" s="2">
        <v>301</v>
      </c>
      <c r="M249" s="2">
        <v>297</v>
      </c>
      <c r="N249" s="51">
        <v>44985</v>
      </c>
      <c r="O249" s="47">
        <v>3.15</v>
      </c>
      <c r="P249" s="52">
        <v>13537.698492149999</v>
      </c>
      <c r="Q249" s="2" t="s">
        <v>905</v>
      </c>
      <c r="R249" s="2" t="s">
        <v>906</v>
      </c>
      <c r="S249" s="2" t="s">
        <v>907</v>
      </c>
      <c r="T249" s="2">
        <v>457110</v>
      </c>
      <c r="U249" s="47">
        <v>1.75</v>
      </c>
      <c r="V249" s="48">
        <f t="shared" si="10"/>
        <v>1.7500000000000002E-2</v>
      </c>
      <c r="W249" s="47">
        <v>-0.67500000000000004</v>
      </c>
      <c r="X249" s="2" t="s">
        <v>39</v>
      </c>
      <c r="Y249" s="2" t="s">
        <v>40</v>
      </c>
      <c r="Z249" s="2" t="s">
        <v>41</v>
      </c>
      <c r="AA249" s="2" t="s">
        <v>41</v>
      </c>
      <c r="AB249" s="2" t="s">
        <v>42</v>
      </c>
      <c r="AC249" s="53" t="s">
        <v>174</v>
      </c>
      <c r="AD249" s="53">
        <v>403939</v>
      </c>
      <c r="AE249" s="54">
        <v>45</v>
      </c>
      <c r="AF249" s="55" t="s">
        <v>110</v>
      </c>
      <c r="AG249" s="56" t="str">
        <f t="shared" si="11"/>
        <v>Decatur</v>
      </c>
    </row>
    <row r="250" spans="1:33" x14ac:dyDescent="0.25">
      <c r="A250" s="1">
        <v>320183.11</v>
      </c>
      <c r="B250" s="2">
        <v>4624249104</v>
      </c>
      <c r="C250" s="2" t="s">
        <v>34</v>
      </c>
      <c r="D250" s="2" t="s">
        <v>55</v>
      </c>
      <c r="E250" s="2">
        <v>402</v>
      </c>
      <c r="F250" s="46">
        <v>508014.02</v>
      </c>
      <c r="G250" s="47">
        <v>1.48</v>
      </c>
      <c r="H250" s="48">
        <f t="shared" si="9"/>
        <v>1.4800000000000001E-2</v>
      </c>
      <c r="I250" s="49">
        <v>44910</v>
      </c>
      <c r="J250" s="2">
        <v>4</v>
      </c>
      <c r="K250" s="50">
        <v>54072</v>
      </c>
      <c r="L250" s="2">
        <v>301</v>
      </c>
      <c r="M250" s="2">
        <v>297</v>
      </c>
      <c r="N250" s="51">
        <v>45000</v>
      </c>
      <c r="O250" s="47">
        <v>3.15</v>
      </c>
      <c r="P250" s="52">
        <v>23683.6136124</v>
      </c>
      <c r="Q250" s="2" t="s">
        <v>908</v>
      </c>
      <c r="R250" s="2" t="s">
        <v>909</v>
      </c>
      <c r="S250" s="2" t="s">
        <v>910</v>
      </c>
      <c r="T250" s="2">
        <v>811192</v>
      </c>
      <c r="U250" s="47">
        <v>2.75</v>
      </c>
      <c r="V250" s="48">
        <f t="shared" si="10"/>
        <v>2.75E-2</v>
      </c>
      <c r="W250" s="47">
        <v>-0.42499999999999999</v>
      </c>
      <c r="X250" s="2" t="s">
        <v>39</v>
      </c>
      <c r="Y250" s="2" t="s">
        <v>40</v>
      </c>
      <c r="Z250" s="2" t="s">
        <v>41</v>
      </c>
      <c r="AA250" s="2" t="s">
        <v>41</v>
      </c>
      <c r="AB250" s="2" t="s">
        <v>42</v>
      </c>
      <c r="AC250" s="53" t="s">
        <v>184</v>
      </c>
      <c r="AD250" s="53">
        <v>406716</v>
      </c>
      <c r="AE250" s="54">
        <v>81</v>
      </c>
      <c r="AF250" s="55" t="s">
        <v>66</v>
      </c>
      <c r="AG250" s="56" t="str">
        <f t="shared" si="11"/>
        <v>Roseville</v>
      </c>
    </row>
    <row r="251" spans="1:33" x14ac:dyDescent="0.25">
      <c r="A251" s="1">
        <v>320155.11</v>
      </c>
      <c r="B251" s="2">
        <v>4222419104</v>
      </c>
      <c r="C251" s="2" t="s">
        <v>34</v>
      </c>
      <c r="D251" s="2" t="s">
        <v>55</v>
      </c>
      <c r="E251" s="2">
        <v>402</v>
      </c>
      <c r="F251" s="46">
        <v>476331.64</v>
      </c>
      <c r="G251" s="47">
        <v>0.54</v>
      </c>
      <c r="H251" s="48">
        <f t="shared" si="9"/>
        <v>5.4000000000000003E-3</v>
      </c>
      <c r="I251" s="49">
        <v>44918</v>
      </c>
      <c r="J251" s="2">
        <v>4</v>
      </c>
      <c r="K251" s="50">
        <v>54072</v>
      </c>
      <c r="L251" s="2">
        <v>301</v>
      </c>
      <c r="M251" s="2">
        <v>297</v>
      </c>
      <c r="N251" s="51">
        <v>44974</v>
      </c>
      <c r="O251" s="47">
        <v>3.15</v>
      </c>
      <c r="P251" s="52">
        <v>8102.4011964000001</v>
      </c>
      <c r="Q251" s="2" t="s">
        <v>911</v>
      </c>
      <c r="R251" s="2" t="s">
        <v>912</v>
      </c>
      <c r="S251" s="2" t="s">
        <v>913</v>
      </c>
      <c r="T251" s="2">
        <v>541990</v>
      </c>
      <c r="U251" s="47">
        <v>2.5</v>
      </c>
      <c r="V251" s="48">
        <f t="shared" si="10"/>
        <v>2.5000000000000001E-2</v>
      </c>
      <c r="W251" s="47">
        <v>0.32500000000000001</v>
      </c>
      <c r="X251" s="2" t="s">
        <v>39</v>
      </c>
      <c r="Y251" s="2" t="s">
        <v>40</v>
      </c>
      <c r="Z251" s="2" t="s">
        <v>41</v>
      </c>
      <c r="AA251" s="2" t="s">
        <v>41</v>
      </c>
      <c r="AB251" s="2" t="s">
        <v>42</v>
      </c>
      <c r="AC251" s="53" t="s">
        <v>914</v>
      </c>
      <c r="AD251" s="53">
        <v>406741</v>
      </c>
      <c r="AE251" s="54">
        <v>54</v>
      </c>
      <c r="AF251" s="55" t="s">
        <v>257</v>
      </c>
      <c r="AG251" s="56" t="str">
        <f t="shared" si="11"/>
        <v>Chicago</v>
      </c>
    </row>
    <row r="252" spans="1:33" x14ac:dyDescent="0.25">
      <c r="A252" s="1">
        <v>320170.11</v>
      </c>
      <c r="B252" s="2">
        <v>4397729105</v>
      </c>
      <c r="C252" s="2" t="s">
        <v>34</v>
      </c>
      <c r="D252" s="2" t="s">
        <v>55</v>
      </c>
      <c r="E252" s="2">
        <v>402</v>
      </c>
      <c r="F252" s="46">
        <v>465684.99</v>
      </c>
      <c r="G252" s="47">
        <v>0.73</v>
      </c>
      <c r="H252" s="48">
        <f t="shared" si="9"/>
        <v>7.3000000000000001E-3</v>
      </c>
      <c r="I252" s="49">
        <v>44924</v>
      </c>
      <c r="J252" s="2">
        <v>4</v>
      </c>
      <c r="K252" s="50">
        <v>54072</v>
      </c>
      <c r="L252" s="2">
        <v>301</v>
      </c>
      <c r="M252" s="2">
        <v>297</v>
      </c>
      <c r="N252" s="51">
        <v>45000</v>
      </c>
      <c r="O252" s="47">
        <v>3.15</v>
      </c>
      <c r="P252" s="52">
        <v>10708.42634505</v>
      </c>
      <c r="Q252" s="2" t="s">
        <v>915</v>
      </c>
      <c r="R252" s="2" t="s">
        <v>916</v>
      </c>
      <c r="S252" s="2" t="s">
        <v>917</v>
      </c>
      <c r="T252" s="2">
        <v>621210</v>
      </c>
      <c r="U252" s="47">
        <v>2.75</v>
      </c>
      <c r="V252" s="48">
        <f t="shared" si="10"/>
        <v>2.75E-2</v>
      </c>
      <c r="W252" s="47">
        <v>0.32500000000000001</v>
      </c>
      <c r="X252" s="2" t="s">
        <v>39</v>
      </c>
      <c r="Y252" s="2" t="s">
        <v>40</v>
      </c>
      <c r="Z252" s="2" t="s">
        <v>41</v>
      </c>
      <c r="AA252" s="2" t="s">
        <v>41</v>
      </c>
      <c r="AB252" s="2" t="s">
        <v>42</v>
      </c>
      <c r="AC252" s="53" t="s">
        <v>684</v>
      </c>
      <c r="AD252" s="53">
        <v>406745</v>
      </c>
      <c r="AE252" s="54">
        <v>62</v>
      </c>
      <c r="AF252" s="55" t="s">
        <v>93</v>
      </c>
      <c r="AG252" s="56" t="str">
        <f t="shared" si="11"/>
        <v>Orlando</v>
      </c>
    </row>
    <row r="253" spans="1:33" x14ac:dyDescent="0.25">
      <c r="A253" s="1">
        <v>320145.11</v>
      </c>
      <c r="B253" s="2">
        <v>4682319110</v>
      </c>
      <c r="C253" s="2" t="s">
        <v>34</v>
      </c>
      <c r="D253" s="2" t="s">
        <v>55</v>
      </c>
      <c r="E253" s="2">
        <v>402</v>
      </c>
      <c r="F253" s="46">
        <v>460221.03</v>
      </c>
      <c r="G253" s="47">
        <v>0.73</v>
      </c>
      <c r="H253" s="48">
        <f t="shared" si="9"/>
        <v>7.3000000000000001E-3</v>
      </c>
      <c r="I253" s="49">
        <v>44917</v>
      </c>
      <c r="J253" s="2">
        <v>4</v>
      </c>
      <c r="K253" s="50">
        <v>54072</v>
      </c>
      <c r="L253" s="2">
        <v>301</v>
      </c>
      <c r="M253" s="2">
        <v>297</v>
      </c>
      <c r="N253" s="51">
        <v>45007</v>
      </c>
      <c r="O253" s="47">
        <v>3.15</v>
      </c>
      <c r="P253" s="52">
        <v>10582.78258485</v>
      </c>
      <c r="Q253" s="2" t="s">
        <v>918</v>
      </c>
      <c r="R253" s="2" t="s">
        <v>919</v>
      </c>
      <c r="S253" s="2" t="s">
        <v>920</v>
      </c>
      <c r="T253" s="2">
        <v>811121</v>
      </c>
      <c r="U253" s="47">
        <v>2.75</v>
      </c>
      <c r="V253" s="48">
        <f t="shared" si="10"/>
        <v>2.75E-2</v>
      </c>
      <c r="W253" s="47">
        <v>0.32500000000000001</v>
      </c>
      <c r="X253" s="2" t="s">
        <v>39</v>
      </c>
      <c r="Y253" s="2" t="s">
        <v>40</v>
      </c>
      <c r="Z253" s="2" t="s">
        <v>41</v>
      </c>
      <c r="AA253" s="2" t="s">
        <v>41</v>
      </c>
      <c r="AB253" s="2" t="s">
        <v>127</v>
      </c>
      <c r="AC253" s="53" t="s">
        <v>888</v>
      </c>
      <c r="AD253" s="53">
        <v>406752</v>
      </c>
      <c r="AE253" s="54">
        <v>81</v>
      </c>
      <c r="AF253" s="55" t="s">
        <v>118</v>
      </c>
      <c r="AG253" s="56" t="str">
        <f t="shared" si="11"/>
        <v>Philadelphia</v>
      </c>
    </row>
    <row r="254" spans="1:33" x14ac:dyDescent="0.25">
      <c r="A254" s="1">
        <v>320165.11</v>
      </c>
      <c r="B254" s="2">
        <v>4588119102</v>
      </c>
      <c r="C254" s="2" t="s">
        <v>34</v>
      </c>
      <c r="D254" s="2" t="s">
        <v>55</v>
      </c>
      <c r="E254" s="2">
        <v>402</v>
      </c>
      <c r="F254" s="46">
        <v>459092.53</v>
      </c>
      <c r="G254" s="47">
        <v>0.98</v>
      </c>
      <c r="H254" s="48">
        <f t="shared" si="9"/>
        <v>9.7999999999999997E-3</v>
      </c>
      <c r="I254" s="49">
        <v>44923</v>
      </c>
      <c r="J254" s="2">
        <v>4</v>
      </c>
      <c r="K254" s="50">
        <v>54072</v>
      </c>
      <c r="L254" s="2">
        <v>301</v>
      </c>
      <c r="M254" s="2">
        <v>297</v>
      </c>
      <c r="N254" s="51">
        <v>45013</v>
      </c>
      <c r="O254" s="47">
        <v>3.15</v>
      </c>
      <c r="P254" s="52">
        <v>14172.186401100002</v>
      </c>
      <c r="Q254" s="2" t="s">
        <v>921</v>
      </c>
      <c r="R254" s="2" t="s">
        <v>922</v>
      </c>
      <c r="S254" s="2" t="s">
        <v>667</v>
      </c>
      <c r="T254" s="2">
        <v>441120</v>
      </c>
      <c r="U254" s="47">
        <v>2.25</v>
      </c>
      <c r="V254" s="48">
        <f t="shared" si="10"/>
        <v>2.2499999999999999E-2</v>
      </c>
      <c r="W254" s="47">
        <v>-0.42499999999999999</v>
      </c>
      <c r="X254" s="2" t="s">
        <v>39</v>
      </c>
      <c r="Y254" s="2" t="s">
        <v>40</v>
      </c>
      <c r="Z254" s="2" t="s">
        <v>41</v>
      </c>
      <c r="AA254" s="2" t="s">
        <v>41</v>
      </c>
      <c r="AB254" s="2" t="s">
        <v>42</v>
      </c>
      <c r="AC254" s="53" t="s">
        <v>636</v>
      </c>
      <c r="AD254" s="53">
        <v>406711</v>
      </c>
      <c r="AE254" s="54">
        <v>44</v>
      </c>
      <c r="AF254" s="55" t="s">
        <v>145</v>
      </c>
      <c r="AG254" s="56" t="str">
        <f t="shared" si="11"/>
        <v>Happy Valley</v>
      </c>
    </row>
    <row r="255" spans="1:33" x14ac:dyDescent="0.25">
      <c r="A255" s="1">
        <v>320116.11</v>
      </c>
      <c r="B255" s="2">
        <v>4557269109</v>
      </c>
      <c r="C255" s="2" t="s">
        <v>34</v>
      </c>
      <c r="D255" s="2" t="s">
        <v>55</v>
      </c>
      <c r="E255" s="2">
        <v>402</v>
      </c>
      <c r="F255" s="46">
        <v>452250</v>
      </c>
      <c r="G255" s="47">
        <v>1.48</v>
      </c>
      <c r="H255" s="48">
        <f t="shared" si="9"/>
        <v>1.4800000000000001E-2</v>
      </c>
      <c r="I255" s="49">
        <v>44910</v>
      </c>
      <c r="J255" s="2">
        <v>4</v>
      </c>
      <c r="K255" s="50">
        <v>54072</v>
      </c>
      <c r="L255" s="2">
        <v>301</v>
      </c>
      <c r="M255" s="2">
        <v>297</v>
      </c>
      <c r="N255" s="51">
        <v>44986</v>
      </c>
      <c r="O255" s="47">
        <v>3.15</v>
      </c>
      <c r="P255" s="52">
        <v>21083.895</v>
      </c>
      <c r="Q255" s="2" t="s">
        <v>923</v>
      </c>
      <c r="R255" s="2" t="s">
        <v>924</v>
      </c>
      <c r="S255" s="2" t="s">
        <v>925</v>
      </c>
      <c r="T255" s="2">
        <v>811111</v>
      </c>
      <c r="U255" s="47">
        <v>2.75</v>
      </c>
      <c r="V255" s="48">
        <f t="shared" si="10"/>
        <v>2.75E-2</v>
      </c>
      <c r="W255" s="47">
        <v>-0.42499999999999999</v>
      </c>
      <c r="X255" s="2" t="s">
        <v>39</v>
      </c>
      <c r="Y255" s="2" t="s">
        <v>40</v>
      </c>
      <c r="Z255" s="2" t="s">
        <v>41</v>
      </c>
      <c r="AA255" s="2" t="s">
        <v>41</v>
      </c>
      <c r="AB255" s="2" t="s">
        <v>127</v>
      </c>
      <c r="AC255" s="53" t="s">
        <v>926</v>
      </c>
      <c r="AD255" s="53">
        <v>406707</v>
      </c>
      <c r="AE255" s="54">
        <v>81</v>
      </c>
      <c r="AF255" s="55" t="s">
        <v>118</v>
      </c>
      <c r="AG255" s="56" t="str">
        <f t="shared" si="11"/>
        <v>Hamburg</v>
      </c>
    </row>
    <row r="256" spans="1:33" x14ac:dyDescent="0.25">
      <c r="A256" s="1">
        <v>320164.11</v>
      </c>
      <c r="B256" s="2">
        <v>4615719101</v>
      </c>
      <c r="C256" s="2" t="s">
        <v>34</v>
      </c>
      <c r="D256" s="2" t="s">
        <v>55</v>
      </c>
      <c r="E256" s="2">
        <v>402</v>
      </c>
      <c r="F256" s="46">
        <v>443856.67</v>
      </c>
      <c r="G256" s="47">
        <v>0.98</v>
      </c>
      <c r="H256" s="48">
        <f t="shared" si="9"/>
        <v>9.7999999999999997E-3</v>
      </c>
      <c r="I256" s="49">
        <v>44922</v>
      </c>
      <c r="J256" s="2">
        <v>4</v>
      </c>
      <c r="K256" s="50">
        <v>54072</v>
      </c>
      <c r="L256" s="2">
        <v>301</v>
      </c>
      <c r="M256" s="2">
        <v>297</v>
      </c>
      <c r="N256" s="51">
        <v>45012</v>
      </c>
      <c r="O256" s="47">
        <v>3.15</v>
      </c>
      <c r="P256" s="52">
        <v>13701.855402899999</v>
      </c>
      <c r="Q256" s="2" t="s">
        <v>927</v>
      </c>
      <c r="R256" s="2" t="s">
        <v>928</v>
      </c>
      <c r="S256" s="2" t="s">
        <v>929</v>
      </c>
      <c r="T256" s="2">
        <v>236118</v>
      </c>
      <c r="U256" s="47">
        <v>2.25</v>
      </c>
      <c r="V256" s="48">
        <f t="shared" si="10"/>
        <v>2.2499999999999999E-2</v>
      </c>
      <c r="W256" s="47">
        <v>-0.42499999999999999</v>
      </c>
      <c r="X256" s="2" t="s">
        <v>39</v>
      </c>
      <c r="Y256" s="2" t="s">
        <v>40</v>
      </c>
      <c r="Z256" s="2" t="s">
        <v>41</v>
      </c>
      <c r="AA256" s="2" t="s">
        <v>41</v>
      </c>
      <c r="AB256" s="2" t="s">
        <v>42</v>
      </c>
      <c r="AC256" s="53" t="s">
        <v>636</v>
      </c>
      <c r="AD256" s="53">
        <v>406714</v>
      </c>
      <c r="AE256" s="54">
        <v>23</v>
      </c>
      <c r="AF256" s="55" t="s">
        <v>145</v>
      </c>
      <c r="AG256" s="56" t="str">
        <f t="shared" si="11"/>
        <v>Hood River</v>
      </c>
    </row>
    <row r="257" spans="1:33" x14ac:dyDescent="0.25">
      <c r="A257" s="1">
        <v>320113.11</v>
      </c>
      <c r="B257" s="2">
        <v>4625169106</v>
      </c>
      <c r="C257" s="2" t="s">
        <v>34</v>
      </c>
      <c r="D257" s="2" t="s">
        <v>55</v>
      </c>
      <c r="E257" s="2">
        <v>402</v>
      </c>
      <c r="F257" s="46">
        <v>430500</v>
      </c>
      <c r="G257" s="47">
        <v>1.48</v>
      </c>
      <c r="H257" s="48">
        <f t="shared" si="9"/>
        <v>1.4800000000000001E-2</v>
      </c>
      <c r="I257" s="49">
        <v>44897</v>
      </c>
      <c r="J257" s="2">
        <v>4</v>
      </c>
      <c r="K257" s="50">
        <v>54072</v>
      </c>
      <c r="L257" s="2">
        <v>301</v>
      </c>
      <c r="M257" s="2">
        <v>297</v>
      </c>
      <c r="N257" s="51">
        <v>44993</v>
      </c>
      <c r="O257" s="47">
        <v>3.15</v>
      </c>
      <c r="P257" s="52">
        <v>20069.91</v>
      </c>
      <c r="Q257" s="2" t="s">
        <v>930</v>
      </c>
      <c r="R257" s="2" t="s">
        <v>931</v>
      </c>
      <c r="S257" s="2" t="s">
        <v>932</v>
      </c>
      <c r="T257" s="2">
        <v>484122</v>
      </c>
      <c r="U257" s="47">
        <v>2.75</v>
      </c>
      <c r="V257" s="48">
        <f t="shared" si="10"/>
        <v>2.75E-2</v>
      </c>
      <c r="W257" s="47">
        <v>-0.42499999999999999</v>
      </c>
      <c r="X257" s="2" t="s">
        <v>39</v>
      </c>
      <c r="Y257" s="2" t="s">
        <v>40</v>
      </c>
      <c r="Z257" s="2" t="s">
        <v>41</v>
      </c>
      <c r="AA257" s="2" t="s">
        <v>41</v>
      </c>
      <c r="AB257" s="2" t="s">
        <v>42</v>
      </c>
      <c r="AC257" s="53" t="s">
        <v>322</v>
      </c>
      <c r="AD257" s="53">
        <v>406717</v>
      </c>
      <c r="AE257" s="54">
        <v>48</v>
      </c>
      <c r="AF257" s="55" t="s">
        <v>323</v>
      </c>
      <c r="AG257" s="56" t="str">
        <f t="shared" si="11"/>
        <v>Las Vegas</v>
      </c>
    </row>
    <row r="258" spans="1:33" x14ac:dyDescent="0.25">
      <c r="A258" s="1">
        <v>320114.11</v>
      </c>
      <c r="B258" s="2">
        <v>4684629102</v>
      </c>
      <c r="C258" s="2" t="s">
        <v>34</v>
      </c>
      <c r="D258" s="2" t="s">
        <v>55</v>
      </c>
      <c r="E258" s="2">
        <v>402</v>
      </c>
      <c r="F258" s="46">
        <v>414375</v>
      </c>
      <c r="G258" s="47">
        <v>1.48</v>
      </c>
      <c r="H258" s="48">
        <f t="shared" si="9"/>
        <v>1.4800000000000001E-2</v>
      </c>
      <c r="I258" s="49">
        <v>44914</v>
      </c>
      <c r="J258" s="2">
        <v>4</v>
      </c>
      <c r="K258" s="50">
        <v>54072</v>
      </c>
      <c r="L258" s="2">
        <v>301</v>
      </c>
      <c r="M258" s="2">
        <v>297</v>
      </c>
      <c r="N258" s="51">
        <v>44993</v>
      </c>
      <c r="O258" s="47">
        <v>3.15</v>
      </c>
      <c r="P258" s="52">
        <v>19318.162500000002</v>
      </c>
      <c r="Q258" s="2" t="s">
        <v>933</v>
      </c>
      <c r="R258" s="2" t="s">
        <v>934</v>
      </c>
      <c r="S258" s="2" t="s">
        <v>935</v>
      </c>
      <c r="T258" s="2">
        <v>812112</v>
      </c>
      <c r="U258" s="47">
        <v>2.75</v>
      </c>
      <c r="V258" s="48">
        <f t="shared" si="10"/>
        <v>2.75E-2</v>
      </c>
      <c r="W258" s="47">
        <v>-0.42499999999999999</v>
      </c>
      <c r="X258" s="2" t="s">
        <v>39</v>
      </c>
      <c r="Y258" s="2" t="s">
        <v>40</v>
      </c>
      <c r="Z258" s="2" t="s">
        <v>41</v>
      </c>
      <c r="AA258" s="2" t="s">
        <v>41</v>
      </c>
      <c r="AB258" s="2" t="s">
        <v>42</v>
      </c>
      <c r="AC258" s="53" t="s">
        <v>322</v>
      </c>
      <c r="AD258" s="53">
        <v>406724</v>
      </c>
      <c r="AE258" s="54">
        <v>81</v>
      </c>
      <c r="AF258" s="55" t="s">
        <v>282</v>
      </c>
      <c r="AG258" s="56" t="str">
        <f t="shared" si="11"/>
        <v>Phoenix</v>
      </c>
    </row>
    <row r="259" spans="1:33" x14ac:dyDescent="0.25">
      <c r="A259" s="1">
        <v>320117.11</v>
      </c>
      <c r="B259" s="2">
        <v>4434309108</v>
      </c>
      <c r="C259" s="2" t="s">
        <v>34</v>
      </c>
      <c r="D259" s="2" t="s">
        <v>55</v>
      </c>
      <c r="E259" s="2">
        <v>402</v>
      </c>
      <c r="F259" s="46">
        <v>262500</v>
      </c>
      <c r="G259" s="47">
        <v>1.53</v>
      </c>
      <c r="H259" s="48">
        <f t="shared" si="9"/>
        <v>1.5300000000000001E-2</v>
      </c>
      <c r="I259" s="49">
        <v>44911</v>
      </c>
      <c r="J259" s="2">
        <v>4</v>
      </c>
      <c r="K259" s="50">
        <v>54072</v>
      </c>
      <c r="L259" s="2">
        <v>301</v>
      </c>
      <c r="M259" s="2">
        <v>297</v>
      </c>
      <c r="N259" s="51">
        <v>44985</v>
      </c>
      <c r="O259" s="47">
        <v>3.15</v>
      </c>
      <c r="P259" s="52">
        <v>12651.1875</v>
      </c>
      <c r="Q259" s="2" t="s">
        <v>936</v>
      </c>
      <c r="R259" s="2" t="s">
        <v>937</v>
      </c>
      <c r="S259" s="2" t="s">
        <v>938</v>
      </c>
      <c r="T259" s="2">
        <v>423930</v>
      </c>
      <c r="U259" s="47">
        <v>3</v>
      </c>
      <c r="V259" s="48">
        <f t="shared" si="10"/>
        <v>0.03</v>
      </c>
      <c r="W259" s="47">
        <v>0.32500000000000001</v>
      </c>
      <c r="X259" s="2" t="s">
        <v>39</v>
      </c>
      <c r="Y259" s="2" t="s">
        <v>40</v>
      </c>
      <c r="Z259" s="2" t="s">
        <v>41</v>
      </c>
      <c r="AA259" s="2" t="s">
        <v>41</v>
      </c>
      <c r="AB259" s="2" t="s">
        <v>127</v>
      </c>
      <c r="AC259" s="53" t="s">
        <v>354</v>
      </c>
      <c r="AD259" s="53">
        <v>406746</v>
      </c>
      <c r="AE259" s="54">
        <v>42</v>
      </c>
      <c r="AF259" s="55" t="s">
        <v>939</v>
      </c>
      <c r="AG259" s="56" t="str">
        <f t="shared" si="11"/>
        <v>New Bedford</v>
      </c>
    </row>
    <row r="260" spans="1:33" x14ac:dyDescent="0.25">
      <c r="A260" s="1">
        <v>320252.11</v>
      </c>
      <c r="B260" s="2">
        <v>4622159108</v>
      </c>
      <c r="C260" s="2" t="s">
        <v>34</v>
      </c>
      <c r="D260" s="2" t="s">
        <v>55</v>
      </c>
      <c r="E260" s="2">
        <v>402</v>
      </c>
      <c r="F260" s="46">
        <v>255000</v>
      </c>
      <c r="G260" s="47">
        <v>1.03</v>
      </c>
      <c r="H260" s="48">
        <f t="shared" si="9"/>
        <v>1.03E-2</v>
      </c>
      <c r="I260" s="49">
        <v>44904</v>
      </c>
      <c r="J260" s="2">
        <v>4</v>
      </c>
      <c r="K260" s="50">
        <v>54072</v>
      </c>
      <c r="L260" s="2">
        <v>301</v>
      </c>
      <c r="M260" s="2">
        <v>297</v>
      </c>
      <c r="N260" s="51">
        <v>44975</v>
      </c>
      <c r="O260" s="47">
        <v>3.15</v>
      </c>
      <c r="P260" s="52">
        <v>8273.4750000000004</v>
      </c>
      <c r="Q260" s="2" t="s">
        <v>940</v>
      </c>
      <c r="R260" s="2" t="s">
        <v>941</v>
      </c>
      <c r="S260" s="2" t="s">
        <v>942</v>
      </c>
      <c r="T260" s="2">
        <v>621330</v>
      </c>
      <c r="U260" s="47">
        <v>1.75</v>
      </c>
      <c r="V260" s="48">
        <f t="shared" si="10"/>
        <v>1.7500000000000002E-2</v>
      </c>
      <c r="W260" s="47">
        <v>-0.42499999999999999</v>
      </c>
      <c r="X260" s="2" t="s">
        <v>39</v>
      </c>
      <c r="Y260" s="2" t="s">
        <v>40</v>
      </c>
      <c r="Z260" s="2" t="s">
        <v>41</v>
      </c>
      <c r="AA260" s="2" t="s">
        <v>41</v>
      </c>
      <c r="AB260" s="2" t="s">
        <v>42</v>
      </c>
      <c r="AC260" s="53" t="s">
        <v>943</v>
      </c>
      <c r="AD260" s="53">
        <v>406715</v>
      </c>
      <c r="AE260" s="54">
        <v>62</v>
      </c>
      <c r="AF260" s="55" t="s">
        <v>110</v>
      </c>
      <c r="AG260" s="56" t="str">
        <f t="shared" si="11"/>
        <v>Carrollton</v>
      </c>
    </row>
    <row r="261" spans="1:33" x14ac:dyDescent="0.25">
      <c r="A261" s="1">
        <v>320086.11</v>
      </c>
      <c r="B261" s="2">
        <v>3965499102</v>
      </c>
      <c r="C261" s="2" t="s">
        <v>34</v>
      </c>
      <c r="D261" s="2" t="s">
        <v>55</v>
      </c>
      <c r="E261" s="2">
        <v>402</v>
      </c>
      <c r="F261" s="46">
        <v>242208.52</v>
      </c>
      <c r="G261" s="47">
        <v>2.2799999999999998</v>
      </c>
      <c r="H261" s="48">
        <f t="shared" si="9"/>
        <v>2.2799999999999997E-2</v>
      </c>
      <c r="I261" s="49">
        <v>44902</v>
      </c>
      <c r="J261" s="2">
        <v>4</v>
      </c>
      <c r="K261" s="50">
        <v>54072</v>
      </c>
      <c r="L261" s="2">
        <v>301</v>
      </c>
      <c r="M261" s="2">
        <v>297</v>
      </c>
      <c r="N261" s="51">
        <v>44973</v>
      </c>
      <c r="O261" s="47">
        <v>3.15</v>
      </c>
      <c r="P261" s="52">
        <v>17395.415906399998</v>
      </c>
      <c r="Q261" s="2" t="s">
        <v>944</v>
      </c>
      <c r="R261" s="2" t="s">
        <v>945</v>
      </c>
      <c r="S261" s="2" t="s">
        <v>946</v>
      </c>
      <c r="T261" s="2">
        <v>238990</v>
      </c>
      <c r="U261" s="47">
        <v>2.75</v>
      </c>
      <c r="V261" s="48">
        <f t="shared" si="10"/>
        <v>2.75E-2</v>
      </c>
      <c r="W261" s="47">
        <v>-0.67500000000000004</v>
      </c>
      <c r="X261" s="2" t="s">
        <v>39</v>
      </c>
      <c r="Y261" s="2" t="s">
        <v>40</v>
      </c>
      <c r="Z261" s="2" t="s">
        <v>41</v>
      </c>
      <c r="AA261" s="2" t="s">
        <v>41</v>
      </c>
      <c r="AB261" s="2" t="s">
        <v>42</v>
      </c>
      <c r="AC261" s="53" t="s">
        <v>174</v>
      </c>
      <c r="AD261" s="53">
        <v>403912</v>
      </c>
      <c r="AE261" s="54">
        <v>23</v>
      </c>
      <c r="AF261" s="55" t="s">
        <v>88</v>
      </c>
      <c r="AG261" s="56" t="str">
        <f t="shared" si="11"/>
        <v>Youngstown</v>
      </c>
    </row>
    <row r="262" spans="1:33" x14ac:dyDescent="0.25">
      <c r="A262" s="1">
        <v>320140.11</v>
      </c>
      <c r="B262" s="2">
        <v>4535429108</v>
      </c>
      <c r="C262" s="2" t="s">
        <v>34</v>
      </c>
      <c r="D262" s="2" t="s">
        <v>55</v>
      </c>
      <c r="E262" s="2">
        <v>402</v>
      </c>
      <c r="F262" s="46">
        <v>236667.97</v>
      </c>
      <c r="G262" s="47">
        <v>1.28</v>
      </c>
      <c r="H262" s="48">
        <f t="shared" ref="H262:H300" si="12">G262/100</f>
        <v>1.2800000000000001E-2</v>
      </c>
      <c r="I262" s="49">
        <v>44897</v>
      </c>
      <c r="J262" s="2">
        <v>4</v>
      </c>
      <c r="K262" s="50">
        <v>54072</v>
      </c>
      <c r="L262" s="2">
        <v>301</v>
      </c>
      <c r="M262" s="2">
        <v>297</v>
      </c>
      <c r="N262" s="51">
        <v>44991</v>
      </c>
      <c r="O262" s="47">
        <v>3.15</v>
      </c>
      <c r="P262" s="52">
        <v>9542.4525503999994</v>
      </c>
      <c r="Q262" s="2" t="s">
        <v>947</v>
      </c>
      <c r="R262" s="2" t="s">
        <v>948</v>
      </c>
      <c r="S262" s="2" t="s">
        <v>949</v>
      </c>
      <c r="T262" s="2">
        <v>562998</v>
      </c>
      <c r="U262" s="47">
        <v>2.75</v>
      </c>
      <c r="V262" s="48">
        <f t="shared" ref="V262:V300" si="13">U262/100</f>
        <v>2.75E-2</v>
      </c>
      <c r="W262" s="47">
        <v>0.32500000000000001</v>
      </c>
      <c r="X262" s="2" t="s">
        <v>39</v>
      </c>
      <c r="Y262" s="2" t="s">
        <v>40</v>
      </c>
      <c r="Z262" s="2" t="s">
        <v>41</v>
      </c>
      <c r="AA262" s="2" t="s">
        <v>41</v>
      </c>
      <c r="AB262" s="2" t="s">
        <v>42</v>
      </c>
      <c r="AC262" s="53" t="s">
        <v>428</v>
      </c>
      <c r="AD262" s="53">
        <v>406748</v>
      </c>
      <c r="AE262" s="54">
        <v>56</v>
      </c>
      <c r="AF262" s="55" t="s">
        <v>118</v>
      </c>
      <c r="AG262" s="56" t="str">
        <f t="shared" ref="AG262:AG300" si="14">_xlfn.TEXTBEFORE(S262,",")</f>
        <v>Pittsburgh</v>
      </c>
    </row>
    <row r="263" spans="1:33" x14ac:dyDescent="0.25">
      <c r="A263" s="1">
        <v>320118.11</v>
      </c>
      <c r="B263" s="2">
        <v>4663629103</v>
      </c>
      <c r="C263" s="2" t="s">
        <v>34</v>
      </c>
      <c r="D263" s="2" t="s">
        <v>55</v>
      </c>
      <c r="E263" s="2">
        <v>402</v>
      </c>
      <c r="F263" s="46">
        <v>222962.25</v>
      </c>
      <c r="G263" s="47">
        <v>1.28</v>
      </c>
      <c r="H263" s="48">
        <f t="shared" si="12"/>
        <v>1.2800000000000001E-2</v>
      </c>
      <c r="I263" s="49">
        <v>44910</v>
      </c>
      <c r="J263" s="2">
        <v>4</v>
      </c>
      <c r="K263" s="50">
        <v>54072</v>
      </c>
      <c r="L263" s="2">
        <v>301</v>
      </c>
      <c r="M263" s="2">
        <v>297</v>
      </c>
      <c r="N263" s="51">
        <v>45000</v>
      </c>
      <c r="O263" s="47">
        <v>3.15</v>
      </c>
      <c r="P263" s="52">
        <v>8989.8379199999999</v>
      </c>
      <c r="Q263" s="2" t="s">
        <v>950</v>
      </c>
      <c r="R263" s="2" t="s">
        <v>951</v>
      </c>
      <c r="S263" s="2" t="s">
        <v>952</v>
      </c>
      <c r="T263" s="2">
        <v>722410</v>
      </c>
      <c r="U263" s="47">
        <v>2.75</v>
      </c>
      <c r="V263" s="48">
        <f t="shared" si="13"/>
        <v>2.75E-2</v>
      </c>
      <c r="W263" s="47">
        <v>0.32500000000000001</v>
      </c>
      <c r="X263" s="2" t="s">
        <v>39</v>
      </c>
      <c r="Y263" s="2" t="s">
        <v>40</v>
      </c>
      <c r="Z263" s="2" t="s">
        <v>41</v>
      </c>
      <c r="AA263" s="2" t="s">
        <v>41</v>
      </c>
      <c r="AB263" s="2" t="s">
        <v>127</v>
      </c>
      <c r="AC263" s="53" t="s">
        <v>424</v>
      </c>
      <c r="AD263" s="53">
        <v>406751</v>
      </c>
      <c r="AE263" s="54">
        <v>72</v>
      </c>
      <c r="AF263" s="55" t="s">
        <v>192</v>
      </c>
      <c r="AG263" s="56" t="str">
        <f t="shared" si="14"/>
        <v>St. Louis</v>
      </c>
    </row>
    <row r="264" spans="1:33" x14ac:dyDescent="0.25">
      <c r="A264" s="1">
        <v>320286.11</v>
      </c>
      <c r="B264" s="2">
        <v>4120719110</v>
      </c>
      <c r="C264" s="2" t="s">
        <v>34</v>
      </c>
      <c r="D264" s="2" t="s">
        <v>55</v>
      </c>
      <c r="E264" s="2">
        <v>402</v>
      </c>
      <c r="F264" s="46">
        <v>202255.84</v>
      </c>
      <c r="G264" s="47">
        <v>0.28000000000000003</v>
      </c>
      <c r="H264" s="48">
        <f t="shared" si="12"/>
        <v>2.8000000000000004E-3</v>
      </c>
      <c r="I264" s="49">
        <v>44904</v>
      </c>
      <c r="J264" s="2">
        <v>4</v>
      </c>
      <c r="K264" s="50">
        <v>54072</v>
      </c>
      <c r="L264" s="2">
        <v>301</v>
      </c>
      <c r="M264" s="2">
        <v>297</v>
      </c>
      <c r="N264" s="51">
        <v>44986</v>
      </c>
      <c r="O264" s="47">
        <v>3.15</v>
      </c>
      <c r="P264" s="52">
        <v>1783.8965088000002</v>
      </c>
      <c r="Q264" s="2" t="s">
        <v>953</v>
      </c>
      <c r="R264" s="2" t="s">
        <v>954</v>
      </c>
      <c r="S264" s="2" t="s">
        <v>955</v>
      </c>
      <c r="T264" s="2">
        <v>624410</v>
      </c>
      <c r="U264" s="47">
        <v>1</v>
      </c>
      <c r="V264" s="48">
        <f t="shared" si="13"/>
        <v>0.01</v>
      </c>
      <c r="W264" s="47">
        <v>-0.42499999999999999</v>
      </c>
      <c r="X264" s="2" t="s">
        <v>39</v>
      </c>
      <c r="Y264" s="2" t="s">
        <v>40</v>
      </c>
      <c r="Z264" s="2" t="s">
        <v>41</v>
      </c>
      <c r="AA264" s="2" t="s">
        <v>41</v>
      </c>
      <c r="AB264" s="2" t="s">
        <v>42</v>
      </c>
      <c r="AC264" s="53" t="s">
        <v>587</v>
      </c>
      <c r="AD264" s="53">
        <v>406692</v>
      </c>
      <c r="AE264" s="54">
        <v>62</v>
      </c>
      <c r="AF264" s="55" t="s">
        <v>166</v>
      </c>
      <c r="AG264" s="56" t="str">
        <f t="shared" si="14"/>
        <v>Syracuse</v>
      </c>
    </row>
    <row r="265" spans="1:33" x14ac:dyDescent="0.25">
      <c r="A265" s="1">
        <v>320143.11</v>
      </c>
      <c r="B265" s="2">
        <v>4607569104</v>
      </c>
      <c r="C265" s="2" t="s">
        <v>34</v>
      </c>
      <c r="D265" s="2" t="s">
        <v>55</v>
      </c>
      <c r="E265" s="2">
        <v>402</v>
      </c>
      <c r="F265" s="46">
        <v>186000</v>
      </c>
      <c r="G265" s="47">
        <v>1.28</v>
      </c>
      <c r="H265" s="48">
        <f t="shared" si="12"/>
        <v>1.2800000000000001E-2</v>
      </c>
      <c r="I265" s="49">
        <v>44897</v>
      </c>
      <c r="J265" s="2">
        <v>4</v>
      </c>
      <c r="K265" s="50">
        <v>54072</v>
      </c>
      <c r="L265" s="2">
        <v>301</v>
      </c>
      <c r="M265" s="2">
        <v>297</v>
      </c>
      <c r="N265" s="51">
        <v>44988</v>
      </c>
      <c r="O265" s="47">
        <v>3.15</v>
      </c>
      <c r="P265" s="52">
        <v>7499.52</v>
      </c>
      <c r="Q265" s="2" t="s">
        <v>956</v>
      </c>
      <c r="R265" s="2" t="s">
        <v>957</v>
      </c>
      <c r="S265" s="2" t="s">
        <v>958</v>
      </c>
      <c r="T265" s="2">
        <v>611620</v>
      </c>
      <c r="U265" s="47">
        <v>2.75</v>
      </c>
      <c r="V265" s="48">
        <f t="shared" si="13"/>
        <v>2.75E-2</v>
      </c>
      <c r="W265" s="47">
        <v>0.32500000000000001</v>
      </c>
      <c r="X265" s="2" t="s">
        <v>39</v>
      </c>
      <c r="Y265" s="2" t="s">
        <v>40</v>
      </c>
      <c r="Z265" s="2" t="s">
        <v>41</v>
      </c>
      <c r="AA265" s="2" t="s">
        <v>41</v>
      </c>
      <c r="AB265" s="2" t="s">
        <v>127</v>
      </c>
      <c r="AC265" s="53" t="s">
        <v>959</v>
      </c>
      <c r="AD265" s="53">
        <v>406750</v>
      </c>
      <c r="AE265" s="54">
        <v>61</v>
      </c>
      <c r="AF265" s="55" t="s">
        <v>391</v>
      </c>
      <c r="AG265" s="56" t="str">
        <f t="shared" si="14"/>
        <v>South River</v>
      </c>
    </row>
    <row r="266" spans="1:33" x14ac:dyDescent="0.25">
      <c r="A266" s="1">
        <v>320175.11</v>
      </c>
      <c r="B266" s="2">
        <v>4546239105</v>
      </c>
      <c r="C266" s="2" t="s">
        <v>34</v>
      </c>
      <c r="D266" s="2" t="s">
        <v>55</v>
      </c>
      <c r="E266" s="2">
        <v>402</v>
      </c>
      <c r="F266" s="46">
        <v>648750</v>
      </c>
      <c r="G266" s="47">
        <v>0.98</v>
      </c>
      <c r="H266" s="48">
        <f t="shared" si="12"/>
        <v>9.7999999999999997E-3</v>
      </c>
      <c r="I266" s="49">
        <v>44910</v>
      </c>
      <c r="J266" s="2">
        <v>4</v>
      </c>
      <c r="K266" s="50">
        <v>54072</v>
      </c>
      <c r="L266" s="2">
        <v>301</v>
      </c>
      <c r="M266" s="2">
        <v>297</v>
      </c>
      <c r="N266" s="51">
        <v>44962</v>
      </c>
      <c r="O266" s="47">
        <v>3.15</v>
      </c>
      <c r="P266" s="52">
        <v>20026.912499999999</v>
      </c>
      <c r="Q266" s="2" t="s">
        <v>960</v>
      </c>
      <c r="R266" s="2" t="s">
        <v>961</v>
      </c>
      <c r="S266" s="2" t="s">
        <v>962</v>
      </c>
      <c r="T266" s="2">
        <v>445131</v>
      </c>
      <c r="U266" s="47">
        <v>2</v>
      </c>
      <c r="V266" s="48">
        <f t="shared" si="13"/>
        <v>0.02</v>
      </c>
      <c r="W266" s="47">
        <v>-0.67500000000000004</v>
      </c>
      <c r="X266" s="2" t="s">
        <v>39</v>
      </c>
      <c r="Y266" s="2" t="s">
        <v>40</v>
      </c>
      <c r="Z266" s="2" t="s">
        <v>41</v>
      </c>
      <c r="AA266" s="2" t="s">
        <v>41</v>
      </c>
      <c r="AB266" s="2" t="s">
        <v>42</v>
      </c>
      <c r="AC266" s="53" t="s">
        <v>248</v>
      </c>
      <c r="AD266" s="53">
        <v>407995</v>
      </c>
      <c r="AE266" s="54">
        <v>44</v>
      </c>
      <c r="AF266" s="55" t="s">
        <v>410</v>
      </c>
      <c r="AG266" s="56" t="str">
        <f t="shared" si="14"/>
        <v>Sayre</v>
      </c>
    </row>
    <row r="267" spans="1:33" x14ac:dyDescent="0.25">
      <c r="A267" s="1">
        <v>320274.11</v>
      </c>
      <c r="B267" s="2">
        <v>4562279106</v>
      </c>
      <c r="C267" s="2" t="s">
        <v>34</v>
      </c>
      <c r="D267" s="2" t="s">
        <v>55</v>
      </c>
      <c r="E267" s="2">
        <v>402</v>
      </c>
      <c r="F267" s="46">
        <v>523437.97</v>
      </c>
      <c r="G267" s="47">
        <v>0.98</v>
      </c>
      <c r="H267" s="48">
        <f t="shared" si="12"/>
        <v>9.7999999999999997E-3</v>
      </c>
      <c r="I267" s="49">
        <v>44914</v>
      </c>
      <c r="J267" s="2">
        <v>4</v>
      </c>
      <c r="K267" s="50">
        <v>54072</v>
      </c>
      <c r="L267" s="2">
        <v>301</v>
      </c>
      <c r="M267" s="2">
        <v>297</v>
      </c>
      <c r="N267" s="51">
        <v>45012</v>
      </c>
      <c r="O267" s="47">
        <v>3.15</v>
      </c>
      <c r="P267" s="52">
        <v>16158.530133899998</v>
      </c>
      <c r="Q267" s="2" t="s">
        <v>963</v>
      </c>
      <c r="R267" s="2" t="s">
        <v>964</v>
      </c>
      <c r="S267" s="2" t="s">
        <v>965</v>
      </c>
      <c r="T267" s="2">
        <v>721110</v>
      </c>
      <c r="U267" s="47">
        <v>2</v>
      </c>
      <c r="V267" s="48">
        <f t="shared" si="13"/>
        <v>0.02</v>
      </c>
      <c r="W267" s="47">
        <v>-0.67500000000000004</v>
      </c>
      <c r="X267" s="2" t="s">
        <v>39</v>
      </c>
      <c r="Y267" s="2" t="s">
        <v>40</v>
      </c>
      <c r="Z267" s="2" t="s">
        <v>41</v>
      </c>
      <c r="AA267" s="2" t="s">
        <v>41</v>
      </c>
      <c r="AB267" s="2" t="s">
        <v>42</v>
      </c>
      <c r="AC267" s="53" t="s">
        <v>966</v>
      </c>
      <c r="AD267" s="53">
        <v>407997</v>
      </c>
      <c r="AE267" s="54">
        <v>72</v>
      </c>
      <c r="AF267" s="55" t="s">
        <v>501</v>
      </c>
      <c r="AG267" s="56" t="str">
        <f t="shared" si="14"/>
        <v>Fort Wayne</v>
      </c>
    </row>
    <row r="268" spans="1:33" x14ac:dyDescent="0.25">
      <c r="A268" s="1">
        <v>320343.11</v>
      </c>
      <c r="B268" s="2">
        <v>4613049108</v>
      </c>
      <c r="C268" s="2" t="s">
        <v>34</v>
      </c>
      <c r="D268" s="2" t="s">
        <v>55</v>
      </c>
      <c r="E268" s="2">
        <v>402</v>
      </c>
      <c r="F268" s="46">
        <v>315000</v>
      </c>
      <c r="G268" s="47">
        <v>1.03</v>
      </c>
      <c r="H268" s="48">
        <f t="shared" si="12"/>
        <v>1.03E-2</v>
      </c>
      <c r="I268" s="49">
        <v>44902</v>
      </c>
      <c r="J268" s="2">
        <v>4</v>
      </c>
      <c r="K268" s="50">
        <v>54072</v>
      </c>
      <c r="L268" s="2">
        <v>301</v>
      </c>
      <c r="M268" s="2">
        <v>297</v>
      </c>
      <c r="N268" s="51">
        <v>44981</v>
      </c>
      <c r="O268" s="47">
        <v>3.15</v>
      </c>
      <c r="P268" s="52">
        <v>10220.174999999999</v>
      </c>
      <c r="Q268" s="2" t="s">
        <v>967</v>
      </c>
      <c r="R268" s="2" t="s">
        <v>968</v>
      </c>
      <c r="S268" s="2" t="s">
        <v>969</v>
      </c>
      <c r="T268" s="2">
        <v>722511</v>
      </c>
      <c r="U268" s="47">
        <v>1.5</v>
      </c>
      <c r="V268" s="48">
        <f t="shared" si="13"/>
        <v>1.4999999999999999E-2</v>
      </c>
      <c r="W268" s="47">
        <v>-0.67500000000000004</v>
      </c>
      <c r="X268" s="2" t="s">
        <v>39</v>
      </c>
      <c r="Y268" s="2" t="s">
        <v>40</v>
      </c>
      <c r="Z268" s="2" t="s">
        <v>41</v>
      </c>
      <c r="AA268" s="2" t="s">
        <v>41</v>
      </c>
      <c r="AB268" s="2" t="s">
        <v>127</v>
      </c>
      <c r="AC268" s="53" t="s">
        <v>970</v>
      </c>
      <c r="AD268" s="53">
        <v>407998</v>
      </c>
      <c r="AE268" s="54">
        <v>72</v>
      </c>
      <c r="AF268" s="55" t="s">
        <v>971</v>
      </c>
      <c r="AG268" s="56" t="str">
        <f t="shared" si="14"/>
        <v>Christiansted</v>
      </c>
    </row>
    <row r="269" spans="1:33" x14ac:dyDescent="0.25">
      <c r="A269" s="1">
        <v>320348.11</v>
      </c>
      <c r="B269" s="2">
        <v>4088199108</v>
      </c>
      <c r="C269" s="2" t="s">
        <v>34</v>
      </c>
      <c r="D269" s="2" t="s">
        <v>55</v>
      </c>
      <c r="E269" s="2">
        <v>402</v>
      </c>
      <c r="F269" s="46">
        <v>912000</v>
      </c>
      <c r="G269" s="47">
        <v>1.48</v>
      </c>
      <c r="H269" s="48">
        <f t="shared" si="12"/>
        <v>1.4800000000000001E-2</v>
      </c>
      <c r="I269" s="49">
        <v>44718</v>
      </c>
      <c r="J269" s="2">
        <v>10</v>
      </c>
      <c r="K269" s="50">
        <v>54072</v>
      </c>
      <c r="L269" s="2">
        <v>307</v>
      </c>
      <c r="M269" s="2">
        <v>297</v>
      </c>
      <c r="N269" s="51">
        <v>44985</v>
      </c>
      <c r="O269" s="47">
        <v>3.15</v>
      </c>
      <c r="P269" s="52">
        <v>42517.440000000002</v>
      </c>
      <c r="Q269" s="2" t="s">
        <v>972</v>
      </c>
      <c r="R269" s="2" t="s">
        <v>973</v>
      </c>
      <c r="S269" s="2" t="s">
        <v>974</v>
      </c>
      <c r="T269" s="2">
        <v>812320</v>
      </c>
      <c r="U269" s="47">
        <v>2.5</v>
      </c>
      <c r="V269" s="48">
        <f t="shared" si="13"/>
        <v>2.5000000000000001E-2</v>
      </c>
      <c r="W269" s="47">
        <v>-0.67500000000000004</v>
      </c>
      <c r="X269" s="2" t="s">
        <v>39</v>
      </c>
      <c r="Y269" s="2" t="s">
        <v>40</v>
      </c>
      <c r="Z269" s="2" t="s">
        <v>41</v>
      </c>
      <c r="AA269" s="2" t="s">
        <v>41</v>
      </c>
      <c r="AB269" s="2" t="s">
        <v>42</v>
      </c>
      <c r="AC269" s="53" t="s">
        <v>684</v>
      </c>
      <c r="AD269" s="53">
        <v>407988</v>
      </c>
      <c r="AE269" s="54">
        <v>81</v>
      </c>
      <c r="AF269" s="55" t="s">
        <v>975</v>
      </c>
      <c r="AG269" s="56" t="str">
        <f t="shared" si="14"/>
        <v>Meriden</v>
      </c>
    </row>
    <row r="270" spans="1:33" x14ac:dyDescent="0.25">
      <c r="A270" s="1">
        <v>320261.11</v>
      </c>
      <c r="B270" s="2">
        <v>4605699104</v>
      </c>
      <c r="C270" s="2" t="s">
        <v>34</v>
      </c>
      <c r="D270" s="2" t="s">
        <v>532</v>
      </c>
      <c r="E270" s="2">
        <v>407</v>
      </c>
      <c r="F270" s="46">
        <v>3750000</v>
      </c>
      <c r="G270" s="47">
        <v>0.23</v>
      </c>
      <c r="H270" s="48">
        <f t="shared" si="12"/>
        <v>2.3E-3</v>
      </c>
      <c r="I270" s="49">
        <v>44930</v>
      </c>
      <c r="J270" s="2">
        <v>3</v>
      </c>
      <c r="K270" s="50">
        <v>54103</v>
      </c>
      <c r="L270" s="2">
        <v>301</v>
      </c>
      <c r="M270" s="2">
        <v>298</v>
      </c>
      <c r="N270" s="51">
        <v>44957</v>
      </c>
      <c r="O270" s="47">
        <v>3.15</v>
      </c>
      <c r="P270" s="52">
        <v>27168.75</v>
      </c>
      <c r="Q270" s="2" t="s">
        <v>976</v>
      </c>
      <c r="R270" s="2" t="s">
        <v>977</v>
      </c>
      <c r="S270" s="2" t="s">
        <v>978</v>
      </c>
      <c r="T270" s="2">
        <v>447110</v>
      </c>
      <c r="U270" s="47">
        <v>2.25</v>
      </c>
      <c r="V270" s="48">
        <f t="shared" si="13"/>
        <v>2.2499999999999999E-2</v>
      </c>
      <c r="W270" s="47">
        <v>0.32500000000000001</v>
      </c>
      <c r="X270" s="2" t="s">
        <v>39</v>
      </c>
      <c r="Y270" s="2" t="s">
        <v>40</v>
      </c>
      <c r="Z270" s="2" t="s">
        <v>41</v>
      </c>
      <c r="AA270" s="2" t="s">
        <v>41</v>
      </c>
      <c r="AB270" s="2" t="s">
        <v>42</v>
      </c>
      <c r="AC270" s="53" t="s">
        <v>184</v>
      </c>
      <c r="AD270" s="53">
        <v>406749</v>
      </c>
      <c r="AE270" s="54">
        <v>44</v>
      </c>
      <c r="AF270" s="55" t="s">
        <v>375</v>
      </c>
      <c r="AG270" s="56" t="str">
        <f t="shared" si="14"/>
        <v>Vancouver</v>
      </c>
    </row>
    <row r="271" spans="1:33" x14ac:dyDescent="0.25">
      <c r="A271" s="1">
        <v>320262.11</v>
      </c>
      <c r="B271" s="2">
        <v>4692119102</v>
      </c>
      <c r="C271" s="2" t="s">
        <v>34</v>
      </c>
      <c r="D271" s="2" t="s">
        <v>55</v>
      </c>
      <c r="E271" s="2">
        <v>402</v>
      </c>
      <c r="F271" s="46">
        <v>3737934.58</v>
      </c>
      <c r="G271" s="47">
        <v>0.73</v>
      </c>
      <c r="H271" s="48">
        <f t="shared" si="12"/>
        <v>7.3000000000000001E-3</v>
      </c>
      <c r="I271" s="49">
        <v>44932</v>
      </c>
      <c r="J271" s="2">
        <v>3</v>
      </c>
      <c r="K271" s="50">
        <v>54103</v>
      </c>
      <c r="L271" s="2">
        <v>301</v>
      </c>
      <c r="M271" s="2">
        <v>298</v>
      </c>
      <c r="N271" s="51">
        <v>44991</v>
      </c>
      <c r="O271" s="47">
        <v>3.15</v>
      </c>
      <c r="P271" s="52">
        <v>85953.805667099994</v>
      </c>
      <c r="Q271" s="2" t="s">
        <v>979</v>
      </c>
      <c r="R271" s="2" t="s">
        <v>980</v>
      </c>
      <c r="S271" s="2" t="s">
        <v>981</v>
      </c>
      <c r="T271" s="2">
        <v>623312</v>
      </c>
      <c r="U271" s="47">
        <v>2.75</v>
      </c>
      <c r="V271" s="48">
        <f t="shared" si="13"/>
        <v>2.75E-2</v>
      </c>
      <c r="W271" s="47">
        <v>0.32500000000000001</v>
      </c>
      <c r="X271" s="2" t="s">
        <v>39</v>
      </c>
      <c r="Y271" s="2" t="s">
        <v>40</v>
      </c>
      <c r="Z271" s="2" t="s">
        <v>41</v>
      </c>
      <c r="AA271" s="2" t="s">
        <v>41</v>
      </c>
      <c r="AB271" s="2" t="s">
        <v>42</v>
      </c>
      <c r="AC271" s="53" t="s">
        <v>184</v>
      </c>
      <c r="AD271" s="53">
        <v>406753</v>
      </c>
      <c r="AE271" s="54">
        <v>62</v>
      </c>
      <c r="AF271" s="55" t="s">
        <v>60</v>
      </c>
      <c r="AG271" s="56" t="str">
        <f t="shared" si="14"/>
        <v>Alpine</v>
      </c>
    </row>
    <row r="272" spans="1:33" x14ac:dyDescent="0.25">
      <c r="A272" s="1">
        <v>320327.11</v>
      </c>
      <c r="B272" s="2">
        <v>4490549104</v>
      </c>
      <c r="C272" s="2" t="s">
        <v>34</v>
      </c>
      <c r="D272" s="2" t="s">
        <v>55</v>
      </c>
      <c r="E272" s="2">
        <v>402</v>
      </c>
      <c r="F272" s="46">
        <v>1179225</v>
      </c>
      <c r="G272" s="47">
        <v>0.68</v>
      </c>
      <c r="H272" s="48">
        <f t="shared" si="12"/>
        <v>6.8000000000000005E-3</v>
      </c>
      <c r="I272" s="49">
        <v>44956</v>
      </c>
      <c r="J272" s="2">
        <v>3</v>
      </c>
      <c r="K272" s="50">
        <v>54103</v>
      </c>
      <c r="L272" s="2">
        <v>301</v>
      </c>
      <c r="M272" s="2">
        <v>298</v>
      </c>
      <c r="N272" s="51">
        <v>44989</v>
      </c>
      <c r="O272" s="47">
        <v>3.15</v>
      </c>
      <c r="P272" s="52">
        <v>25258.999500000002</v>
      </c>
      <c r="Q272" s="2" t="s">
        <v>982</v>
      </c>
      <c r="R272" s="2" t="s">
        <v>983</v>
      </c>
      <c r="S272" s="2" t="s">
        <v>984</v>
      </c>
      <c r="T272" s="2">
        <v>424410</v>
      </c>
      <c r="U272" s="47">
        <v>2.25</v>
      </c>
      <c r="V272" s="48">
        <f t="shared" si="13"/>
        <v>2.2499999999999999E-2</v>
      </c>
      <c r="W272" s="47">
        <v>-0.125</v>
      </c>
      <c r="X272" s="2" t="s">
        <v>985</v>
      </c>
      <c r="Y272" s="2" t="s">
        <v>40</v>
      </c>
      <c r="Z272" s="2" t="s">
        <v>41</v>
      </c>
      <c r="AA272" s="2" t="s">
        <v>41</v>
      </c>
      <c r="AB272" s="2" t="s">
        <v>42</v>
      </c>
      <c r="AC272" s="53" t="s">
        <v>59</v>
      </c>
      <c r="AD272" s="53">
        <v>406825</v>
      </c>
      <c r="AE272" s="54">
        <v>42</v>
      </c>
      <c r="AF272" s="55" t="s">
        <v>971</v>
      </c>
      <c r="AG272" s="56" t="str">
        <f t="shared" si="14"/>
        <v>Christiansted St. Croix</v>
      </c>
    </row>
    <row r="273" spans="1:33" x14ac:dyDescent="0.25">
      <c r="A273" s="1">
        <v>320280.11</v>
      </c>
      <c r="B273" s="2">
        <v>4679759101</v>
      </c>
      <c r="C273" s="2" t="s">
        <v>34</v>
      </c>
      <c r="D273" s="2" t="s">
        <v>55</v>
      </c>
      <c r="E273" s="2">
        <v>402</v>
      </c>
      <c r="F273" s="46">
        <v>693505.53</v>
      </c>
      <c r="G273" s="47">
        <v>1.48</v>
      </c>
      <c r="H273" s="48">
        <f t="shared" si="12"/>
        <v>1.4800000000000001E-2</v>
      </c>
      <c r="I273" s="49">
        <v>44944</v>
      </c>
      <c r="J273" s="2">
        <v>3</v>
      </c>
      <c r="K273" s="50">
        <v>54103</v>
      </c>
      <c r="L273" s="2">
        <v>301</v>
      </c>
      <c r="M273" s="2">
        <v>298</v>
      </c>
      <c r="N273" s="51">
        <v>44986</v>
      </c>
      <c r="O273" s="47">
        <v>3.15</v>
      </c>
      <c r="P273" s="52">
        <v>32331.227808600001</v>
      </c>
      <c r="Q273" s="2" t="s">
        <v>986</v>
      </c>
      <c r="R273" s="2" t="s">
        <v>987</v>
      </c>
      <c r="S273" s="2" t="s">
        <v>988</v>
      </c>
      <c r="T273" s="2">
        <v>531210</v>
      </c>
      <c r="U273" s="47">
        <v>2.75</v>
      </c>
      <c r="V273" s="48">
        <f t="shared" si="13"/>
        <v>2.75E-2</v>
      </c>
      <c r="W273" s="47">
        <v>-0.42499999999999999</v>
      </c>
      <c r="X273" s="2" t="s">
        <v>39</v>
      </c>
      <c r="Y273" s="2" t="s">
        <v>40</v>
      </c>
      <c r="Z273" s="2" t="s">
        <v>41</v>
      </c>
      <c r="AA273" s="2" t="s">
        <v>41</v>
      </c>
      <c r="AB273" s="2" t="s">
        <v>42</v>
      </c>
      <c r="AC273" s="53" t="s">
        <v>989</v>
      </c>
      <c r="AD273" s="53">
        <v>406723</v>
      </c>
      <c r="AE273" s="54">
        <v>53</v>
      </c>
      <c r="AF273" s="55" t="s">
        <v>166</v>
      </c>
      <c r="AG273" s="56" t="str">
        <f t="shared" si="14"/>
        <v>Middle Village</v>
      </c>
    </row>
    <row r="274" spans="1:33" x14ac:dyDescent="0.25">
      <c r="A274" s="1">
        <v>320185.11</v>
      </c>
      <c r="B274" s="2">
        <v>4640229109</v>
      </c>
      <c r="C274" s="2" t="s">
        <v>34</v>
      </c>
      <c r="D274" s="2" t="s">
        <v>55</v>
      </c>
      <c r="E274" s="2">
        <v>402</v>
      </c>
      <c r="F274" s="46">
        <v>572545.30000000005</v>
      </c>
      <c r="G274" s="47">
        <v>1.48</v>
      </c>
      <c r="H274" s="48">
        <f t="shared" si="12"/>
        <v>1.4800000000000001E-2</v>
      </c>
      <c r="I274" s="49">
        <v>44929</v>
      </c>
      <c r="J274" s="2">
        <v>3</v>
      </c>
      <c r="K274" s="50">
        <v>54103</v>
      </c>
      <c r="L274" s="2">
        <v>301</v>
      </c>
      <c r="M274" s="2">
        <v>298</v>
      </c>
      <c r="N274" s="51">
        <v>44988</v>
      </c>
      <c r="O274" s="47">
        <v>3.15</v>
      </c>
      <c r="P274" s="52">
        <v>26692.061886000003</v>
      </c>
      <c r="Q274" s="2" t="s">
        <v>990</v>
      </c>
      <c r="R274" s="2" t="s">
        <v>991</v>
      </c>
      <c r="S274" s="2" t="s">
        <v>992</v>
      </c>
      <c r="T274" s="2">
        <v>721110</v>
      </c>
      <c r="U274" s="47">
        <v>2.75</v>
      </c>
      <c r="V274" s="48">
        <f t="shared" si="13"/>
        <v>2.75E-2</v>
      </c>
      <c r="W274" s="47">
        <v>-0.42499999999999999</v>
      </c>
      <c r="X274" s="2" t="s">
        <v>39</v>
      </c>
      <c r="Y274" s="2" t="s">
        <v>40</v>
      </c>
      <c r="Z274" s="2" t="s">
        <v>41</v>
      </c>
      <c r="AA274" s="2" t="s">
        <v>41</v>
      </c>
      <c r="AB274" s="2" t="s">
        <v>42</v>
      </c>
      <c r="AC274" s="53" t="s">
        <v>184</v>
      </c>
      <c r="AD274" s="53">
        <v>406720</v>
      </c>
      <c r="AE274" s="54">
        <v>72</v>
      </c>
      <c r="AF274" s="55" t="s">
        <v>54</v>
      </c>
      <c r="AG274" s="56" t="str">
        <f t="shared" si="14"/>
        <v>Kenedy</v>
      </c>
    </row>
    <row r="275" spans="1:33" x14ac:dyDescent="0.25">
      <c r="A275" s="1">
        <v>320295.11</v>
      </c>
      <c r="B275" s="2">
        <v>4708549108</v>
      </c>
      <c r="C275" s="2" t="s">
        <v>34</v>
      </c>
      <c r="D275" s="2" t="s">
        <v>55</v>
      </c>
      <c r="E275" s="2">
        <v>402</v>
      </c>
      <c r="F275" s="46">
        <v>381583.16</v>
      </c>
      <c r="G275" s="47">
        <v>0.98</v>
      </c>
      <c r="H275" s="48">
        <f t="shared" si="12"/>
        <v>9.7999999999999997E-3</v>
      </c>
      <c r="I275" s="49">
        <v>44951</v>
      </c>
      <c r="J275" s="2">
        <v>3</v>
      </c>
      <c r="K275" s="50">
        <v>54103</v>
      </c>
      <c r="L275" s="2">
        <v>301</v>
      </c>
      <c r="M275" s="2">
        <v>298</v>
      </c>
      <c r="N275" s="51">
        <v>44986</v>
      </c>
      <c r="O275" s="47">
        <v>3.15</v>
      </c>
      <c r="P275" s="52">
        <v>11779.472149199999</v>
      </c>
      <c r="Q275" s="2" t="s">
        <v>993</v>
      </c>
      <c r="R275" s="2" t="s">
        <v>994</v>
      </c>
      <c r="S275" s="2" t="s">
        <v>995</v>
      </c>
      <c r="T275" s="2">
        <v>445320</v>
      </c>
      <c r="U275" s="47">
        <v>3</v>
      </c>
      <c r="V275" s="48">
        <f t="shared" si="13"/>
        <v>0.03</v>
      </c>
      <c r="W275" s="47">
        <v>0.32500000000000001</v>
      </c>
      <c r="X275" s="2" t="s">
        <v>39</v>
      </c>
      <c r="Y275" s="2" t="s">
        <v>40</v>
      </c>
      <c r="Z275" s="2" t="s">
        <v>41</v>
      </c>
      <c r="AA275" s="2" t="s">
        <v>41</v>
      </c>
      <c r="AB275" s="2" t="s">
        <v>42</v>
      </c>
      <c r="AC275" s="53" t="s">
        <v>174</v>
      </c>
      <c r="AD275" s="53">
        <v>406755</v>
      </c>
      <c r="AE275" s="54">
        <v>44</v>
      </c>
      <c r="AF275" s="55" t="s">
        <v>49</v>
      </c>
      <c r="AG275" s="56" t="str">
        <f t="shared" si="14"/>
        <v>Hammond</v>
      </c>
    </row>
    <row r="276" spans="1:33" x14ac:dyDescent="0.25">
      <c r="A276" s="1">
        <v>320256.11</v>
      </c>
      <c r="B276" s="2">
        <v>4687119108</v>
      </c>
      <c r="C276" s="2" t="s">
        <v>34</v>
      </c>
      <c r="D276" s="2" t="s">
        <v>55</v>
      </c>
      <c r="E276" s="2">
        <v>402</v>
      </c>
      <c r="F276" s="46">
        <v>720115.87</v>
      </c>
      <c r="G276" s="47">
        <v>0.48</v>
      </c>
      <c r="H276" s="48">
        <f t="shared" si="12"/>
        <v>4.7999999999999996E-3</v>
      </c>
      <c r="I276" s="49">
        <v>44935</v>
      </c>
      <c r="J276" s="2">
        <v>3</v>
      </c>
      <c r="K276" s="50">
        <v>54103</v>
      </c>
      <c r="L276" s="2">
        <v>301</v>
      </c>
      <c r="M276" s="2">
        <v>298</v>
      </c>
      <c r="N276" s="51">
        <v>44958</v>
      </c>
      <c r="O276" s="47">
        <v>3.15</v>
      </c>
      <c r="P276" s="52">
        <v>10888.151954399998</v>
      </c>
      <c r="Q276" s="2" t="s">
        <v>996</v>
      </c>
      <c r="R276" s="2" t="s">
        <v>997</v>
      </c>
      <c r="S276" s="2" t="s">
        <v>998</v>
      </c>
      <c r="T276" s="2">
        <v>811192</v>
      </c>
      <c r="U276" s="47">
        <v>1.5</v>
      </c>
      <c r="V276" s="48">
        <f t="shared" si="13"/>
        <v>1.4999999999999999E-2</v>
      </c>
      <c r="W276" s="47">
        <v>-0.67500000000000004</v>
      </c>
      <c r="X276" s="2" t="s">
        <v>39</v>
      </c>
      <c r="Y276" s="2" t="s">
        <v>40</v>
      </c>
      <c r="Z276" s="2" t="s">
        <v>41</v>
      </c>
      <c r="AA276" s="2" t="s">
        <v>41</v>
      </c>
      <c r="AB276" s="2" t="s">
        <v>42</v>
      </c>
      <c r="AC276" s="53" t="s">
        <v>999</v>
      </c>
      <c r="AD276" s="53">
        <v>408002</v>
      </c>
      <c r="AE276" s="54">
        <v>81</v>
      </c>
      <c r="AF276" s="55" t="s">
        <v>282</v>
      </c>
      <c r="AG276" s="56" t="str">
        <f t="shared" si="14"/>
        <v>Phoenix</v>
      </c>
    </row>
    <row r="277" spans="1:33" x14ac:dyDescent="0.25">
      <c r="A277" s="1">
        <v>320257.11</v>
      </c>
      <c r="B277" s="2">
        <v>4709119110</v>
      </c>
      <c r="C277" s="2" t="s">
        <v>34</v>
      </c>
      <c r="D277" s="2" t="s">
        <v>55</v>
      </c>
      <c r="E277" s="2">
        <v>402</v>
      </c>
      <c r="F277" s="46">
        <v>644427.81000000006</v>
      </c>
      <c r="G277" s="47">
        <v>0.98</v>
      </c>
      <c r="H277" s="48">
        <f t="shared" si="12"/>
        <v>9.7999999999999997E-3</v>
      </c>
      <c r="I277" s="49">
        <v>44932</v>
      </c>
      <c r="J277" s="2">
        <v>3</v>
      </c>
      <c r="K277" s="50">
        <v>54103</v>
      </c>
      <c r="L277" s="2">
        <v>301</v>
      </c>
      <c r="M277" s="2">
        <v>298</v>
      </c>
      <c r="N277" s="51">
        <v>44986</v>
      </c>
      <c r="O277" s="47">
        <v>3.15</v>
      </c>
      <c r="P277" s="52">
        <v>19893.486494699999</v>
      </c>
      <c r="Q277" s="2" t="s">
        <v>1000</v>
      </c>
      <c r="R277" s="2" t="s">
        <v>1001</v>
      </c>
      <c r="S277" s="2" t="s">
        <v>1002</v>
      </c>
      <c r="T277" s="2">
        <v>812910</v>
      </c>
      <c r="U277" s="47">
        <v>2</v>
      </c>
      <c r="V277" s="48">
        <f t="shared" si="13"/>
        <v>0.02</v>
      </c>
      <c r="W277" s="47">
        <v>-0.67500000000000004</v>
      </c>
      <c r="X277" s="2" t="s">
        <v>39</v>
      </c>
      <c r="Y277" s="2" t="s">
        <v>40</v>
      </c>
      <c r="Z277" s="2" t="s">
        <v>41</v>
      </c>
      <c r="AA277" s="2" t="s">
        <v>41</v>
      </c>
      <c r="AB277" s="2" t="s">
        <v>42</v>
      </c>
      <c r="AC277" s="53" t="s">
        <v>999</v>
      </c>
      <c r="AD277" s="53">
        <v>408005</v>
      </c>
      <c r="AE277" s="54">
        <v>81</v>
      </c>
      <c r="AF277" s="55" t="s">
        <v>282</v>
      </c>
      <c r="AG277" s="56" t="str">
        <f t="shared" si="14"/>
        <v>Prescott</v>
      </c>
    </row>
    <row r="278" spans="1:33" x14ac:dyDescent="0.25">
      <c r="A278" s="1">
        <v>320279.11</v>
      </c>
      <c r="B278" s="2">
        <v>4722549104</v>
      </c>
      <c r="C278" s="2" t="s">
        <v>34</v>
      </c>
      <c r="D278" s="2" t="s">
        <v>55</v>
      </c>
      <c r="E278" s="2">
        <v>402</v>
      </c>
      <c r="F278" s="46">
        <v>854250</v>
      </c>
      <c r="G278" s="47">
        <v>1.73</v>
      </c>
      <c r="H278" s="48">
        <f t="shared" si="12"/>
        <v>1.7299999999999999E-2</v>
      </c>
      <c r="I278" s="49">
        <v>44944</v>
      </c>
      <c r="J278" s="2">
        <v>3</v>
      </c>
      <c r="K278" s="50">
        <v>54103</v>
      </c>
      <c r="L278" s="2">
        <v>301</v>
      </c>
      <c r="M278" s="2">
        <v>298</v>
      </c>
      <c r="N278" s="51">
        <v>44986</v>
      </c>
      <c r="O278" s="47">
        <v>3.15</v>
      </c>
      <c r="P278" s="52">
        <v>46552.353750000002</v>
      </c>
      <c r="Q278" s="2" t="s">
        <v>1003</v>
      </c>
      <c r="R278" s="2" t="s">
        <v>1004</v>
      </c>
      <c r="S278" s="2" t="s">
        <v>1005</v>
      </c>
      <c r="T278" s="2">
        <v>812910</v>
      </c>
      <c r="U278" s="47">
        <v>2.75</v>
      </c>
      <c r="V278" s="48">
        <f t="shared" si="13"/>
        <v>2.75E-2</v>
      </c>
      <c r="W278" s="47">
        <v>-0.67500000000000004</v>
      </c>
      <c r="X278" s="2" t="s">
        <v>39</v>
      </c>
      <c r="Y278" s="2" t="s">
        <v>40</v>
      </c>
      <c r="Z278" s="2" t="s">
        <v>41</v>
      </c>
      <c r="AA278" s="2" t="s">
        <v>41</v>
      </c>
      <c r="AB278" s="2" t="s">
        <v>127</v>
      </c>
      <c r="AC278" s="53" t="s">
        <v>959</v>
      </c>
      <c r="AD278" s="53">
        <v>408011</v>
      </c>
      <c r="AE278" s="54">
        <v>81</v>
      </c>
      <c r="AF278" s="55" t="s">
        <v>391</v>
      </c>
      <c r="AG278" s="56" t="e">
        <f t="shared" si="14"/>
        <v>#N/A</v>
      </c>
    </row>
    <row r="279" spans="1:33" x14ac:dyDescent="0.25">
      <c r="A279" s="1">
        <v>320288.11</v>
      </c>
      <c r="B279" s="2">
        <v>4736369110</v>
      </c>
      <c r="C279" s="2" t="s">
        <v>34</v>
      </c>
      <c r="D279" s="2" t="s">
        <v>55</v>
      </c>
      <c r="E279" s="2">
        <v>402</v>
      </c>
      <c r="F279" s="46">
        <v>506141.04</v>
      </c>
      <c r="G279" s="47">
        <v>0.98</v>
      </c>
      <c r="H279" s="48">
        <f t="shared" si="12"/>
        <v>9.7999999999999997E-3</v>
      </c>
      <c r="I279" s="49">
        <v>44952</v>
      </c>
      <c r="J279" s="2">
        <v>3</v>
      </c>
      <c r="K279" s="50">
        <v>54103</v>
      </c>
      <c r="L279" s="2">
        <v>301</v>
      </c>
      <c r="M279" s="2">
        <v>298</v>
      </c>
      <c r="N279" s="51">
        <v>45011</v>
      </c>
      <c r="O279" s="47">
        <v>3.15</v>
      </c>
      <c r="P279" s="52">
        <v>15624.573904799998</v>
      </c>
      <c r="Q279" s="2" t="s">
        <v>1006</v>
      </c>
      <c r="R279" s="2" t="s">
        <v>1007</v>
      </c>
      <c r="S279" s="2" t="s">
        <v>1008</v>
      </c>
      <c r="T279" s="2">
        <v>238210</v>
      </c>
      <c r="U279" s="47">
        <v>2</v>
      </c>
      <c r="V279" s="48">
        <f t="shared" si="13"/>
        <v>0.02</v>
      </c>
      <c r="W279" s="47">
        <v>-0.67500000000000004</v>
      </c>
      <c r="X279" s="2" t="s">
        <v>39</v>
      </c>
      <c r="Y279" s="2" t="s">
        <v>40</v>
      </c>
      <c r="Z279" s="2" t="s">
        <v>41</v>
      </c>
      <c r="AA279" s="2" t="s">
        <v>41</v>
      </c>
      <c r="AB279" s="2" t="s">
        <v>42</v>
      </c>
      <c r="AC279" s="53" t="s">
        <v>1009</v>
      </c>
      <c r="AD279" s="53">
        <v>408012</v>
      </c>
      <c r="AE279" s="54">
        <v>23</v>
      </c>
      <c r="AF279" s="55" t="s">
        <v>93</v>
      </c>
      <c r="AG279" s="56" t="str">
        <f t="shared" si="14"/>
        <v>St. Petersburg</v>
      </c>
    </row>
    <row r="280" spans="1:33" x14ac:dyDescent="0.25">
      <c r="A280" s="1">
        <v>320300.11</v>
      </c>
      <c r="B280" s="2">
        <v>4773439106</v>
      </c>
      <c r="C280" s="2" t="s">
        <v>34</v>
      </c>
      <c r="D280" s="2" t="s">
        <v>55</v>
      </c>
      <c r="E280" s="2">
        <v>402</v>
      </c>
      <c r="F280" s="46">
        <v>558962.72</v>
      </c>
      <c r="G280" s="47">
        <v>1.48</v>
      </c>
      <c r="H280" s="48">
        <f t="shared" si="12"/>
        <v>1.4800000000000001E-2</v>
      </c>
      <c r="I280" s="49">
        <v>44953</v>
      </c>
      <c r="J280" s="2">
        <v>3</v>
      </c>
      <c r="K280" s="50">
        <v>54103</v>
      </c>
      <c r="L280" s="2">
        <v>301</v>
      </c>
      <c r="M280" s="2">
        <v>298</v>
      </c>
      <c r="N280" s="51">
        <v>45012</v>
      </c>
      <c r="O280" s="47">
        <v>3.15</v>
      </c>
      <c r="P280" s="52">
        <v>26058.842006400002</v>
      </c>
      <c r="Q280" s="2" t="s">
        <v>1010</v>
      </c>
      <c r="R280" s="2" t="s">
        <v>1011</v>
      </c>
      <c r="S280" s="2" t="s">
        <v>1012</v>
      </c>
      <c r="T280" s="2">
        <v>457110</v>
      </c>
      <c r="U280" s="47">
        <v>2.5</v>
      </c>
      <c r="V280" s="48">
        <f t="shared" si="13"/>
        <v>2.5000000000000001E-2</v>
      </c>
      <c r="W280" s="47">
        <v>-0.67500000000000004</v>
      </c>
      <c r="X280" s="2" t="s">
        <v>39</v>
      </c>
      <c r="Y280" s="2" t="s">
        <v>40</v>
      </c>
      <c r="Z280" s="2" t="s">
        <v>41</v>
      </c>
      <c r="AA280" s="2" t="s">
        <v>41</v>
      </c>
      <c r="AB280" s="2" t="s">
        <v>42</v>
      </c>
      <c r="AC280" s="53" t="s">
        <v>184</v>
      </c>
      <c r="AD280" s="53">
        <v>408014</v>
      </c>
      <c r="AE280" s="54">
        <v>45</v>
      </c>
      <c r="AF280" s="55" t="s">
        <v>153</v>
      </c>
      <c r="AG280" s="56" t="str">
        <f t="shared" si="14"/>
        <v>Kaukauna</v>
      </c>
    </row>
    <row r="281" spans="1:33" x14ac:dyDescent="0.25">
      <c r="A281" s="1">
        <v>320301.11</v>
      </c>
      <c r="B281" s="2">
        <v>4745219102</v>
      </c>
      <c r="C281" s="2" t="s">
        <v>34</v>
      </c>
      <c r="D281" s="2" t="s">
        <v>55</v>
      </c>
      <c r="E281" s="2">
        <v>402</v>
      </c>
      <c r="F281" s="46">
        <v>637894.72</v>
      </c>
      <c r="G281" s="47">
        <v>1.73</v>
      </c>
      <c r="H281" s="48">
        <f t="shared" si="12"/>
        <v>1.7299999999999999E-2</v>
      </c>
      <c r="I281" s="49">
        <v>44939</v>
      </c>
      <c r="J281" s="2">
        <v>3</v>
      </c>
      <c r="K281" s="50">
        <v>54103</v>
      </c>
      <c r="L281" s="2">
        <v>301</v>
      </c>
      <c r="M281" s="2">
        <v>298</v>
      </c>
      <c r="N281" s="51">
        <v>44998</v>
      </c>
      <c r="O281" s="47">
        <v>3.15</v>
      </c>
      <c r="P281" s="52">
        <v>34762.072766399993</v>
      </c>
      <c r="Q281" s="2" t="s">
        <v>1013</v>
      </c>
      <c r="R281" s="2" t="s">
        <v>1014</v>
      </c>
      <c r="S281" s="2" t="s">
        <v>1015</v>
      </c>
      <c r="T281" s="2">
        <v>721110</v>
      </c>
      <c r="U281" s="47">
        <v>2.75</v>
      </c>
      <c r="V281" s="48">
        <f t="shared" si="13"/>
        <v>2.75E-2</v>
      </c>
      <c r="W281" s="47">
        <v>-0.67500000000000004</v>
      </c>
      <c r="X281" s="2" t="s">
        <v>39</v>
      </c>
      <c r="Y281" s="2" t="s">
        <v>40</v>
      </c>
      <c r="Z281" s="2" t="s">
        <v>41</v>
      </c>
      <c r="AA281" s="2" t="s">
        <v>41</v>
      </c>
      <c r="AB281" s="2" t="s">
        <v>42</v>
      </c>
      <c r="AC281" s="53" t="s">
        <v>184</v>
      </c>
      <c r="AD281" s="53">
        <v>408013</v>
      </c>
      <c r="AE281" s="54">
        <v>72</v>
      </c>
      <c r="AF281" s="55" t="s">
        <v>66</v>
      </c>
      <c r="AG281" s="56" t="str">
        <f t="shared" si="14"/>
        <v>Norton Shores</v>
      </c>
    </row>
    <row r="282" spans="1:33" x14ac:dyDescent="0.25">
      <c r="A282" s="1">
        <v>320302.11</v>
      </c>
      <c r="B282" s="2">
        <v>4458879109</v>
      </c>
      <c r="C282" s="2" t="s">
        <v>34</v>
      </c>
      <c r="D282" s="2" t="s">
        <v>55</v>
      </c>
      <c r="E282" s="2">
        <v>402</v>
      </c>
      <c r="F282" s="46">
        <v>493125</v>
      </c>
      <c r="G282" s="47">
        <v>0.98</v>
      </c>
      <c r="H282" s="48">
        <f t="shared" si="12"/>
        <v>9.7999999999999997E-3</v>
      </c>
      <c r="I282" s="49">
        <v>44953</v>
      </c>
      <c r="J282" s="2">
        <v>3</v>
      </c>
      <c r="K282" s="50">
        <v>54103</v>
      </c>
      <c r="L282" s="2">
        <v>301</v>
      </c>
      <c r="M282" s="2">
        <v>298</v>
      </c>
      <c r="N282" s="51">
        <v>44967</v>
      </c>
      <c r="O282" s="47">
        <v>3.15</v>
      </c>
      <c r="P282" s="52">
        <v>15222.768749999999</v>
      </c>
      <c r="Q282" s="2" t="s">
        <v>1016</v>
      </c>
      <c r="R282" s="2" t="s">
        <v>1017</v>
      </c>
      <c r="S282" s="2" t="s">
        <v>1018</v>
      </c>
      <c r="T282" s="2">
        <v>327991</v>
      </c>
      <c r="U282" s="47">
        <v>2</v>
      </c>
      <c r="V282" s="48">
        <f t="shared" si="13"/>
        <v>0.02</v>
      </c>
      <c r="W282" s="47">
        <v>-0.67500000000000004</v>
      </c>
      <c r="X282" s="2" t="s">
        <v>39</v>
      </c>
      <c r="Y282" s="2" t="s">
        <v>40</v>
      </c>
      <c r="Z282" s="2" t="s">
        <v>41</v>
      </c>
      <c r="AA282" s="2" t="s">
        <v>41</v>
      </c>
      <c r="AB282" s="2" t="s">
        <v>42</v>
      </c>
      <c r="AC282" s="53" t="s">
        <v>808</v>
      </c>
      <c r="AD282" s="53">
        <v>407993</v>
      </c>
      <c r="AE282" s="54">
        <v>32</v>
      </c>
      <c r="AF282" s="55" t="s">
        <v>93</v>
      </c>
      <c r="AG282" s="56" t="str">
        <f t="shared" si="14"/>
        <v>Tallahassee</v>
      </c>
    </row>
    <row r="283" spans="1:33" x14ac:dyDescent="0.25">
      <c r="A283" s="1">
        <v>320321.11</v>
      </c>
      <c r="B283" s="2">
        <v>4716159109</v>
      </c>
      <c r="C283" s="2" t="s">
        <v>34</v>
      </c>
      <c r="D283" s="2" t="s">
        <v>55</v>
      </c>
      <c r="E283" s="2">
        <v>402</v>
      </c>
      <c r="F283" s="46">
        <v>546307.82999999996</v>
      </c>
      <c r="G283" s="47">
        <v>0.73</v>
      </c>
      <c r="H283" s="48">
        <f t="shared" si="12"/>
        <v>7.3000000000000001E-3</v>
      </c>
      <c r="I283" s="49">
        <v>44950</v>
      </c>
      <c r="J283" s="2">
        <v>3</v>
      </c>
      <c r="K283" s="50">
        <v>54103</v>
      </c>
      <c r="L283" s="2">
        <v>301</v>
      </c>
      <c r="M283" s="2">
        <v>298</v>
      </c>
      <c r="N283" s="51">
        <v>45009</v>
      </c>
      <c r="O283" s="47">
        <v>3.15</v>
      </c>
      <c r="P283" s="52">
        <v>12562.348550849998</v>
      </c>
      <c r="Q283" s="2" t="s">
        <v>1019</v>
      </c>
      <c r="R283" s="2" t="s">
        <v>1020</v>
      </c>
      <c r="S283" s="2" t="s">
        <v>1021</v>
      </c>
      <c r="T283" s="2">
        <v>238350</v>
      </c>
      <c r="U283" s="47">
        <v>1.75</v>
      </c>
      <c r="V283" s="48">
        <f t="shared" si="13"/>
        <v>1.7500000000000002E-2</v>
      </c>
      <c r="W283" s="47">
        <v>-0.67500000000000004</v>
      </c>
      <c r="X283" s="2" t="s">
        <v>39</v>
      </c>
      <c r="Y283" s="2" t="s">
        <v>40</v>
      </c>
      <c r="Z283" s="2" t="s">
        <v>41</v>
      </c>
      <c r="AA283" s="2" t="s">
        <v>41</v>
      </c>
      <c r="AB283" s="2" t="s">
        <v>42</v>
      </c>
      <c r="AC283" s="53" t="s">
        <v>97</v>
      </c>
      <c r="AD283" s="53">
        <v>408008</v>
      </c>
      <c r="AE283" s="54">
        <v>23</v>
      </c>
      <c r="AF283" s="55" t="s">
        <v>88</v>
      </c>
      <c r="AG283" s="56" t="str">
        <f t="shared" si="14"/>
        <v>Austintown</v>
      </c>
    </row>
    <row r="284" spans="1:33" x14ac:dyDescent="0.25">
      <c r="A284" s="1">
        <v>320322.11</v>
      </c>
      <c r="B284" s="2">
        <v>4658339105</v>
      </c>
      <c r="C284" s="2" t="s">
        <v>34</v>
      </c>
      <c r="D284" s="2" t="s">
        <v>55</v>
      </c>
      <c r="E284" s="2">
        <v>402</v>
      </c>
      <c r="F284" s="46">
        <v>182091.54</v>
      </c>
      <c r="G284" s="47">
        <v>1.53</v>
      </c>
      <c r="H284" s="48">
        <f t="shared" si="12"/>
        <v>1.5300000000000001E-2</v>
      </c>
      <c r="I284" s="49">
        <v>44944</v>
      </c>
      <c r="J284" s="2">
        <v>3</v>
      </c>
      <c r="K284" s="50">
        <v>54103</v>
      </c>
      <c r="L284" s="2">
        <v>301</v>
      </c>
      <c r="M284" s="2">
        <v>298</v>
      </c>
      <c r="N284" s="51">
        <v>45003</v>
      </c>
      <c r="O284" s="47">
        <v>3.15</v>
      </c>
      <c r="P284" s="52">
        <v>8775.9017703000009</v>
      </c>
      <c r="Q284" s="2" t="s">
        <v>1022</v>
      </c>
      <c r="R284" s="2" t="s">
        <v>1023</v>
      </c>
      <c r="S284" s="2" t="s">
        <v>1024</v>
      </c>
      <c r="T284" s="2">
        <v>561730</v>
      </c>
      <c r="U284" s="47">
        <v>2</v>
      </c>
      <c r="V284" s="48">
        <f t="shared" si="13"/>
        <v>0.02</v>
      </c>
      <c r="W284" s="47">
        <v>-0.67500000000000004</v>
      </c>
      <c r="X284" s="2" t="s">
        <v>39</v>
      </c>
      <c r="Y284" s="2" t="s">
        <v>40</v>
      </c>
      <c r="Z284" s="2" t="s">
        <v>41</v>
      </c>
      <c r="AA284" s="2" t="s">
        <v>41</v>
      </c>
      <c r="AB284" s="2" t="s">
        <v>42</v>
      </c>
      <c r="AC284" s="53" t="s">
        <v>97</v>
      </c>
      <c r="AD284" s="53">
        <v>407999</v>
      </c>
      <c r="AE284" s="54">
        <v>56</v>
      </c>
      <c r="AF284" s="55" t="s">
        <v>88</v>
      </c>
      <c r="AG284" s="56" t="str">
        <f t="shared" si="14"/>
        <v>Cleveland</v>
      </c>
    </row>
    <row r="285" spans="1:33" x14ac:dyDescent="0.25">
      <c r="A285" s="1">
        <v>320325.11</v>
      </c>
      <c r="B285" s="2">
        <v>4676469102</v>
      </c>
      <c r="C285" s="2" t="s">
        <v>34</v>
      </c>
      <c r="D285" s="2" t="s">
        <v>55</v>
      </c>
      <c r="E285" s="2">
        <v>402</v>
      </c>
      <c r="F285" s="46">
        <v>2803416.34</v>
      </c>
      <c r="G285" s="47">
        <v>0.48</v>
      </c>
      <c r="H285" s="48">
        <f t="shared" si="12"/>
        <v>4.7999999999999996E-3</v>
      </c>
      <c r="I285" s="49">
        <v>44952</v>
      </c>
      <c r="J285" s="2">
        <v>3</v>
      </c>
      <c r="K285" s="50">
        <v>54103</v>
      </c>
      <c r="L285" s="2">
        <v>301</v>
      </c>
      <c r="M285" s="2">
        <v>298</v>
      </c>
      <c r="N285" s="51">
        <v>44983</v>
      </c>
      <c r="O285" s="47">
        <v>3.15</v>
      </c>
      <c r="P285" s="52">
        <v>42387.655060799989</v>
      </c>
      <c r="Q285" s="2" t="s">
        <v>1025</v>
      </c>
      <c r="R285" s="2" t="s">
        <v>1026</v>
      </c>
      <c r="S285" s="2" t="s">
        <v>1027</v>
      </c>
      <c r="T285" s="2">
        <v>333310</v>
      </c>
      <c r="U285" s="47">
        <v>1.5</v>
      </c>
      <c r="V285" s="48">
        <f t="shared" si="13"/>
        <v>1.4999999999999999E-2</v>
      </c>
      <c r="W285" s="47">
        <v>-0.67500000000000004</v>
      </c>
      <c r="X285" s="2" t="s">
        <v>39</v>
      </c>
      <c r="Y285" s="2" t="s">
        <v>40</v>
      </c>
      <c r="Z285" s="2" t="s">
        <v>41</v>
      </c>
      <c r="AA285" s="2" t="s">
        <v>41</v>
      </c>
      <c r="AB285" s="2" t="s">
        <v>42</v>
      </c>
      <c r="AC285" s="53" t="s">
        <v>97</v>
      </c>
      <c r="AD285" s="53">
        <v>408001</v>
      </c>
      <c r="AE285" s="54">
        <v>33</v>
      </c>
      <c r="AF285" s="55" t="s">
        <v>88</v>
      </c>
      <c r="AG285" s="56" t="str">
        <f t="shared" si="14"/>
        <v>Cleveland</v>
      </c>
    </row>
    <row r="286" spans="1:33" x14ac:dyDescent="0.25">
      <c r="A286" s="1">
        <v>320326.11</v>
      </c>
      <c r="B286" s="2">
        <v>4795199107</v>
      </c>
      <c r="C286" s="2" t="s">
        <v>34</v>
      </c>
      <c r="D286" s="2" t="s">
        <v>55</v>
      </c>
      <c r="E286" s="2">
        <v>402</v>
      </c>
      <c r="F286" s="46">
        <v>2389713.2200000002</v>
      </c>
      <c r="G286" s="47">
        <v>1.23</v>
      </c>
      <c r="H286" s="48">
        <f t="shared" si="12"/>
        <v>1.23E-2</v>
      </c>
      <c r="I286" s="49">
        <v>44956</v>
      </c>
      <c r="J286" s="2">
        <v>3</v>
      </c>
      <c r="K286" s="50">
        <v>54103</v>
      </c>
      <c r="L286" s="2">
        <v>301</v>
      </c>
      <c r="M286" s="2">
        <v>298</v>
      </c>
      <c r="N286" s="51">
        <v>44987</v>
      </c>
      <c r="O286" s="47">
        <v>3.15</v>
      </c>
      <c r="P286" s="52">
        <v>92589.438708900008</v>
      </c>
      <c r="Q286" s="2" t="s">
        <v>1028</v>
      </c>
      <c r="R286" s="2" t="s">
        <v>1029</v>
      </c>
      <c r="S286" s="2" t="s">
        <v>1030</v>
      </c>
      <c r="T286" s="2">
        <v>721110</v>
      </c>
      <c r="U286" s="47">
        <v>2.25</v>
      </c>
      <c r="V286" s="48">
        <f t="shared" si="13"/>
        <v>2.2499999999999999E-2</v>
      </c>
      <c r="W286" s="47">
        <v>-0.67500000000000004</v>
      </c>
      <c r="X286" s="2" t="s">
        <v>39</v>
      </c>
      <c r="Y286" s="2" t="s">
        <v>40</v>
      </c>
      <c r="Z286" s="2" t="s">
        <v>41</v>
      </c>
      <c r="AA286" s="2" t="s">
        <v>41</v>
      </c>
      <c r="AB286" s="2" t="s">
        <v>42</v>
      </c>
      <c r="AC286" s="53" t="s">
        <v>256</v>
      </c>
      <c r="AD286" s="53">
        <v>408017</v>
      </c>
      <c r="AE286" s="54">
        <v>72</v>
      </c>
      <c r="AF286" s="55" t="s">
        <v>166</v>
      </c>
      <c r="AG286" s="56" t="str">
        <f t="shared" si="14"/>
        <v>Vestal</v>
      </c>
    </row>
    <row r="287" spans="1:33" x14ac:dyDescent="0.25">
      <c r="A287" s="1">
        <v>320339.11</v>
      </c>
      <c r="B287" s="2">
        <v>1864289100</v>
      </c>
      <c r="C287" s="2" t="s">
        <v>34</v>
      </c>
      <c r="D287" s="2" t="s">
        <v>55</v>
      </c>
      <c r="E287" s="2">
        <v>402</v>
      </c>
      <c r="F287" s="46">
        <v>889399.3</v>
      </c>
      <c r="G287" s="47">
        <v>1.03</v>
      </c>
      <c r="H287" s="48">
        <f t="shared" si="12"/>
        <v>1.03E-2</v>
      </c>
      <c r="I287" s="49">
        <v>44952</v>
      </c>
      <c r="J287" s="2">
        <v>3</v>
      </c>
      <c r="K287" s="50">
        <v>54103</v>
      </c>
      <c r="L287" s="2">
        <v>301</v>
      </c>
      <c r="M287" s="2">
        <v>298</v>
      </c>
      <c r="N287" s="51">
        <v>44983</v>
      </c>
      <c r="O287" s="47">
        <v>3.15</v>
      </c>
      <c r="P287" s="52">
        <v>28856.560288500001</v>
      </c>
      <c r="Q287" s="2" t="s">
        <v>1031</v>
      </c>
      <c r="R287" s="2" t="s">
        <v>1032</v>
      </c>
      <c r="S287" s="2" t="s">
        <v>1033</v>
      </c>
      <c r="T287" s="2">
        <v>339999</v>
      </c>
      <c r="U287" s="47">
        <v>1.5</v>
      </c>
      <c r="V287" s="48">
        <f t="shared" si="13"/>
        <v>1.4999999999999999E-2</v>
      </c>
      <c r="W287" s="47">
        <v>-0.67500000000000004</v>
      </c>
      <c r="X287" s="2" t="s">
        <v>39</v>
      </c>
      <c r="Y287" s="2" t="s">
        <v>40</v>
      </c>
      <c r="Z287" s="2" t="s">
        <v>41</v>
      </c>
      <c r="AA287" s="2" t="s">
        <v>41</v>
      </c>
      <c r="AB287" s="2" t="s">
        <v>42</v>
      </c>
      <c r="AC287" s="53" t="s">
        <v>636</v>
      </c>
      <c r="AD287" s="53">
        <v>407984</v>
      </c>
      <c r="AE287" s="54">
        <v>33</v>
      </c>
      <c r="AF287" s="55" t="s">
        <v>375</v>
      </c>
      <c r="AG287" s="56" t="str">
        <f t="shared" si="14"/>
        <v>Yelm</v>
      </c>
    </row>
    <row r="288" spans="1:33" x14ac:dyDescent="0.25">
      <c r="A288" s="1">
        <v>320345.11</v>
      </c>
      <c r="B288" s="2">
        <v>4778929110</v>
      </c>
      <c r="C288" s="2" t="s">
        <v>34</v>
      </c>
      <c r="D288" s="2" t="s">
        <v>55</v>
      </c>
      <c r="E288" s="2">
        <v>402</v>
      </c>
      <c r="F288" s="46">
        <v>2047520.64</v>
      </c>
      <c r="G288" s="47">
        <v>1.23</v>
      </c>
      <c r="H288" s="48">
        <f t="shared" si="12"/>
        <v>1.23E-2</v>
      </c>
      <c r="I288" s="49">
        <v>44957</v>
      </c>
      <c r="J288" s="2">
        <v>3</v>
      </c>
      <c r="K288" s="50">
        <v>54103</v>
      </c>
      <c r="L288" s="2">
        <v>301</v>
      </c>
      <c r="M288" s="2">
        <v>298</v>
      </c>
      <c r="N288" s="51">
        <v>45012</v>
      </c>
      <c r="O288" s="47">
        <v>3.15</v>
      </c>
      <c r="P288" s="52">
        <v>79331.187196800005</v>
      </c>
      <c r="Q288" s="2" t="s">
        <v>1034</v>
      </c>
      <c r="R288" s="2" t="s">
        <v>1035</v>
      </c>
      <c r="S288" s="2" t="s">
        <v>1036</v>
      </c>
      <c r="T288" s="2">
        <v>457110</v>
      </c>
      <c r="U288" s="47">
        <v>2.25</v>
      </c>
      <c r="V288" s="48">
        <f t="shared" si="13"/>
        <v>2.2499999999999999E-2</v>
      </c>
      <c r="W288" s="47">
        <v>-0.67500000000000004</v>
      </c>
      <c r="X288" s="2" t="s">
        <v>39</v>
      </c>
      <c r="Y288" s="2" t="s">
        <v>40</v>
      </c>
      <c r="Z288" s="2" t="s">
        <v>41</v>
      </c>
      <c r="AA288" s="2" t="s">
        <v>41</v>
      </c>
      <c r="AB288" s="2" t="s">
        <v>42</v>
      </c>
      <c r="AC288" s="53" t="s">
        <v>184</v>
      </c>
      <c r="AD288" s="53">
        <v>408015</v>
      </c>
      <c r="AE288" s="54">
        <v>45</v>
      </c>
      <c r="AF288" s="55" t="s">
        <v>60</v>
      </c>
      <c r="AG288" s="56" t="str">
        <f t="shared" si="14"/>
        <v>Carmichael</v>
      </c>
    </row>
    <row r="289" spans="1:33" x14ac:dyDescent="0.25">
      <c r="A289" s="1">
        <v>320372.11</v>
      </c>
      <c r="B289" s="2">
        <v>4703749110</v>
      </c>
      <c r="C289" s="2" t="s">
        <v>34</v>
      </c>
      <c r="D289" s="2" t="s">
        <v>55</v>
      </c>
      <c r="E289" s="2">
        <v>402</v>
      </c>
      <c r="F289" s="46">
        <v>922846.13</v>
      </c>
      <c r="G289" s="47">
        <v>0.98</v>
      </c>
      <c r="H289" s="48">
        <f t="shared" si="12"/>
        <v>9.7999999999999997E-3</v>
      </c>
      <c r="I289" s="49">
        <v>44931</v>
      </c>
      <c r="J289" s="2">
        <v>3</v>
      </c>
      <c r="K289" s="50">
        <v>54103</v>
      </c>
      <c r="L289" s="2">
        <v>301</v>
      </c>
      <c r="M289" s="2">
        <v>298</v>
      </c>
      <c r="N289" s="51">
        <v>44991</v>
      </c>
      <c r="O289" s="47">
        <v>3.15</v>
      </c>
      <c r="P289" s="52">
        <v>28488.260033099999</v>
      </c>
      <c r="Q289" s="2" t="s">
        <v>1037</v>
      </c>
      <c r="R289" s="2" t="s">
        <v>1038</v>
      </c>
      <c r="S289" s="2" t="s">
        <v>482</v>
      </c>
      <c r="T289" s="2">
        <v>721110</v>
      </c>
      <c r="U289" s="47">
        <v>2</v>
      </c>
      <c r="V289" s="48">
        <f t="shared" si="13"/>
        <v>0.02</v>
      </c>
      <c r="W289" s="47">
        <v>-0.67500000000000004</v>
      </c>
      <c r="X289" s="2" t="s">
        <v>39</v>
      </c>
      <c r="Y289" s="2" t="s">
        <v>40</v>
      </c>
      <c r="Z289" s="2" t="s">
        <v>41</v>
      </c>
      <c r="AA289" s="2" t="s">
        <v>41</v>
      </c>
      <c r="AB289" s="2" t="s">
        <v>42</v>
      </c>
      <c r="AC289" s="53" t="s">
        <v>465</v>
      </c>
      <c r="AD289" s="53">
        <v>408004</v>
      </c>
      <c r="AE289" s="54">
        <v>72</v>
      </c>
      <c r="AF289" s="55" t="s">
        <v>282</v>
      </c>
      <c r="AG289" s="56" t="str">
        <f t="shared" si="14"/>
        <v>Holbrook</v>
      </c>
    </row>
    <row r="290" spans="1:33" x14ac:dyDescent="0.25">
      <c r="A290" s="1">
        <v>320381.11</v>
      </c>
      <c r="B290" s="2">
        <v>4659889108</v>
      </c>
      <c r="C290" s="2" t="s">
        <v>34</v>
      </c>
      <c r="D290" s="2" t="s">
        <v>55</v>
      </c>
      <c r="E290" s="2">
        <v>402</v>
      </c>
      <c r="F290" s="46">
        <v>648582.40000000002</v>
      </c>
      <c r="G290" s="47">
        <v>0.48</v>
      </c>
      <c r="H290" s="48">
        <f t="shared" si="12"/>
        <v>4.7999999999999996E-3</v>
      </c>
      <c r="I290" s="49">
        <v>44952</v>
      </c>
      <c r="J290" s="2">
        <v>3</v>
      </c>
      <c r="K290" s="50">
        <v>54103</v>
      </c>
      <c r="L290" s="2">
        <v>301</v>
      </c>
      <c r="M290" s="2">
        <v>298</v>
      </c>
      <c r="N290" s="51">
        <v>44983</v>
      </c>
      <c r="O290" s="47">
        <v>3.15</v>
      </c>
      <c r="P290" s="52">
        <v>9806.5658879999992</v>
      </c>
      <c r="Q290" s="2" t="s">
        <v>1039</v>
      </c>
      <c r="R290" s="2" t="s">
        <v>1040</v>
      </c>
      <c r="S290" s="2" t="s">
        <v>1041</v>
      </c>
      <c r="T290" s="2">
        <v>336611</v>
      </c>
      <c r="U290" s="47">
        <v>1.5</v>
      </c>
      <c r="V290" s="48">
        <f t="shared" si="13"/>
        <v>1.4999999999999999E-2</v>
      </c>
      <c r="W290" s="47">
        <v>-0.67500000000000004</v>
      </c>
      <c r="X290" s="2" t="s">
        <v>39</v>
      </c>
      <c r="Y290" s="2" t="s">
        <v>40</v>
      </c>
      <c r="Z290" s="2" t="s">
        <v>41</v>
      </c>
      <c r="AA290" s="2" t="s">
        <v>41</v>
      </c>
      <c r="AB290" s="2" t="s">
        <v>42</v>
      </c>
      <c r="AC290" s="53" t="s">
        <v>636</v>
      </c>
      <c r="AD290" s="53">
        <v>408000</v>
      </c>
      <c r="AE290" s="54">
        <v>33</v>
      </c>
      <c r="AF290" s="55" t="s">
        <v>145</v>
      </c>
      <c r="AG290" s="56" t="str">
        <f t="shared" si="14"/>
        <v>Astoria</v>
      </c>
    </row>
    <row r="291" spans="1:33" x14ac:dyDescent="0.25">
      <c r="A291" s="1">
        <v>320383.11</v>
      </c>
      <c r="B291" s="2">
        <v>4701729100</v>
      </c>
      <c r="C291" s="2" t="s">
        <v>34</v>
      </c>
      <c r="D291" s="2" t="s">
        <v>55</v>
      </c>
      <c r="E291" s="2">
        <v>402</v>
      </c>
      <c r="F291" s="46">
        <v>1155000</v>
      </c>
      <c r="G291" s="47">
        <v>0.48</v>
      </c>
      <c r="H291" s="48">
        <f t="shared" si="12"/>
        <v>4.7999999999999996E-3</v>
      </c>
      <c r="I291" s="49">
        <v>44931</v>
      </c>
      <c r="J291" s="2">
        <v>3</v>
      </c>
      <c r="K291" s="50">
        <v>54103</v>
      </c>
      <c r="L291" s="2">
        <v>301</v>
      </c>
      <c r="M291" s="2">
        <v>298</v>
      </c>
      <c r="N291" s="51">
        <v>44981</v>
      </c>
      <c r="O291" s="47">
        <v>3.15</v>
      </c>
      <c r="P291" s="52">
        <v>17463.599999999999</v>
      </c>
      <c r="Q291" s="2" t="s">
        <v>1042</v>
      </c>
      <c r="R291" s="2" t="s">
        <v>1043</v>
      </c>
      <c r="S291" s="2" t="s">
        <v>1044</v>
      </c>
      <c r="T291" s="2">
        <v>238220</v>
      </c>
      <c r="U291" s="47">
        <v>1.5</v>
      </c>
      <c r="V291" s="48">
        <f t="shared" si="13"/>
        <v>1.4999999999999999E-2</v>
      </c>
      <c r="W291" s="47">
        <v>-0.67500000000000004</v>
      </c>
      <c r="X291" s="2" t="s">
        <v>39</v>
      </c>
      <c r="Y291" s="2" t="s">
        <v>40</v>
      </c>
      <c r="Z291" s="2" t="s">
        <v>41</v>
      </c>
      <c r="AA291" s="2" t="s">
        <v>41</v>
      </c>
      <c r="AB291" s="2" t="s">
        <v>42</v>
      </c>
      <c r="AC291" s="53" t="s">
        <v>59</v>
      </c>
      <c r="AD291" s="53">
        <v>408003</v>
      </c>
      <c r="AE291" s="54">
        <v>23</v>
      </c>
      <c r="AF291" s="55" t="s">
        <v>282</v>
      </c>
      <c r="AG291" s="56" t="str">
        <f t="shared" si="14"/>
        <v>Chandler</v>
      </c>
    </row>
    <row r="292" spans="1:33" x14ac:dyDescent="0.25">
      <c r="A292" s="1">
        <v>320385.11</v>
      </c>
      <c r="B292" s="2">
        <v>4718759105</v>
      </c>
      <c r="C292" s="2" t="s">
        <v>34</v>
      </c>
      <c r="D292" s="2" t="s">
        <v>55</v>
      </c>
      <c r="E292" s="2">
        <v>402</v>
      </c>
      <c r="F292" s="46">
        <v>1043132.58</v>
      </c>
      <c r="G292" s="47">
        <v>0.98</v>
      </c>
      <c r="H292" s="48">
        <f t="shared" si="12"/>
        <v>9.7999999999999997E-3</v>
      </c>
      <c r="I292" s="49">
        <v>44944</v>
      </c>
      <c r="J292" s="2">
        <v>3</v>
      </c>
      <c r="K292" s="50">
        <v>54103</v>
      </c>
      <c r="L292" s="2">
        <v>301</v>
      </c>
      <c r="M292" s="2">
        <v>298</v>
      </c>
      <c r="N292" s="51">
        <v>45002</v>
      </c>
      <c r="O292" s="47">
        <v>3.15</v>
      </c>
      <c r="P292" s="52">
        <v>32201.502744599999</v>
      </c>
      <c r="Q292" s="2" t="s">
        <v>1045</v>
      </c>
      <c r="R292" s="2" t="s">
        <v>1046</v>
      </c>
      <c r="S292" s="2" t="s">
        <v>1047</v>
      </c>
      <c r="T292" s="2">
        <v>721110</v>
      </c>
      <c r="U292" s="47">
        <v>2</v>
      </c>
      <c r="V292" s="48">
        <f t="shared" si="13"/>
        <v>0.02</v>
      </c>
      <c r="W292" s="47">
        <v>-0.67500000000000004</v>
      </c>
      <c r="X292" s="2" t="s">
        <v>39</v>
      </c>
      <c r="Y292" s="2" t="s">
        <v>40</v>
      </c>
      <c r="Z292" s="2" t="s">
        <v>41</v>
      </c>
      <c r="AA292" s="2" t="s">
        <v>41</v>
      </c>
      <c r="AB292" s="2" t="s">
        <v>42</v>
      </c>
      <c r="AC292" s="53" t="s">
        <v>170</v>
      </c>
      <c r="AD292" s="53">
        <v>408010</v>
      </c>
      <c r="AE292" s="54">
        <v>72</v>
      </c>
      <c r="AF292" s="55" t="s">
        <v>901</v>
      </c>
      <c r="AG292" s="56" t="str">
        <f t="shared" si="14"/>
        <v>Jackson</v>
      </c>
    </row>
    <row r="293" spans="1:33" x14ac:dyDescent="0.25">
      <c r="A293" s="1">
        <v>320388.11</v>
      </c>
      <c r="B293" s="2">
        <v>4716869110</v>
      </c>
      <c r="C293" s="2" t="s">
        <v>34</v>
      </c>
      <c r="D293" s="2" t="s">
        <v>55</v>
      </c>
      <c r="E293" s="2">
        <v>402</v>
      </c>
      <c r="F293" s="46">
        <v>114583.05</v>
      </c>
      <c r="G293" s="47">
        <v>1.53</v>
      </c>
      <c r="H293" s="48">
        <f t="shared" si="12"/>
        <v>1.5300000000000001E-2</v>
      </c>
      <c r="I293" s="49">
        <v>44952</v>
      </c>
      <c r="J293" s="2">
        <v>3</v>
      </c>
      <c r="K293" s="50">
        <v>54103</v>
      </c>
      <c r="L293" s="2">
        <v>301</v>
      </c>
      <c r="M293" s="2">
        <v>298</v>
      </c>
      <c r="N293" s="51">
        <v>44986</v>
      </c>
      <c r="O293" s="47">
        <v>3.15</v>
      </c>
      <c r="P293" s="52">
        <v>5522.3300947500002</v>
      </c>
      <c r="Q293" s="2" t="s">
        <v>1048</v>
      </c>
      <c r="R293" s="2" t="s">
        <v>1049</v>
      </c>
      <c r="S293" s="2" t="s">
        <v>1050</v>
      </c>
      <c r="T293" s="2">
        <v>311812</v>
      </c>
      <c r="U293" s="47">
        <v>2</v>
      </c>
      <c r="V293" s="48">
        <f t="shared" si="13"/>
        <v>0.02</v>
      </c>
      <c r="W293" s="47">
        <v>-0.67500000000000004</v>
      </c>
      <c r="X293" s="2" t="s">
        <v>39</v>
      </c>
      <c r="Y293" s="2" t="s">
        <v>40</v>
      </c>
      <c r="Z293" s="2" t="s">
        <v>41</v>
      </c>
      <c r="AA293" s="2" t="s">
        <v>41</v>
      </c>
      <c r="AB293" s="2" t="s">
        <v>42</v>
      </c>
      <c r="AC293" s="53" t="s">
        <v>999</v>
      </c>
      <c r="AD293" s="53">
        <v>408009</v>
      </c>
      <c r="AE293" s="54">
        <v>31</v>
      </c>
      <c r="AF293" s="55" t="s">
        <v>192</v>
      </c>
      <c r="AG293" s="56" t="str">
        <f t="shared" si="14"/>
        <v>Moberly</v>
      </c>
    </row>
    <row r="294" spans="1:33" x14ac:dyDescent="0.25">
      <c r="A294" s="1">
        <v>319663.11</v>
      </c>
      <c r="B294" s="2">
        <v>4019269101</v>
      </c>
      <c r="C294" s="2" t="s">
        <v>34</v>
      </c>
      <c r="D294" s="2" t="s">
        <v>55</v>
      </c>
      <c r="E294" s="2">
        <v>402</v>
      </c>
      <c r="F294" s="46">
        <v>1902000</v>
      </c>
      <c r="G294" s="47">
        <v>0.30499999999999999</v>
      </c>
      <c r="H294" s="48">
        <f t="shared" si="12"/>
        <v>3.0499999999999998E-3</v>
      </c>
      <c r="I294" s="49">
        <v>44707</v>
      </c>
      <c r="J294" s="2">
        <v>11</v>
      </c>
      <c r="K294" s="50">
        <v>54132</v>
      </c>
      <c r="L294" s="2">
        <v>310</v>
      </c>
      <c r="M294" s="2">
        <v>299</v>
      </c>
      <c r="N294" s="51">
        <v>44990</v>
      </c>
      <c r="O294" s="47">
        <v>3.15</v>
      </c>
      <c r="P294" s="52">
        <v>18273.465</v>
      </c>
      <c r="Q294" s="2" t="s">
        <v>1051</v>
      </c>
      <c r="R294" s="2" t="s">
        <v>1052</v>
      </c>
      <c r="S294" s="2" t="s">
        <v>1053</v>
      </c>
      <c r="T294" s="2">
        <v>312120</v>
      </c>
      <c r="U294" s="47">
        <v>1.5</v>
      </c>
      <c r="V294" s="48">
        <f t="shared" si="13"/>
        <v>1.4999999999999999E-2</v>
      </c>
      <c r="W294" s="47">
        <v>-0.5</v>
      </c>
      <c r="X294" s="2" t="s">
        <v>39</v>
      </c>
      <c r="Y294" s="2" t="s">
        <v>40</v>
      </c>
      <c r="Z294" s="2" t="s">
        <v>41</v>
      </c>
      <c r="AA294" s="2" t="s">
        <v>41</v>
      </c>
      <c r="AB294" s="2" t="s">
        <v>42</v>
      </c>
      <c r="AC294" s="53" t="s">
        <v>78</v>
      </c>
      <c r="AD294" s="53">
        <v>400136</v>
      </c>
      <c r="AE294" s="54">
        <v>31</v>
      </c>
      <c r="AF294" s="55" t="s">
        <v>79</v>
      </c>
      <c r="AG294" s="56" t="str">
        <f t="shared" si="14"/>
        <v>Lewisville</v>
      </c>
    </row>
    <row r="295" spans="1:33" x14ac:dyDescent="0.25">
      <c r="A295" s="1">
        <v>320331.11</v>
      </c>
      <c r="B295" s="2">
        <v>4516129106</v>
      </c>
      <c r="C295" s="2" t="s">
        <v>34</v>
      </c>
      <c r="D295" s="2" t="s">
        <v>55</v>
      </c>
      <c r="E295" s="2">
        <v>402</v>
      </c>
      <c r="F295" s="46">
        <v>981600</v>
      </c>
      <c r="G295" s="47">
        <v>0.23</v>
      </c>
      <c r="H295" s="48">
        <f t="shared" si="12"/>
        <v>2.3E-3</v>
      </c>
      <c r="I295" s="49">
        <v>44963</v>
      </c>
      <c r="J295" s="2">
        <v>2</v>
      </c>
      <c r="K295" s="50">
        <v>54132</v>
      </c>
      <c r="L295" s="2">
        <v>301</v>
      </c>
      <c r="M295" s="2">
        <v>299</v>
      </c>
      <c r="N295" s="51">
        <v>44973</v>
      </c>
      <c r="O295" s="47">
        <v>3.15</v>
      </c>
      <c r="P295" s="52">
        <v>7111.692</v>
      </c>
      <c r="Q295" s="2" t="s">
        <v>1054</v>
      </c>
      <c r="R295" s="2" t="s">
        <v>1055</v>
      </c>
      <c r="S295" s="2" t="s">
        <v>1056</v>
      </c>
      <c r="T295" s="2">
        <v>722511</v>
      </c>
      <c r="U295" s="47">
        <v>1.25</v>
      </c>
      <c r="V295" s="48">
        <f t="shared" si="13"/>
        <v>1.2500000000000001E-2</v>
      </c>
      <c r="W295" s="47">
        <v>-0.67500000000000004</v>
      </c>
      <c r="X295" s="2" t="s">
        <v>39</v>
      </c>
      <c r="Y295" s="2" t="s">
        <v>40</v>
      </c>
      <c r="Z295" s="2" t="s">
        <v>41</v>
      </c>
      <c r="AA295" s="2" t="s">
        <v>41</v>
      </c>
      <c r="AB295" s="2" t="s">
        <v>42</v>
      </c>
      <c r="AC295" s="53" t="s">
        <v>48</v>
      </c>
      <c r="AD295" s="53">
        <v>407994</v>
      </c>
      <c r="AE295" s="54">
        <v>72</v>
      </c>
      <c r="AF295" s="55" t="s">
        <v>49</v>
      </c>
      <c r="AG295" s="56" t="str">
        <f t="shared" si="14"/>
        <v>Slidell</v>
      </c>
    </row>
    <row r="296" spans="1:33" x14ac:dyDescent="0.25">
      <c r="A296" s="1">
        <v>320384.11</v>
      </c>
      <c r="B296" s="2">
        <v>4714769100</v>
      </c>
      <c r="C296" s="2" t="s">
        <v>34</v>
      </c>
      <c r="D296" s="2" t="s">
        <v>55</v>
      </c>
      <c r="E296" s="2">
        <v>402</v>
      </c>
      <c r="F296" s="46">
        <v>1650000</v>
      </c>
      <c r="G296" s="47">
        <v>0.48</v>
      </c>
      <c r="H296" s="48">
        <f t="shared" si="12"/>
        <v>4.7999999999999996E-3</v>
      </c>
      <c r="I296" s="49">
        <v>44958</v>
      </c>
      <c r="J296" s="2">
        <v>2</v>
      </c>
      <c r="K296" s="50">
        <v>54132</v>
      </c>
      <c r="L296" s="2">
        <v>301</v>
      </c>
      <c r="M296" s="2">
        <v>299</v>
      </c>
      <c r="N296" s="51">
        <v>44991</v>
      </c>
      <c r="O296" s="47">
        <v>3.15</v>
      </c>
      <c r="P296" s="52">
        <v>24947.999999999996</v>
      </c>
      <c r="Q296" s="2" t="s">
        <v>1057</v>
      </c>
      <c r="R296" s="2" t="s">
        <v>1058</v>
      </c>
      <c r="S296" s="2" t="s">
        <v>1059</v>
      </c>
      <c r="T296" s="2">
        <v>621610</v>
      </c>
      <c r="U296" s="47">
        <v>1.5</v>
      </c>
      <c r="V296" s="48">
        <f t="shared" si="13"/>
        <v>1.4999999999999999E-2</v>
      </c>
      <c r="W296" s="47">
        <v>-0.67500000000000004</v>
      </c>
      <c r="X296" s="2" t="s">
        <v>39</v>
      </c>
      <c r="Y296" s="2" t="s">
        <v>40</v>
      </c>
      <c r="Z296" s="2" t="s">
        <v>41</v>
      </c>
      <c r="AA296" s="2" t="s">
        <v>41</v>
      </c>
      <c r="AB296" s="2" t="s">
        <v>42</v>
      </c>
      <c r="AC296" s="53" t="s">
        <v>1060</v>
      </c>
      <c r="AD296" s="53">
        <v>408007</v>
      </c>
      <c r="AE296" s="54">
        <v>62</v>
      </c>
      <c r="AF296" s="55" t="s">
        <v>153</v>
      </c>
      <c r="AG296" s="56" t="str">
        <f t="shared" si="14"/>
        <v>Elkhorn</v>
      </c>
    </row>
    <row r="297" spans="1:33" x14ac:dyDescent="0.25">
      <c r="A297" s="1">
        <v>320386.11</v>
      </c>
      <c r="B297" s="2">
        <v>4783049100</v>
      </c>
      <c r="C297" s="2" t="s">
        <v>34</v>
      </c>
      <c r="D297" s="2" t="s">
        <v>55</v>
      </c>
      <c r="E297" s="2">
        <v>402</v>
      </c>
      <c r="F297" s="46">
        <v>814872.65</v>
      </c>
      <c r="G297" s="47">
        <v>0.48</v>
      </c>
      <c r="H297" s="48">
        <f t="shared" si="12"/>
        <v>4.7999999999999996E-3</v>
      </c>
      <c r="I297" s="49">
        <v>44963</v>
      </c>
      <c r="J297" s="2">
        <v>2</v>
      </c>
      <c r="K297" s="50">
        <v>54132</v>
      </c>
      <c r="L297" s="2">
        <v>301</v>
      </c>
      <c r="M297" s="2">
        <v>299</v>
      </c>
      <c r="N297" s="51">
        <v>44991</v>
      </c>
      <c r="O297" s="47">
        <v>3.15</v>
      </c>
      <c r="P297" s="52">
        <v>12320.874468</v>
      </c>
      <c r="Q297" s="2" t="s">
        <v>1061</v>
      </c>
      <c r="R297" s="2" t="s">
        <v>1062</v>
      </c>
      <c r="S297" s="2" t="s">
        <v>1063</v>
      </c>
      <c r="T297" s="2">
        <v>611699</v>
      </c>
      <c r="U297" s="47">
        <v>1.5</v>
      </c>
      <c r="V297" s="48">
        <f t="shared" si="13"/>
        <v>1.4999999999999999E-2</v>
      </c>
      <c r="W297" s="47">
        <v>-0.67500000000000004</v>
      </c>
      <c r="X297" s="2" t="s">
        <v>39</v>
      </c>
      <c r="Y297" s="2" t="s">
        <v>40</v>
      </c>
      <c r="Z297" s="2" t="s">
        <v>41</v>
      </c>
      <c r="AA297" s="2" t="s">
        <v>41</v>
      </c>
      <c r="AB297" s="2" t="s">
        <v>42</v>
      </c>
      <c r="AC297" s="53" t="s">
        <v>1064</v>
      </c>
      <c r="AD297" s="53">
        <v>408016</v>
      </c>
      <c r="AE297" s="54">
        <v>61</v>
      </c>
      <c r="AF297" s="55" t="s">
        <v>375</v>
      </c>
      <c r="AG297" s="56" t="str">
        <f t="shared" si="14"/>
        <v>Seattle</v>
      </c>
    </row>
    <row r="298" spans="1:33" x14ac:dyDescent="0.25">
      <c r="A298" s="1">
        <v>320393.11</v>
      </c>
      <c r="B298" s="2">
        <v>1782279104</v>
      </c>
      <c r="C298" s="2" t="s">
        <v>34</v>
      </c>
      <c r="D298" s="2" t="s">
        <v>55</v>
      </c>
      <c r="E298" s="2">
        <v>402</v>
      </c>
      <c r="F298" s="46">
        <v>855000</v>
      </c>
      <c r="G298" s="47">
        <v>1.53</v>
      </c>
      <c r="H298" s="48">
        <f t="shared" si="12"/>
        <v>1.5300000000000001E-2</v>
      </c>
      <c r="I298" s="49">
        <v>44972</v>
      </c>
      <c r="J298" s="2">
        <v>2</v>
      </c>
      <c r="K298" s="50">
        <v>54132</v>
      </c>
      <c r="L298" s="2">
        <v>301</v>
      </c>
      <c r="M298" s="2">
        <v>299</v>
      </c>
      <c r="N298" s="51">
        <v>44992</v>
      </c>
      <c r="O298" s="47">
        <v>3.15</v>
      </c>
      <c r="P298" s="52">
        <v>41206.725000000006</v>
      </c>
      <c r="Q298" s="2" t="s">
        <v>1065</v>
      </c>
      <c r="R298" s="2" t="s">
        <v>1066</v>
      </c>
      <c r="S298" s="2" t="s">
        <v>1067</v>
      </c>
      <c r="T298" s="2">
        <v>722320</v>
      </c>
      <c r="U298" s="47">
        <v>2</v>
      </c>
      <c r="V298" s="48">
        <f t="shared" si="13"/>
        <v>0.02</v>
      </c>
      <c r="W298" s="47">
        <v>-0.67500000000000004</v>
      </c>
      <c r="X298" s="2" t="s">
        <v>39</v>
      </c>
      <c r="Y298" s="2" t="s">
        <v>40</v>
      </c>
      <c r="Z298" s="2" t="s">
        <v>41</v>
      </c>
      <c r="AA298" s="2" t="s">
        <v>41</v>
      </c>
      <c r="AB298" s="2" t="s">
        <v>42</v>
      </c>
      <c r="AC298" s="53" t="s">
        <v>402</v>
      </c>
      <c r="AD298" s="53">
        <v>407983</v>
      </c>
      <c r="AE298" s="54">
        <v>72</v>
      </c>
      <c r="AF298" s="55" t="s">
        <v>54</v>
      </c>
      <c r="AG298" s="56" t="str">
        <f t="shared" si="14"/>
        <v>New Braunfels</v>
      </c>
    </row>
    <row r="299" spans="1:33" x14ac:dyDescent="0.25">
      <c r="A299" s="1">
        <v>320088.11</v>
      </c>
      <c r="B299" s="2">
        <v>4353209100</v>
      </c>
      <c r="C299" s="2" t="s">
        <v>34</v>
      </c>
      <c r="D299" s="2" t="s">
        <v>55</v>
      </c>
      <c r="E299" s="2">
        <v>402</v>
      </c>
      <c r="F299" s="46">
        <v>937500</v>
      </c>
      <c r="G299" s="47">
        <v>1.73</v>
      </c>
      <c r="H299" s="48">
        <f t="shared" si="12"/>
        <v>1.7299999999999999E-2</v>
      </c>
      <c r="I299" s="49">
        <v>44897</v>
      </c>
      <c r="J299" s="2">
        <v>4</v>
      </c>
      <c r="K299" s="50">
        <v>54163</v>
      </c>
      <c r="L299" s="2">
        <v>304</v>
      </c>
      <c r="M299" s="2">
        <v>300</v>
      </c>
      <c r="N299" s="51">
        <v>44991</v>
      </c>
      <c r="O299" s="47">
        <v>3.15</v>
      </c>
      <c r="P299" s="52">
        <v>51089.0625</v>
      </c>
      <c r="Q299" s="2" t="s">
        <v>1068</v>
      </c>
      <c r="R299" s="2" t="s">
        <v>1069</v>
      </c>
      <c r="S299" s="2" t="s">
        <v>1070</v>
      </c>
      <c r="T299" s="2">
        <v>624410</v>
      </c>
      <c r="U299" s="47">
        <v>2.75</v>
      </c>
      <c r="V299" s="48">
        <f t="shared" si="13"/>
        <v>2.75E-2</v>
      </c>
      <c r="W299" s="47">
        <v>-0.67500000000000004</v>
      </c>
      <c r="X299" s="2" t="s">
        <v>39</v>
      </c>
      <c r="Y299" s="2" t="s">
        <v>40</v>
      </c>
      <c r="Z299" s="2" t="s">
        <v>41</v>
      </c>
      <c r="AA299" s="2" t="s">
        <v>41</v>
      </c>
      <c r="AB299" s="2" t="s">
        <v>42</v>
      </c>
      <c r="AC299" s="53" t="s">
        <v>524</v>
      </c>
      <c r="AD299" s="53">
        <v>403925</v>
      </c>
      <c r="AE299" s="54">
        <v>62</v>
      </c>
      <c r="AF299" s="55" t="s">
        <v>110</v>
      </c>
      <c r="AG299" s="56" t="str">
        <f t="shared" si="14"/>
        <v>Atlanta</v>
      </c>
    </row>
    <row r="300" spans="1:33" x14ac:dyDescent="0.25">
      <c r="A300" s="1">
        <v>320246.11</v>
      </c>
      <c r="B300" s="2">
        <v>4211489108</v>
      </c>
      <c r="C300" s="2" t="s">
        <v>34</v>
      </c>
      <c r="D300" s="2" t="s">
        <v>55</v>
      </c>
      <c r="E300" s="2">
        <v>402</v>
      </c>
      <c r="F300" s="46">
        <v>93750</v>
      </c>
      <c r="G300" s="47">
        <v>2.0299999999999998</v>
      </c>
      <c r="H300" s="48">
        <f t="shared" si="12"/>
        <v>2.0299999999999999E-2</v>
      </c>
      <c r="I300" s="49">
        <v>44812</v>
      </c>
      <c r="J300" s="2">
        <v>7</v>
      </c>
      <c r="K300" s="50">
        <v>54163</v>
      </c>
      <c r="L300" s="2">
        <v>307</v>
      </c>
      <c r="M300" s="2">
        <v>300</v>
      </c>
      <c r="N300" s="51">
        <v>45005</v>
      </c>
      <c r="O300" s="47">
        <v>3.15</v>
      </c>
      <c r="P300" s="52">
        <v>5994.84375</v>
      </c>
      <c r="Q300" s="2" t="s">
        <v>1071</v>
      </c>
      <c r="R300" s="2" t="s">
        <v>1072</v>
      </c>
      <c r="S300" s="2" t="s">
        <v>1073</v>
      </c>
      <c r="T300" s="2">
        <v>236118</v>
      </c>
      <c r="U300" s="47">
        <v>2.75</v>
      </c>
      <c r="V300" s="48">
        <f t="shared" si="13"/>
        <v>2.75E-2</v>
      </c>
      <c r="W300" s="47">
        <v>-0.42499999999999999</v>
      </c>
      <c r="X300" s="2" t="s">
        <v>39</v>
      </c>
      <c r="Y300" s="2" t="s">
        <v>40</v>
      </c>
      <c r="Z300" s="2" t="s">
        <v>41</v>
      </c>
      <c r="AA300" s="2" t="s">
        <v>41</v>
      </c>
      <c r="AB300" s="2" t="s">
        <v>42</v>
      </c>
      <c r="AC300" s="53" t="s">
        <v>1074</v>
      </c>
      <c r="AD300" s="53">
        <v>406697</v>
      </c>
      <c r="AE300" s="54">
        <v>23</v>
      </c>
      <c r="AF300" s="55" t="s">
        <v>54</v>
      </c>
      <c r="AG300" s="56" t="str">
        <f t="shared" si="14"/>
        <v>Kerrville</v>
      </c>
    </row>
    <row r="301" spans="1:33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</sheetData>
  <mergeCells count="1">
    <mergeCell ref="B2:E2"/>
  </mergeCells>
  <conditionalFormatting sqref="T302:T1302">
    <cfRule type="expression" dxfId="2" priority="2">
      <formula>COUNTIF(#REF!,T302)=0</formula>
    </cfRule>
    <cfRule type="expression" dxfId="1" priority="3">
      <formula>ISBLANK(T302)</formula>
    </cfRule>
  </conditionalFormatting>
  <conditionalFormatting sqref="AF5:AF300 AF302:AF1302">
    <cfRule type="expression" dxfId="0" priority="1">
      <formula>COUNTIF(#REF!,AF5)=0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FHN Pkg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REVLuser2</dc:creator>
  <cp:lastModifiedBy>REVLuser2</cp:lastModifiedBy>
  <dcterms:created xsi:type="dcterms:W3CDTF">2023-05-05T18:46:23Z</dcterms:created>
  <dcterms:modified xsi:type="dcterms:W3CDTF">2023-05-05T18:46:57Z</dcterms:modified>
</cp:coreProperties>
</file>