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teles/Desktop/Aulas MNFM/Avaliação 15 de Abril/"/>
    </mc:Choice>
  </mc:AlternateContent>
  <xr:revisionPtr revIDLastSave="0" documentId="8_{4152CDE8-6767-0E47-B6C9-67D4440BED7A}" xr6:coauthVersionLast="45" xr6:coauthVersionMax="45" xr10:uidLastSave="{00000000-0000-0000-0000-000000000000}"/>
  <bookViews>
    <workbookView xWindow="0" yWindow="0" windowWidth="28800" windowHeight="18000" xr2:uid="{E2FECC8B-01BE-7A47-91FB-7098E46B01A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I2" i="1"/>
  <c r="K2" i="1"/>
  <c r="M2" i="1"/>
  <c r="I3" i="1"/>
  <c r="K3" i="1"/>
  <c r="M3" i="1"/>
  <c r="I4" i="1"/>
  <c r="K4" i="1"/>
  <c r="M4" i="1"/>
  <c r="I5" i="1"/>
  <c r="K5" i="1"/>
  <c r="M5" i="1"/>
  <c r="I6" i="1"/>
  <c r="K6" i="1"/>
  <c r="M6" i="1"/>
  <c r="K7" i="1"/>
  <c r="M7" i="1"/>
  <c r="K8" i="1"/>
  <c r="K9" i="1"/>
  <c r="M9" i="1"/>
  <c r="K10" i="1"/>
  <c r="K11" i="1"/>
  <c r="M11" i="1"/>
  <c r="K12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<sst xmlns="http://schemas.openxmlformats.org/spreadsheetml/2006/main" count="40" uniqueCount="37">
  <si>
    <t>Paciente</t>
  </si>
  <si>
    <t>partos</t>
  </si>
  <si>
    <t>Idades</t>
  </si>
  <si>
    <t>QUARTIS</t>
  </si>
  <si>
    <t>1º Quartil</t>
  </si>
  <si>
    <t>2º Quartil</t>
  </si>
  <si>
    <t>3º Quartil</t>
  </si>
  <si>
    <t>Valor máximo</t>
  </si>
  <si>
    <t>Valor mínimo</t>
  </si>
  <si>
    <t>Média</t>
  </si>
  <si>
    <t>Mediana</t>
  </si>
  <si>
    <t>Moda</t>
  </si>
  <si>
    <t>DECIS</t>
  </si>
  <si>
    <t>valor mínimo</t>
  </si>
  <si>
    <t>1º decil</t>
  </si>
  <si>
    <t>2º decil</t>
  </si>
  <si>
    <t>3º decil</t>
  </si>
  <si>
    <t>4º decil</t>
  </si>
  <si>
    <t>5º decil</t>
  </si>
  <si>
    <t>6º decil</t>
  </si>
  <si>
    <t>7º decil</t>
  </si>
  <si>
    <t>8º decil</t>
  </si>
  <si>
    <t>9º decil</t>
  </si>
  <si>
    <t>valor máximo</t>
  </si>
  <si>
    <t>PERCENTIS</t>
  </si>
  <si>
    <t>1º percentil</t>
  </si>
  <si>
    <t>2º percentil</t>
  </si>
  <si>
    <t>3º percentil</t>
  </si>
  <si>
    <t>4º percentil</t>
  </si>
  <si>
    <t>5º percentil</t>
  </si>
  <si>
    <t>...</t>
  </si>
  <si>
    <t>95º percentil</t>
  </si>
  <si>
    <t>96º percentil</t>
  </si>
  <si>
    <t>97º percentil</t>
  </si>
  <si>
    <t>98º percentil</t>
  </si>
  <si>
    <t>99º percentil</t>
  </si>
  <si>
    <t>50º 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</si>
</sst>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166" fontId="0" fillId="0" borderId="0" xfId="0" applyNumberFormat="1"/>
    <xf numFmtId="1" fontId="0" fillId="0" borderId="0" xfId="0" applyNumberForma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A25C-1CDE-4043-9118-D9A71CCC97F5}">
  <dimension ref="A1:V41"/>
  <sheetViews>
    <sheetView tabSelected="1" workbookViewId="0">
      <selection activeCell="R1" sqref="R1:T16"/>
    </sheetView>
  </sheetViews>
  <sheetFormatPr baseColWidth="10" defaultRowHeight="16"/>
  <cols>
    <col min="11" max="11" width="19.1640625" customWidth="1"/>
    <col min="12" max="12" width="18.83203125" customWidth="1"/>
    <col min="13" max="13" width="8.83203125" customWidth="1"/>
    <col min="16" max="16" width="13.6640625" customWidth="1"/>
    <col min="18" max="18" width="12.1640625" customWidth="1"/>
    <col min="28" max="28" width="25.6640625" customWidth="1"/>
    <col min="29" max="29" width="22.5" customWidth="1"/>
    <col min="30" max="30" width="25.1640625" customWidth="1"/>
  </cols>
  <sheetData>
    <row r="1" spans="1:22">
      <c r="A1" t="s">
        <v>0</v>
      </c>
      <c r="B1" t="s">
        <v>1</v>
      </c>
      <c r="C1" t="s">
        <v>2</v>
      </c>
      <c r="E1" t="s">
        <v>9</v>
      </c>
      <c r="F1" s="5">
        <f>AVERAGE(B2:B41)</f>
        <v>2.2250000000000001</v>
      </c>
      <c r="H1" t="s">
        <v>3</v>
      </c>
      <c r="J1" t="s">
        <v>12</v>
      </c>
      <c r="L1" t="s">
        <v>24</v>
      </c>
      <c r="Q1" s="3"/>
      <c r="R1" s="6"/>
      <c r="S1" s="6"/>
    </row>
    <row r="2" spans="1:22">
      <c r="A2">
        <v>1</v>
      </c>
      <c r="B2">
        <v>4</v>
      </c>
      <c r="C2">
        <v>58</v>
      </c>
      <c r="E2" t="s">
        <v>10</v>
      </c>
      <c r="F2" s="5">
        <f>MEDIAN(B2:B41)</f>
        <v>2</v>
      </c>
      <c r="H2" t="s">
        <v>8</v>
      </c>
      <c r="I2" s="5">
        <f>QUARTILE(B2:B41,0)</f>
        <v>0</v>
      </c>
      <c r="J2" t="s">
        <v>13</v>
      </c>
      <c r="K2" s="5">
        <f>PERCENTILE(B2:B41,0)</f>
        <v>0</v>
      </c>
      <c r="L2" t="s">
        <v>13</v>
      </c>
      <c r="M2" s="5">
        <f>PERCENTILE(B2:B41,0)</f>
        <v>0</v>
      </c>
      <c r="R2" s="1"/>
      <c r="S2" s="2"/>
      <c r="T2" s="4"/>
      <c r="V2" s="4"/>
    </row>
    <row r="3" spans="1:22">
      <c r="A3">
        <v>2</v>
      </c>
      <c r="B3">
        <v>0</v>
      </c>
      <c r="C3">
        <v>41</v>
      </c>
      <c r="E3" t="s">
        <v>11</v>
      </c>
      <c r="F3">
        <f>MODE(B2:B41)</f>
        <v>2</v>
      </c>
      <c r="H3" t="s">
        <v>4</v>
      </c>
      <c r="I3" s="5">
        <f>QUARTILE(B2:B41,1)</f>
        <v>1</v>
      </c>
      <c r="J3" t="s">
        <v>14</v>
      </c>
      <c r="K3" s="5">
        <f>PERCENTILE(B2:B41,0.1)</f>
        <v>0</v>
      </c>
      <c r="L3" t="s">
        <v>25</v>
      </c>
      <c r="M3" s="5">
        <f>PERCENTILE(B2:B41,0.01)</f>
        <v>0</v>
      </c>
      <c r="R3" s="1"/>
      <c r="S3" s="2"/>
      <c r="T3" s="4"/>
      <c r="V3" s="4"/>
    </row>
    <row r="4" spans="1:22">
      <c r="A4">
        <v>3</v>
      </c>
      <c r="B4">
        <v>2</v>
      </c>
      <c r="C4">
        <v>57</v>
      </c>
      <c r="H4" t="s">
        <v>5</v>
      </c>
      <c r="I4" s="5">
        <f>QUARTILE(B2:B41,2)</f>
        <v>2</v>
      </c>
      <c r="J4" t="s">
        <v>15</v>
      </c>
      <c r="K4" s="5">
        <f>PERCENTILE(B2:B41,0.2)</f>
        <v>1</v>
      </c>
      <c r="L4" t="s">
        <v>26</v>
      </c>
      <c r="M4" s="5">
        <f>PERCENTILE(B2:B41,0.02)</f>
        <v>0</v>
      </c>
      <c r="R4" s="1"/>
      <c r="S4" s="2"/>
      <c r="T4" s="4"/>
      <c r="V4" s="4"/>
    </row>
    <row r="5" spans="1:22">
      <c r="A5">
        <v>4</v>
      </c>
      <c r="B5">
        <v>3</v>
      </c>
      <c r="C5">
        <v>40</v>
      </c>
      <c r="H5" t="s">
        <v>6</v>
      </c>
      <c r="I5" s="5">
        <f>QUARTILE(B2:B41,3)</f>
        <v>3</v>
      </c>
      <c r="J5" t="s">
        <v>16</v>
      </c>
      <c r="K5" s="5">
        <f>PERCENTILE(B2:B41,0.3)</f>
        <v>2</v>
      </c>
      <c r="L5" t="s">
        <v>27</v>
      </c>
      <c r="M5" s="5">
        <f>PERCENTILE(B2:B41,0.03)</f>
        <v>0</v>
      </c>
      <c r="R5" s="1"/>
      <c r="S5" s="2"/>
      <c r="T5" s="4"/>
      <c r="V5" s="4"/>
    </row>
    <row r="6" spans="1:22">
      <c r="A6">
        <v>5</v>
      </c>
      <c r="B6">
        <v>2</v>
      </c>
      <c r="C6">
        <v>63</v>
      </c>
      <c r="H6" t="s">
        <v>7</v>
      </c>
      <c r="I6" s="5">
        <f>QUARTILE(B2:B41,4)</f>
        <v>8</v>
      </c>
      <c r="J6" t="s">
        <v>17</v>
      </c>
      <c r="K6" s="5">
        <f>PERCENTILE(B2:B41,0.4)</f>
        <v>2</v>
      </c>
      <c r="L6" t="s">
        <v>28</v>
      </c>
      <c r="M6" s="5">
        <f>PERCENTILE(B2:B41,0.04)</f>
        <v>0</v>
      </c>
      <c r="R6" s="1"/>
      <c r="S6" s="2"/>
      <c r="T6" s="4"/>
      <c r="V6" s="4"/>
    </row>
    <row r="7" spans="1:22">
      <c r="A7">
        <v>6</v>
      </c>
      <c r="B7">
        <v>2</v>
      </c>
      <c r="C7">
        <v>46</v>
      </c>
      <c r="H7" s="3"/>
      <c r="I7" s="3"/>
      <c r="J7" t="s">
        <v>18</v>
      </c>
      <c r="K7" s="5">
        <f>PERCENTILE(B2:B41,0.5)</f>
        <v>2</v>
      </c>
      <c r="L7" t="s">
        <v>29</v>
      </c>
      <c r="M7" s="5">
        <f>PERCENTILE(B2:B41,0.05)</f>
        <v>0</v>
      </c>
      <c r="R7" s="1"/>
      <c r="S7" s="2"/>
      <c r="T7" s="4"/>
      <c r="V7" s="4"/>
    </row>
    <row r="8" spans="1:22">
      <c r="A8">
        <v>7</v>
      </c>
      <c r="B8">
        <v>3</v>
      </c>
      <c r="C8">
        <v>44</v>
      </c>
      <c r="J8" t="s">
        <v>19</v>
      </c>
      <c r="K8" s="5">
        <f>PERCENTILE(B2:B41,0.6)</f>
        <v>2</v>
      </c>
      <c r="L8" t="s">
        <v>30</v>
      </c>
      <c r="M8" s="5"/>
      <c r="R8" s="1"/>
      <c r="S8" s="2"/>
      <c r="T8" s="4"/>
      <c r="V8" s="4"/>
    </row>
    <row r="9" spans="1:22">
      <c r="A9">
        <v>8</v>
      </c>
      <c r="B9">
        <v>3</v>
      </c>
      <c r="C9">
        <v>58</v>
      </c>
      <c r="J9" t="s">
        <v>20</v>
      </c>
      <c r="K9" s="5">
        <f>PERCENTILE(B2:B41,0.7)</f>
        <v>3</v>
      </c>
      <c r="L9" t="s">
        <v>36</v>
      </c>
      <c r="M9" s="5">
        <f>PERCENTILE(B2:B41,0.5)</f>
        <v>2</v>
      </c>
      <c r="R9" s="1"/>
      <c r="S9" s="2"/>
      <c r="T9" s="4"/>
      <c r="V9" s="4"/>
    </row>
    <row r="10" spans="1:22">
      <c r="A10">
        <v>9</v>
      </c>
      <c r="B10">
        <v>0</v>
      </c>
      <c r="C10">
        <v>48</v>
      </c>
      <c r="J10" t="s">
        <v>21</v>
      </c>
      <c r="K10" s="5">
        <f>PERCENTILE(B2:B41,0.8)</f>
        <v>3</v>
      </c>
      <c r="L10" t="s">
        <v>30</v>
      </c>
      <c r="M10" s="5"/>
      <c r="R10" s="1"/>
      <c r="S10" s="2"/>
      <c r="T10" s="4"/>
      <c r="V10" s="4"/>
    </row>
    <row r="11" spans="1:22">
      <c r="A11">
        <v>10</v>
      </c>
      <c r="B11">
        <v>3</v>
      </c>
      <c r="C11">
        <v>46</v>
      </c>
      <c r="J11" t="s">
        <v>22</v>
      </c>
      <c r="K11" s="5">
        <f>PERCENTILE(B2:B41,0.9)</f>
        <v>4</v>
      </c>
      <c r="L11" t="s">
        <v>31</v>
      </c>
      <c r="M11" s="5">
        <f>PERCENTILE(B2:B41,0.95)</f>
        <v>4.0499999999999972</v>
      </c>
      <c r="Q11" s="3"/>
      <c r="R11" s="2"/>
      <c r="S11" s="2"/>
      <c r="T11" s="4"/>
    </row>
    <row r="12" spans="1:22">
      <c r="A12">
        <v>11</v>
      </c>
      <c r="B12">
        <v>1</v>
      </c>
      <c r="C12">
        <v>42</v>
      </c>
      <c r="J12" t="s">
        <v>23</v>
      </c>
      <c r="K12" s="5">
        <f>PERCENTILE(B2:B41,1)</f>
        <v>8</v>
      </c>
      <c r="L12" t="s">
        <v>32</v>
      </c>
      <c r="M12" s="5">
        <f>PERCENTILE(B2:B41,0.96)</f>
        <v>4.4399999999999977</v>
      </c>
    </row>
    <row r="13" spans="1:22">
      <c r="A13">
        <v>12</v>
      </c>
      <c r="B13">
        <v>2</v>
      </c>
      <c r="C13">
        <v>46</v>
      </c>
      <c r="L13" t="s">
        <v>33</v>
      </c>
      <c r="M13" s="5">
        <f>PERCENTILE(B2:B41,0.97)</f>
        <v>4.8299999999999983</v>
      </c>
    </row>
    <row r="14" spans="1:22">
      <c r="A14">
        <v>13</v>
      </c>
      <c r="B14">
        <v>8</v>
      </c>
      <c r="C14">
        <v>34</v>
      </c>
      <c r="L14" t="s">
        <v>34</v>
      </c>
      <c r="M14" s="5">
        <f>PERCENTILE(B2:B41,0.98)</f>
        <v>5.6599999999999966</v>
      </c>
    </row>
    <row r="15" spans="1:22">
      <c r="A15">
        <v>14</v>
      </c>
      <c r="B15">
        <v>3</v>
      </c>
      <c r="C15">
        <v>63</v>
      </c>
      <c r="L15" t="s">
        <v>35</v>
      </c>
      <c r="M15" s="5">
        <f>PERCENTILE(B2:B41,0.99)</f>
        <v>6.8299999999999983</v>
      </c>
    </row>
    <row r="16" spans="1:22">
      <c r="A16">
        <v>15</v>
      </c>
      <c r="B16">
        <v>4</v>
      </c>
      <c r="C16">
        <v>67</v>
      </c>
      <c r="L16" t="s">
        <v>23</v>
      </c>
      <c r="M16">
        <f>PERCENTILE(B2:B41,1)</f>
        <v>8</v>
      </c>
    </row>
    <row r="17" spans="1:3">
      <c r="A17">
        <v>16</v>
      </c>
      <c r="B17">
        <v>2</v>
      </c>
      <c r="C17">
        <v>58</v>
      </c>
    </row>
    <row r="18" spans="1:3">
      <c r="A18">
        <v>17</v>
      </c>
      <c r="B18">
        <v>1</v>
      </c>
      <c r="C18">
        <v>37</v>
      </c>
    </row>
    <row r="19" spans="1:3">
      <c r="A19">
        <v>18</v>
      </c>
      <c r="B19">
        <v>2</v>
      </c>
      <c r="C19">
        <v>53</v>
      </c>
    </row>
    <row r="20" spans="1:3">
      <c r="A20">
        <v>19</v>
      </c>
      <c r="B20">
        <v>2</v>
      </c>
      <c r="C20">
        <v>35</v>
      </c>
    </row>
    <row r="21" spans="1:3">
      <c r="A21">
        <v>20</v>
      </c>
      <c r="B21">
        <v>2</v>
      </c>
      <c r="C21">
        <v>37</v>
      </c>
    </row>
    <row r="22" spans="1:3">
      <c r="A22">
        <v>21</v>
      </c>
      <c r="B22">
        <v>2</v>
      </c>
      <c r="C22">
        <v>69</v>
      </c>
    </row>
    <row r="23" spans="1:3">
      <c r="A23">
        <v>22</v>
      </c>
      <c r="B23">
        <v>2</v>
      </c>
      <c r="C23">
        <v>45</v>
      </c>
    </row>
    <row r="24" spans="1:3">
      <c r="A24">
        <v>23</v>
      </c>
      <c r="B24">
        <v>3</v>
      </c>
      <c r="C24">
        <v>67</v>
      </c>
    </row>
    <row r="25" spans="1:3">
      <c r="A25">
        <v>24</v>
      </c>
      <c r="B25">
        <v>2</v>
      </c>
      <c r="C25">
        <v>53</v>
      </c>
    </row>
    <row r="26" spans="1:3">
      <c r="A26">
        <v>25</v>
      </c>
      <c r="B26">
        <v>2</v>
      </c>
      <c r="C26">
        <v>50</v>
      </c>
    </row>
    <row r="27" spans="1:3">
      <c r="A27">
        <v>26</v>
      </c>
      <c r="B27">
        <v>3</v>
      </c>
      <c r="C27">
        <v>65</v>
      </c>
    </row>
    <row r="28" spans="1:3">
      <c r="A28">
        <v>27</v>
      </c>
      <c r="B28">
        <v>0</v>
      </c>
      <c r="C28">
        <v>62</v>
      </c>
    </row>
    <row r="29" spans="1:3">
      <c r="A29">
        <v>28</v>
      </c>
      <c r="B29">
        <v>3</v>
      </c>
      <c r="C29">
        <v>43</v>
      </c>
    </row>
    <row r="30" spans="1:3">
      <c r="A30">
        <v>29</v>
      </c>
      <c r="B30">
        <v>2</v>
      </c>
      <c r="C30">
        <v>64</v>
      </c>
    </row>
    <row r="31" spans="1:3">
      <c r="A31">
        <v>30</v>
      </c>
      <c r="B31">
        <v>4</v>
      </c>
      <c r="C31">
        <v>66</v>
      </c>
    </row>
    <row r="32" spans="1:3">
      <c r="A32">
        <v>31</v>
      </c>
      <c r="B32">
        <v>0</v>
      </c>
      <c r="C32">
        <v>53</v>
      </c>
    </row>
    <row r="33" spans="1:3">
      <c r="A33">
        <v>32</v>
      </c>
      <c r="B33">
        <v>1</v>
      </c>
      <c r="C33">
        <v>50</v>
      </c>
    </row>
    <row r="34" spans="1:3">
      <c r="A34">
        <v>33</v>
      </c>
      <c r="B34">
        <v>3</v>
      </c>
      <c r="C34">
        <v>34</v>
      </c>
    </row>
    <row r="35" spans="1:3">
      <c r="A35">
        <v>34</v>
      </c>
      <c r="B35">
        <v>5</v>
      </c>
      <c r="C35">
        <v>49</v>
      </c>
    </row>
    <row r="36" spans="1:3">
      <c r="A36">
        <v>35</v>
      </c>
      <c r="B36">
        <v>1</v>
      </c>
      <c r="C36">
        <v>56</v>
      </c>
    </row>
    <row r="37" spans="1:3">
      <c r="A37">
        <v>36</v>
      </c>
      <c r="B37">
        <v>1</v>
      </c>
      <c r="C37">
        <v>54</v>
      </c>
    </row>
    <row r="38" spans="1:3">
      <c r="A38">
        <v>37</v>
      </c>
      <c r="B38">
        <v>0</v>
      </c>
      <c r="C38">
        <v>60</v>
      </c>
    </row>
    <row r="39" spans="1:3">
      <c r="A39">
        <v>38</v>
      </c>
      <c r="B39">
        <v>3</v>
      </c>
      <c r="C39">
        <v>62</v>
      </c>
    </row>
    <row r="40" spans="1:3">
      <c r="A40">
        <v>39</v>
      </c>
      <c r="B40">
        <v>2</v>
      </c>
      <c r="C40">
        <v>31</v>
      </c>
    </row>
    <row r="41" spans="1:3">
      <c r="A41">
        <v>40</v>
      </c>
      <c r="B41">
        <v>1</v>
      </c>
      <c r="C4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2020-04-20T13:56:00Z</dcterms:created>
  <dcterms:modified xsi:type="dcterms:W3CDTF">2020-04-21T15:07:16Z</dcterms:modified>
</cp:coreProperties>
</file>