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itonmx-my.sharepoint.com/personal/pbenavides_exelpitss_com/Documents/"/>
    </mc:Choice>
  </mc:AlternateContent>
  <xr:revisionPtr revIDLastSave="0" documentId="8_{6D3D1352-14A7-4DF5-879C-E4D898885409}" xr6:coauthVersionLast="47" xr6:coauthVersionMax="47" xr10:uidLastSave="{00000000-0000-0000-0000-000000000000}"/>
  <bookViews>
    <workbookView xWindow="-98" yWindow="-98" windowWidth="21795" windowHeight="12975"/>
  </bookViews>
  <sheets>
    <sheet name="empleo_eeuu" sheetId="1" r:id="rId1"/>
  </sheets>
  <calcPr calcId="0"/>
</workbook>
</file>

<file path=xl/calcChain.xml><?xml version="1.0" encoding="utf-8"?>
<calcChain xmlns="http://schemas.openxmlformats.org/spreadsheetml/2006/main">
  <c r="G29" i="1" l="1"/>
  <c r="G32" i="1"/>
  <c r="G33" i="1"/>
  <c r="G34" i="1"/>
  <c r="G35" i="1"/>
  <c r="G36" i="1"/>
  <c r="G49" i="1"/>
  <c r="G60" i="1"/>
  <c r="G61" i="1"/>
  <c r="G69" i="1"/>
  <c r="G88" i="1"/>
  <c r="G89" i="1"/>
  <c r="G90" i="1"/>
  <c r="G94" i="1"/>
  <c r="G108" i="1"/>
  <c r="G109" i="1"/>
  <c r="G110" i="1"/>
  <c r="G111" i="1"/>
  <c r="G114" i="1"/>
  <c r="G115" i="1"/>
  <c r="G116" i="1"/>
  <c r="G129" i="1"/>
  <c r="G130" i="1"/>
  <c r="G131" i="1"/>
  <c r="G132" i="1"/>
  <c r="G135" i="1"/>
  <c r="G136" i="1"/>
  <c r="G137" i="1"/>
  <c r="G149" i="1"/>
  <c r="G150" i="1"/>
  <c r="G151" i="1"/>
  <c r="G152" i="1"/>
  <c r="G153" i="1"/>
  <c r="G160" i="1"/>
  <c r="G168" i="1"/>
  <c r="G169" i="1"/>
  <c r="G170" i="1"/>
  <c r="G188" i="1"/>
  <c r="G189" i="1"/>
  <c r="G190" i="1"/>
  <c r="G191" i="1"/>
  <c r="G192" i="1"/>
  <c r="G209" i="1"/>
  <c r="G210" i="1"/>
  <c r="G211" i="1"/>
  <c r="G212" i="1"/>
  <c r="G213" i="1"/>
  <c r="G214" i="1"/>
  <c r="G215" i="1"/>
  <c r="G216" i="1"/>
  <c r="G233" i="1"/>
  <c r="G234" i="1"/>
  <c r="G235" i="1"/>
  <c r="G236" i="1"/>
  <c r="G237" i="1"/>
  <c r="G248" i="1"/>
  <c r="G249" i="1"/>
  <c r="G250" i="1"/>
  <c r="G251" i="1"/>
  <c r="G252" i="1"/>
  <c r="G269" i="1"/>
  <c r="G275" i="1"/>
  <c r="G276" i="1"/>
  <c r="G277" i="1"/>
  <c r="G278" i="1"/>
  <c r="G300" i="1"/>
  <c r="G310" i="1"/>
  <c r="G328" i="1"/>
  <c r="G329" i="1"/>
  <c r="L17" i="1"/>
  <c r="L18" i="1" s="1"/>
  <c r="L19" i="1" s="1"/>
  <c r="L20" i="1" s="1"/>
  <c r="L21" i="1" s="1"/>
  <c r="L22" i="1" s="1"/>
  <c r="L23" i="1" s="1"/>
  <c r="L24" i="1" s="1"/>
  <c r="F17" i="1"/>
  <c r="G17" i="1" s="1"/>
  <c r="F18" i="1"/>
  <c r="G18" i="1" s="1"/>
  <c r="F19" i="1"/>
  <c r="F20" i="1"/>
  <c r="F21" i="1"/>
  <c r="F22" i="1"/>
  <c r="F23" i="1"/>
  <c r="F24" i="1"/>
  <c r="F25" i="1"/>
  <c r="F26" i="1"/>
  <c r="F27" i="1"/>
  <c r="F28" i="1"/>
  <c r="F29" i="1"/>
  <c r="F30" i="1"/>
  <c r="G30" i="1" s="1"/>
  <c r="F31" i="1"/>
  <c r="G31" i="1" s="1"/>
  <c r="F32" i="1"/>
  <c r="F33" i="1"/>
  <c r="F34" i="1"/>
  <c r="F35" i="1"/>
  <c r="F36" i="1"/>
  <c r="F37" i="1"/>
  <c r="G37" i="1" s="1"/>
  <c r="F38" i="1"/>
  <c r="G38" i="1" s="1"/>
  <c r="F39" i="1"/>
  <c r="G39" i="1" s="1"/>
  <c r="F40" i="1"/>
  <c r="G40" i="1" s="1"/>
  <c r="F41" i="1"/>
  <c r="F42" i="1"/>
  <c r="F43" i="1"/>
  <c r="F44" i="1"/>
  <c r="F45" i="1"/>
  <c r="F46" i="1"/>
  <c r="F47" i="1"/>
  <c r="F48" i="1"/>
  <c r="G48" i="1" s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F61" i="1"/>
  <c r="F62" i="1"/>
  <c r="F63" i="1"/>
  <c r="F64" i="1"/>
  <c r="F65" i="1"/>
  <c r="F66" i="1"/>
  <c r="F67" i="1"/>
  <c r="F68" i="1"/>
  <c r="F69" i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F81" i="1"/>
  <c r="F82" i="1"/>
  <c r="F83" i="1"/>
  <c r="F84" i="1"/>
  <c r="F85" i="1"/>
  <c r="F86" i="1"/>
  <c r="F87" i="1"/>
  <c r="F88" i="1"/>
  <c r="F89" i="1"/>
  <c r="F90" i="1"/>
  <c r="F91" i="1"/>
  <c r="G91" i="1" s="1"/>
  <c r="F92" i="1"/>
  <c r="G92" i="1" s="1"/>
  <c r="F93" i="1"/>
  <c r="G93" i="1" s="1"/>
  <c r="F94" i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F107" i="1"/>
  <c r="F108" i="1"/>
  <c r="F109" i="1"/>
  <c r="F110" i="1"/>
  <c r="F111" i="1"/>
  <c r="F112" i="1"/>
  <c r="G112" i="1" s="1"/>
  <c r="F113" i="1"/>
  <c r="G113" i="1" s="1"/>
  <c r="F114" i="1"/>
  <c r="F115" i="1"/>
  <c r="F116" i="1"/>
  <c r="F117" i="1"/>
  <c r="G117" i="1" s="1"/>
  <c r="F118" i="1"/>
  <c r="G118" i="1" s="1"/>
  <c r="F119" i="1"/>
  <c r="G119" i="1" s="1"/>
  <c r="F120" i="1"/>
  <c r="G120" i="1" s="1"/>
  <c r="F121" i="1"/>
  <c r="F122" i="1"/>
  <c r="F123" i="1"/>
  <c r="F124" i="1"/>
  <c r="F125" i="1"/>
  <c r="F126" i="1"/>
  <c r="F127" i="1"/>
  <c r="F128" i="1"/>
  <c r="G128" i="1" s="1"/>
  <c r="F129" i="1"/>
  <c r="F130" i="1"/>
  <c r="F131" i="1"/>
  <c r="F132" i="1"/>
  <c r="F133" i="1"/>
  <c r="F134" i="1"/>
  <c r="G134" i="1" s="1"/>
  <c r="F135" i="1"/>
  <c r="F136" i="1"/>
  <c r="F137" i="1"/>
  <c r="F138" i="1"/>
  <c r="G138" i="1" s="1"/>
  <c r="F139" i="1"/>
  <c r="G139" i="1" s="1"/>
  <c r="F140" i="1"/>
  <c r="G140" i="1" s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G154" i="1" s="1"/>
  <c r="F155" i="1"/>
  <c r="G155" i="1" s="1"/>
  <c r="F156" i="1"/>
  <c r="G156" i="1" s="1"/>
  <c r="F157" i="1"/>
  <c r="F158" i="1"/>
  <c r="F159" i="1"/>
  <c r="G159" i="1" s="1"/>
  <c r="F160" i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F167" i="1"/>
  <c r="G167" i="1" s="1"/>
  <c r="F168" i="1"/>
  <c r="F169" i="1"/>
  <c r="F170" i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F178" i="1"/>
  <c r="F179" i="1"/>
  <c r="F180" i="1"/>
  <c r="G180" i="1" s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G224" i="1" s="1"/>
  <c r="F225" i="1"/>
  <c r="G225" i="1" s="1"/>
  <c r="F226" i="1"/>
  <c r="F227" i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F234" i="1"/>
  <c r="F235" i="1"/>
  <c r="F236" i="1"/>
  <c r="F237" i="1"/>
  <c r="F238" i="1"/>
  <c r="F239" i="1"/>
  <c r="G239" i="1" s="1"/>
  <c r="F240" i="1"/>
  <c r="G240" i="1" s="1"/>
  <c r="F241" i="1"/>
  <c r="F242" i="1"/>
  <c r="F243" i="1"/>
  <c r="F244" i="1"/>
  <c r="F245" i="1"/>
  <c r="F246" i="1"/>
  <c r="F247" i="1"/>
  <c r="G247" i="1" s="1"/>
  <c r="F248" i="1"/>
  <c r="F249" i="1"/>
  <c r="F250" i="1"/>
  <c r="F251" i="1"/>
  <c r="F252" i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F259" i="1"/>
  <c r="G259" i="1" s="1"/>
  <c r="F260" i="1"/>
  <c r="G260" i="1" s="1"/>
  <c r="F261" i="1"/>
  <c r="F262" i="1"/>
  <c r="F263" i="1"/>
  <c r="F264" i="1"/>
  <c r="F265" i="1"/>
  <c r="F266" i="1"/>
  <c r="F267" i="1"/>
  <c r="F268" i="1"/>
  <c r="F269" i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F276" i="1"/>
  <c r="F277" i="1"/>
  <c r="F278" i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F286" i="1"/>
  <c r="F287" i="1"/>
  <c r="F288" i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F301" i="1"/>
  <c r="F302" i="1"/>
  <c r="F303" i="1"/>
  <c r="F304" i="1"/>
  <c r="G304" i="1" s="1"/>
  <c r="F305" i="1"/>
  <c r="G305" i="1" s="1"/>
  <c r="F306" i="1"/>
  <c r="F307" i="1"/>
  <c r="F308" i="1"/>
  <c r="G308" i="1" s="1"/>
  <c r="F309" i="1"/>
  <c r="G309" i="1" s="1"/>
  <c r="F310" i="1"/>
  <c r="F311" i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F319" i="1"/>
  <c r="G319" i="1" s="1"/>
  <c r="F320" i="1"/>
  <c r="F321" i="1"/>
  <c r="F322" i="1"/>
  <c r="F323" i="1"/>
  <c r="F324" i="1"/>
  <c r="F325" i="1"/>
  <c r="F326" i="1"/>
  <c r="F327" i="1"/>
  <c r="F328" i="1"/>
  <c r="F329" i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16" i="1"/>
  <c r="G1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G307" i="1" l="1"/>
  <c r="G187" i="1"/>
  <c r="G147" i="1"/>
  <c r="G87" i="1"/>
  <c r="G27" i="1"/>
  <c r="G327" i="1"/>
  <c r="G287" i="1"/>
  <c r="G267" i="1"/>
  <c r="G227" i="1"/>
  <c r="G207" i="1"/>
  <c r="G127" i="1"/>
  <c r="G107" i="1"/>
  <c r="G67" i="1"/>
  <c r="G47" i="1"/>
  <c r="G326" i="1"/>
  <c r="G306" i="1"/>
  <c r="G286" i="1"/>
  <c r="G266" i="1"/>
  <c r="G246" i="1"/>
  <c r="G226" i="1"/>
  <c r="G206" i="1"/>
  <c r="G186" i="1"/>
  <c r="G166" i="1"/>
  <c r="G146" i="1"/>
  <c r="G126" i="1"/>
  <c r="G106" i="1"/>
  <c r="G86" i="1"/>
  <c r="G66" i="1"/>
  <c r="G46" i="1"/>
  <c r="G26" i="1"/>
  <c r="G325" i="1"/>
  <c r="G285" i="1"/>
  <c r="G265" i="1"/>
  <c r="G205" i="1"/>
  <c r="G185" i="1"/>
  <c r="G145" i="1"/>
  <c r="G125" i="1"/>
  <c r="G45" i="1"/>
  <c r="G25" i="1"/>
  <c r="G324" i="1"/>
  <c r="G264" i="1"/>
  <c r="G204" i="1"/>
  <c r="G184" i="1"/>
  <c r="G144" i="1"/>
  <c r="G124" i="1"/>
  <c r="G44" i="1"/>
  <c r="G24" i="1"/>
  <c r="G245" i="1"/>
  <c r="G323" i="1"/>
  <c r="G303" i="1"/>
  <c r="G263" i="1"/>
  <c r="G243" i="1"/>
  <c r="G203" i="1"/>
  <c r="G183" i="1"/>
  <c r="G143" i="1"/>
  <c r="G123" i="1"/>
  <c r="G83" i="1"/>
  <c r="G43" i="1"/>
  <c r="G23" i="1"/>
  <c r="G244" i="1"/>
  <c r="G322" i="1"/>
  <c r="G302" i="1"/>
  <c r="G262" i="1"/>
  <c r="G242" i="1"/>
  <c r="G222" i="1"/>
  <c r="G202" i="1"/>
  <c r="G182" i="1"/>
  <c r="G122" i="1"/>
  <c r="G82" i="1"/>
  <c r="G22" i="1"/>
  <c r="G321" i="1"/>
  <c r="G261" i="1"/>
  <c r="G241" i="1"/>
  <c r="G221" i="1"/>
  <c r="G201" i="1"/>
  <c r="G181" i="1"/>
  <c r="G121" i="1"/>
  <c r="G81" i="1"/>
  <c r="G21" i="1"/>
  <c r="G85" i="1"/>
  <c r="G84" i="1"/>
  <c r="G42" i="1"/>
  <c r="G41" i="1"/>
  <c r="G301" i="1"/>
  <c r="G142" i="1"/>
  <c r="G65" i="1"/>
  <c r="G223" i="1"/>
  <c r="G141" i="1"/>
  <c r="G64" i="1"/>
  <c r="G63" i="1"/>
  <c r="G288" i="1"/>
  <c r="G268" i="1"/>
  <c r="G208" i="1"/>
  <c r="G148" i="1"/>
  <c r="G68" i="1"/>
  <c r="G28" i="1"/>
  <c r="G62" i="1"/>
  <c r="G200" i="1"/>
  <c r="G179" i="1"/>
  <c r="G238" i="1"/>
  <c r="G158" i="1"/>
  <c r="G318" i="1"/>
  <c r="G133" i="1"/>
  <c r="G220" i="1"/>
  <c r="G20" i="1"/>
  <c r="G219" i="1"/>
  <c r="G199" i="1"/>
  <c r="G19" i="1"/>
  <c r="G218" i="1"/>
  <c r="G198" i="1"/>
  <c r="G178" i="1"/>
  <c r="G320" i="1"/>
  <c r="G80" i="1"/>
  <c r="G258" i="1"/>
  <c r="G338" i="1"/>
  <c r="G311" i="1"/>
  <c r="G157" i="1"/>
  <c r="G177" i="1"/>
  <c r="G217" i="1"/>
  <c r="C18" i="1"/>
  <c r="D17" i="1"/>
  <c r="L25" i="1"/>
  <c r="D16" i="1"/>
  <c r="L26" i="1" l="1"/>
  <c r="C19" i="1"/>
  <c r="D18" i="1"/>
  <c r="C20" i="1" l="1"/>
  <c r="D19" i="1"/>
  <c r="L27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2" i="1"/>
  <c r="C74" i="1" l="1"/>
  <c r="D73" i="1"/>
  <c r="C75" i="1" l="1"/>
  <c r="D74" i="1"/>
  <c r="C76" i="1" l="1"/>
  <c r="D75" i="1"/>
  <c r="C77" i="1" l="1"/>
  <c r="D76" i="1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C156" i="1" l="1"/>
  <c r="D155" i="1"/>
  <c r="C157" i="1" l="1"/>
  <c r="D156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2" i="1"/>
  <c r="C164" i="1" l="1"/>
  <c r="D163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C201" i="1" l="1"/>
  <c r="D200" i="1"/>
  <c r="C202" i="1" l="1"/>
  <c r="D201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C211" i="1" l="1"/>
  <c r="D210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0" i="1"/>
  <c r="C222" i="1" l="1"/>
  <c r="D221" i="1"/>
  <c r="C223" i="1" l="1"/>
  <c r="D222" i="1"/>
  <c r="C224" i="1" l="1"/>
  <c r="D223" i="1"/>
  <c r="C225" i="1" l="1"/>
  <c r="D224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C233" i="1" l="1"/>
  <c r="D232" i="1"/>
  <c r="C234" i="1" l="1"/>
  <c r="D233" i="1"/>
  <c r="C235" i="1" l="1"/>
  <c r="D234" i="1"/>
  <c r="C236" i="1" l="1"/>
  <c r="D235" i="1"/>
  <c r="C237" i="1" l="1"/>
  <c r="D236" i="1"/>
  <c r="C238" i="1" l="1"/>
  <c r="D237" i="1"/>
  <c r="C239" i="1" l="1"/>
  <c r="D238" i="1"/>
  <c r="C240" i="1" l="1"/>
  <c r="D239" i="1"/>
  <c r="C241" i="1" l="1"/>
  <c r="D240" i="1"/>
  <c r="C242" i="1" l="1"/>
  <c r="D241" i="1"/>
  <c r="C243" i="1" l="1"/>
  <c r="D242" i="1"/>
  <c r="C244" i="1" l="1"/>
  <c r="D243" i="1"/>
  <c r="C245" i="1" l="1"/>
  <c r="D244" i="1"/>
  <c r="C246" i="1" l="1"/>
  <c r="D245" i="1"/>
  <c r="C247" i="1" l="1"/>
  <c r="D246" i="1"/>
  <c r="C248" i="1" l="1"/>
  <c r="D247" i="1"/>
  <c r="C249" i="1" l="1"/>
  <c r="D248" i="1"/>
  <c r="C250" i="1" l="1"/>
  <c r="D249" i="1"/>
  <c r="C251" i="1" l="1"/>
  <c r="D250" i="1"/>
  <c r="C252" i="1" l="1"/>
  <c r="D251" i="1"/>
  <c r="C253" i="1" l="1"/>
  <c r="D252" i="1"/>
  <c r="C254" i="1" l="1"/>
  <c r="D253" i="1"/>
  <c r="C255" i="1" l="1"/>
  <c r="D254" i="1"/>
  <c r="C256" i="1" l="1"/>
  <c r="D255" i="1"/>
  <c r="C257" i="1" l="1"/>
  <c r="D256" i="1"/>
  <c r="C258" i="1" l="1"/>
  <c r="D257" i="1"/>
  <c r="C259" i="1" l="1"/>
  <c r="D258" i="1"/>
  <c r="C260" i="1" l="1"/>
  <c r="D259" i="1"/>
  <c r="C261" i="1" l="1"/>
  <c r="D260" i="1"/>
  <c r="C262" i="1" l="1"/>
  <c r="D261" i="1"/>
  <c r="C263" i="1" l="1"/>
  <c r="D262" i="1"/>
  <c r="C264" i="1" l="1"/>
  <c r="D263" i="1"/>
  <c r="C265" i="1" l="1"/>
  <c r="D264" i="1"/>
  <c r="C266" i="1" l="1"/>
  <c r="D265" i="1"/>
  <c r="C267" i="1" l="1"/>
  <c r="D266" i="1"/>
  <c r="C268" i="1" l="1"/>
  <c r="D267" i="1"/>
  <c r="C269" i="1" l="1"/>
  <c r="D268" i="1"/>
  <c r="C270" i="1" l="1"/>
  <c r="D269" i="1"/>
  <c r="C271" i="1" l="1"/>
  <c r="D270" i="1"/>
  <c r="C272" i="1" l="1"/>
  <c r="D271" i="1"/>
  <c r="C273" i="1" l="1"/>
  <c r="D272" i="1"/>
  <c r="C274" i="1" l="1"/>
  <c r="D273" i="1"/>
  <c r="C275" i="1" l="1"/>
  <c r="D274" i="1"/>
  <c r="C276" i="1" l="1"/>
  <c r="D275" i="1"/>
  <c r="C277" i="1" l="1"/>
  <c r="D276" i="1"/>
  <c r="C278" i="1" l="1"/>
  <c r="D277" i="1"/>
  <c r="C279" i="1" l="1"/>
  <c r="D278" i="1"/>
  <c r="C280" i="1" l="1"/>
  <c r="D279" i="1"/>
  <c r="C281" i="1" l="1"/>
  <c r="D280" i="1"/>
  <c r="C282" i="1" l="1"/>
  <c r="D281" i="1"/>
  <c r="C283" i="1" l="1"/>
  <c r="D282" i="1"/>
  <c r="C284" i="1" l="1"/>
  <c r="D283" i="1"/>
  <c r="C285" i="1" l="1"/>
  <c r="D284" i="1"/>
  <c r="C286" i="1" l="1"/>
  <c r="D285" i="1"/>
  <c r="C287" i="1" l="1"/>
  <c r="D286" i="1"/>
  <c r="C288" i="1" l="1"/>
  <c r="D287" i="1"/>
  <c r="C289" i="1" l="1"/>
  <c r="D288" i="1"/>
  <c r="C290" i="1" l="1"/>
  <c r="D289" i="1"/>
  <c r="C291" i="1" l="1"/>
  <c r="D290" i="1"/>
  <c r="C292" i="1" l="1"/>
  <c r="D291" i="1"/>
  <c r="C293" i="1" l="1"/>
  <c r="D292" i="1"/>
  <c r="C294" i="1" l="1"/>
  <c r="D293" i="1"/>
  <c r="C295" i="1" l="1"/>
  <c r="D294" i="1"/>
  <c r="C296" i="1" l="1"/>
  <c r="D295" i="1"/>
  <c r="C297" i="1" l="1"/>
  <c r="D296" i="1"/>
  <c r="C298" i="1" l="1"/>
  <c r="D297" i="1"/>
  <c r="C299" i="1" l="1"/>
  <c r="D298" i="1"/>
  <c r="C300" i="1" l="1"/>
  <c r="D299" i="1"/>
  <c r="C301" i="1" l="1"/>
  <c r="D300" i="1"/>
  <c r="C302" i="1" l="1"/>
  <c r="D301" i="1"/>
  <c r="C303" i="1" l="1"/>
  <c r="D302" i="1"/>
  <c r="C304" i="1" l="1"/>
  <c r="D303" i="1"/>
  <c r="C305" i="1" l="1"/>
  <c r="D304" i="1"/>
  <c r="C306" i="1" l="1"/>
  <c r="D305" i="1"/>
  <c r="C307" i="1" l="1"/>
  <c r="D306" i="1"/>
  <c r="C308" i="1" l="1"/>
  <c r="D307" i="1"/>
  <c r="C309" i="1" l="1"/>
  <c r="D308" i="1"/>
  <c r="C310" i="1" l="1"/>
  <c r="D309" i="1"/>
  <c r="C311" i="1" l="1"/>
  <c r="D310" i="1"/>
  <c r="C312" i="1" l="1"/>
  <c r="D311" i="1"/>
  <c r="C313" i="1" l="1"/>
  <c r="D312" i="1"/>
  <c r="C314" i="1" l="1"/>
  <c r="D313" i="1"/>
  <c r="C315" i="1" l="1"/>
  <c r="D314" i="1"/>
  <c r="C316" i="1" l="1"/>
  <c r="D315" i="1"/>
  <c r="C317" i="1" l="1"/>
  <c r="D316" i="1"/>
  <c r="C318" i="1" l="1"/>
  <c r="D317" i="1"/>
  <c r="C319" i="1" l="1"/>
  <c r="D318" i="1"/>
  <c r="C320" i="1" l="1"/>
  <c r="D319" i="1"/>
  <c r="C321" i="1" l="1"/>
  <c r="D320" i="1"/>
  <c r="C322" i="1" l="1"/>
  <c r="D321" i="1"/>
  <c r="C323" i="1" l="1"/>
  <c r="D322" i="1"/>
  <c r="C324" i="1" l="1"/>
  <c r="D323" i="1"/>
  <c r="C325" i="1" l="1"/>
  <c r="D324" i="1"/>
  <c r="C326" i="1" l="1"/>
  <c r="D325" i="1"/>
  <c r="C327" i="1" l="1"/>
  <c r="D326" i="1"/>
  <c r="C328" i="1" l="1"/>
  <c r="D327" i="1"/>
  <c r="C329" i="1" l="1"/>
  <c r="D328" i="1"/>
  <c r="C330" i="1" l="1"/>
  <c r="D329" i="1"/>
  <c r="C331" i="1" l="1"/>
  <c r="D330" i="1"/>
  <c r="C332" i="1" l="1"/>
  <c r="D331" i="1"/>
  <c r="C333" i="1" l="1"/>
  <c r="D332" i="1"/>
  <c r="C334" i="1" l="1"/>
  <c r="D333" i="1"/>
  <c r="C335" i="1" l="1"/>
  <c r="D334" i="1"/>
  <c r="C336" i="1" l="1"/>
  <c r="D335" i="1"/>
  <c r="C337" i="1" l="1"/>
  <c r="D336" i="1"/>
  <c r="C338" i="1" l="1"/>
  <c r="D337" i="1"/>
  <c r="C339" i="1" l="1"/>
  <c r="D338" i="1"/>
  <c r="C340" i="1" l="1"/>
  <c r="D339" i="1"/>
  <c r="C341" i="1" l="1"/>
  <c r="D340" i="1"/>
  <c r="C342" i="1" l="1"/>
  <c r="D341" i="1"/>
  <c r="C343" i="1" l="1"/>
  <c r="D342" i="1"/>
  <c r="C344" i="1" l="1"/>
  <c r="D343" i="1"/>
  <c r="C345" i="1" l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D344" i="1"/>
  <c r="M24" i="1" l="1"/>
  <c r="M20" i="1"/>
  <c r="M23" i="1"/>
  <c r="M16" i="1"/>
  <c r="M22" i="1"/>
  <c r="M21" i="1"/>
  <c r="M27" i="1"/>
  <c r="M17" i="1"/>
  <c r="M25" i="1"/>
  <c r="M18" i="1"/>
  <c r="M19" i="1"/>
  <c r="M26" i="1"/>
  <c r="H23" i="1" l="1"/>
  <c r="H35" i="1"/>
  <c r="H47" i="1"/>
  <c r="H59" i="1"/>
  <c r="H71" i="1"/>
  <c r="H83" i="1"/>
  <c r="H95" i="1"/>
  <c r="H107" i="1"/>
  <c r="H119" i="1"/>
  <c r="H131" i="1"/>
  <c r="H143" i="1"/>
  <c r="H155" i="1"/>
  <c r="H167" i="1"/>
  <c r="H179" i="1"/>
  <c r="H191" i="1"/>
  <c r="H203" i="1"/>
  <c r="H215" i="1"/>
  <c r="H227" i="1"/>
  <c r="H239" i="1"/>
  <c r="H251" i="1"/>
  <c r="H263" i="1"/>
  <c r="H275" i="1"/>
  <c r="H287" i="1"/>
  <c r="H299" i="1"/>
  <c r="H311" i="1"/>
  <c r="H323" i="1"/>
  <c r="H335" i="1"/>
  <c r="H20" i="1"/>
  <c r="H32" i="1"/>
  <c r="H44" i="1"/>
  <c r="H56" i="1"/>
  <c r="H68" i="1"/>
  <c r="H80" i="1"/>
  <c r="H92" i="1"/>
  <c r="H104" i="1"/>
  <c r="H116" i="1"/>
  <c r="H128" i="1"/>
  <c r="H140" i="1"/>
  <c r="H152" i="1"/>
  <c r="H164" i="1"/>
  <c r="H176" i="1"/>
  <c r="H188" i="1"/>
  <c r="H200" i="1"/>
  <c r="H212" i="1"/>
  <c r="H224" i="1"/>
  <c r="H236" i="1"/>
  <c r="H248" i="1"/>
  <c r="H260" i="1"/>
  <c r="H272" i="1"/>
  <c r="H284" i="1"/>
  <c r="H296" i="1"/>
  <c r="H308" i="1"/>
  <c r="H320" i="1"/>
  <c r="H332" i="1"/>
  <c r="H26" i="1"/>
  <c r="H38" i="1"/>
  <c r="H50" i="1"/>
  <c r="H62" i="1"/>
  <c r="H74" i="1"/>
  <c r="H86" i="1"/>
  <c r="H98" i="1"/>
  <c r="H110" i="1"/>
  <c r="H122" i="1"/>
  <c r="H134" i="1"/>
  <c r="H146" i="1"/>
  <c r="H158" i="1"/>
  <c r="H170" i="1"/>
  <c r="H182" i="1"/>
  <c r="H194" i="1"/>
  <c r="H206" i="1"/>
  <c r="H218" i="1"/>
  <c r="H230" i="1"/>
  <c r="H242" i="1"/>
  <c r="H254" i="1"/>
  <c r="H266" i="1"/>
  <c r="H278" i="1"/>
  <c r="H290" i="1"/>
  <c r="H302" i="1"/>
  <c r="H314" i="1"/>
  <c r="H326" i="1"/>
  <c r="H338" i="1"/>
  <c r="H24" i="1"/>
  <c r="H36" i="1"/>
  <c r="H48" i="1"/>
  <c r="H60" i="1"/>
  <c r="H72" i="1"/>
  <c r="H84" i="1"/>
  <c r="H96" i="1"/>
  <c r="H108" i="1"/>
  <c r="H120" i="1"/>
  <c r="H132" i="1"/>
  <c r="H144" i="1"/>
  <c r="H156" i="1"/>
  <c r="H168" i="1"/>
  <c r="H180" i="1"/>
  <c r="H192" i="1"/>
  <c r="H204" i="1"/>
  <c r="H216" i="1"/>
  <c r="H228" i="1"/>
  <c r="H240" i="1"/>
  <c r="H252" i="1"/>
  <c r="H264" i="1"/>
  <c r="H276" i="1"/>
  <c r="H288" i="1"/>
  <c r="H300" i="1"/>
  <c r="H312" i="1"/>
  <c r="H324" i="1"/>
  <c r="H336" i="1"/>
  <c r="H19" i="1"/>
  <c r="H31" i="1"/>
  <c r="H43" i="1"/>
  <c r="H55" i="1"/>
  <c r="H67" i="1"/>
  <c r="H79" i="1"/>
  <c r="H91" i="1"/>
  <c r="H103" i="1"/>
  <c r="H115" i="1"/>
  <c r="H127" i="1"/>
  <c r="H139" i="1"/>
  <c r="H151" i="1"/>
  <c r="H163" i="1"/>
  <c r="H175" i="1"/>
  <c r="H187" i="1"/>
  <c r="H199" i="1"/>
  <c r="H211" i="1"/>
  <c r="H223" i="1"/>
  <c r="H235" i="1"/>
  <c r="H247" i="1"/>
  <c r="H259" i="1"/>
  <c r="H271" i="1"/>
  <c r="H283" i="1"/>
  <c r="H295" i="1"/>
  <c r="H307" i="1"/>
  <c r="H319" i="1"/>
  <c r="H331" i="1"/>
  <c r="H343" i="1"/>
  <c r="H21" i="1"/>
  <c r="H33" i="1"/>
  <c r="H45" i="1"/>
  <c r="H57" i="1"/>
  <c r="H69" i="1"/>
  <c r="H81" i="1"/>
  <c r="H93" i="1"/>
  <c r="H105" i="1"/>
  <c r="H117" i="1"/>
  <c r="H129" i="1"/>
  <c r="H141" i="1"/>
  <c r="H153" i="1"/>
  <c r="H165" i="1"/>
  <c r="H177" i="1"/>
  <c r="H189" i="1"/>
  <c r="H201" i="1"/>
  <c r="H213" i="1"/>
  <c r="H225" i="1"/>
  <c r="H237" i="1"/>
  <c r="H249" i="1"/>
  <c r="H261" i="1"/>
  <c r="H273" i="1"/>
  <c r="H285" i="1"/>
  <c r="H297" i="1"/>
  <c r="H309" i="1"/>
  <c r="H321" i="1"/>
  <c r="H333" i="1"/>
  <c r="H16" i="1"/>
  <c r="H28" i="1"/>
  <c r="H40" i="1"/>
  <c r="H52" i="1"/>
  <c r="H64" i="1"/>
  <c r="H76" i="1"/>
  <c r="H88" i="1"/>
  <c r="H100" i="1"/>
  <c r="H112" i="1"/>
  <c r="H124" i="1"/>
  <c r="H136" i="1"/>
  <c r="H148" i="1"/>
  <c r="H160" i="1"/>
  <c r="H172" i="1"/>
  <c r="H184" i="1"/>
  <c r="H196" i="1"/>
  <c r="H208" i="1"/>
  <c r="H220" i="1"/>
  <c r="H232" i="1"/>
  <c r="H244" i="1"/>
  <c r="H256" i="1"/>
  <c r="H268" i="1"/>
  <c r="H280" i="1"/>
  <c r="H292" i="1"/>
  <c r="H304" i="1"/>
  <c r="H316" i="1"/>
  <c r="H328" i="1"/>
  <c r="H340" i="1"/>
  <c r="H27" i="1"/>
  <c r="H39" i="1"/>
  <c r="H51" i="1"/>
  <c r="H63" i="1"/>
  <c r="H75" i="1"/>
  <c r="H87" i="1"/>
  <c r="H99" i="1"/>
  <c r="H111" i="1"/>
  <c r="H123" i="1"/>
  <c r="H135" i="1"/>
  <c r="H147" i="1"/>
  <c r="H159" i="1"/>
  <c r="H171" i="1"/>
  <c r="H183" i="1"/>
  <c r="H195" i="1"/>
  <c r="H207" i="1"/>
  <c r="H219" i="1"/>
  <c r="H231" i="1"/>
  <c r="H243" i="1"/>
  <c r="H255" i="1"/>
  <c r="H267" i="1"/>
  <c r="H279" i="1"/>
  <c r="H291" i="1"/>
  <c r="H303" i="1"/>
  <c r="H315" i="1"/>
  <c r="H327" i="1"/>
  <c r="H339" i="1"/>
  <c r="H18" i="1"/>
  <c r="H30" i="1"/>
  <c r="H42" i="1"/>
  <c r="H54" i="1"/>
  <c r="H66" i="1"/>
  <c r="H78" i="1"/>
  <c r="H90" i="1"/>
  <c r="H102" i="1"/>
  <c r="H114" i="1"/>
  <c r="H126" i="1"/>
  <c r="H138" i="1"/>
  <c r="H150" i="1"/>
  <c r="H162" i="1"/>
  <c r="H174" i="1"/>
  <c r="H186" i="1"/>
  <c r="H198" i="1"/>
  <c r="H210" i="1"/>
  <c r="H222" i="1"/>
  <c r="H234" i="1"/>
  <c r="H246" i="1"/>
  <c r="H258" i="1"/>
  <c r="H270" i="1"/>
  <c r="H282" i="1"/>
  <c r="H294" i="1"/>
  <c r="H306" i="1"/>
  <c r="H318" i="1"/>
  <c r="H330" i="1"/>
  <c r="H342" i="1"/>
  <c r="H17" i="1"/>
  <c r="H29" i="1"/>
  <c r="H41" i="1"/>
  <c r="H53" i="1"/>
  <c r="H65" i="1"/>
  <c r="H77" i="1"/>
  <c r="H89" i="1"/>
  <c r="H101" i="1"/>
  <c r="H113" i="1"/>
  <c r="H125" i="1"/>
  <c r="H137" i="1"/>
  <c r="H149" i="1"/>
  <c r="H161" i="1"/>
  <c r="H173" i="1"/>
  <c r="H185" i="1"/>
  <c r="H197" i="1"/>
  <c r="H209" i="1"/>
  <c r="H221" i="1"/>
  <c r="H233" i="1"/>
  <c r="H245" i="1"/>
  <c r="H257" i="1"/>
  <c r="H269" i="1"/>
  <c r="H281" i="1"/>
  <c r="H293" i="1"/>
  <c r="H305" i="1"/>
  <c r="H317" i="1"/>
  <c r="H329" i="1"/>
  <c r="H341" i="1"/>
  <c r="H25" i="1"/>
  <c r="H37" i="1"/>
  <c r="H49" i="1"/>
  <c r="H61" i="1"/>
  <c r="H73" i="1"/>
  <c r="H85" i="1"/>
  <c r="H97" i="1"/>
  <c r="H109" i="1"/>
  <c r="H121" i="1"/>
  <c r="H133" i="1"/>
  <c r="H145" i="1"/>
  <c r="H157" i="1"/>
  <c r="H169" i="1"/>
  <c r="H181" i="1"/>
  <c r="H193" i="1"/>
  <c r="H205" i="1"/>
  <c r="H217" i="1"/>
  <c r="H229" i="1"/>
  <c r="H241" i="1"/>
  <c r="H253" i="1"/>
  <c r="H265" i="1"/>
  <c r="H277" i="1"/>
  <c r="H289" i="1"/>
  <c r="H301" i="1"/>
  <c r="H313" i="1"/>
  <c r="H325" i="1"/>
  <c r="H337" i="1"/>
  <c r="H22" i="1"/>
  <c r="H34" i="1"/>
  <c r="H46" i="1"/>
  <c r="H58" i="1"/>
  <c r="H70" i="1"/>
  <c r="H82" i="1"/>
  <c r="H94" i="1"/>
  <c r="H106" i="1"/>
  <c r="H118" i="1"/>
  <c r="H130" i="1"/>
  <c r="H142" i="1"/>
  <c r="H154" i="1"/>
  <c r="H166" i="1"/>
  <c r="H178" i="1"/>
  <c r="H190" i="1"/>
  <c r="H202" i="1"/>
  <c r="H214" i="1"/>
  <c r="H226" i="1"/>
  <c r="H238" i="1"/>
  <c r="H250" i="1"/>
  <c r="H262" i="1"/>
  <c r="H274" i="1"/>
  <c r="H286" i="1"/>
  <c r="H298" i="1"/>
  <c r="H310" i="1"/>
  <c r="H322" i="1"/>
  <c r="H334" i="1"/>
  <c r="H344" i="1"/>
  <c r="I173" i="1" l="1"/>
  <c r="J173" i="1"/>
  <c r="I123" i="1"/>
  <c r="J123" i="1"/>
  <c r="I240" i="1"/>
  <c r="J240" i="1"/>
  <c r="I251" i="1"/>
  <c r="J251" i="1"/>
  <c r="I18" i="1"/>
  <c r="J18" i="1"/>
  <c r="I285" i="1"/>
  <c r="J285" i="1"/>
  <c r="I239" i="1"/>
  <c r="J239" i="1"/>
  <c r="I149" i="1"/>
  <c r="J149" i="1"/>
  <c r="I273" i="1"/>
  <c r="J273" i="1"/>
  <c r="I140" i="1"/>
  <c r="J140" i="1"/>
  <c r="I49" i="1"/>
  <c r="J49" i="1"/>
  <c r="I87" i="1"/>
  <c r="J87" i="1"/>
  <c r="I21" i="1"/>
  <c r="J21" i="1"/>
  <c r="I290" i="1"/>
  <c r="J290" i="1"/>
  <c r="I215" i="1"/>
  <c r="J215" i="1"/>
  <c r="I125" i="1"/>
  <c r="J125" i="1"/>
  <c r="I75" i="1"/>
  <c r="J75" i="1"/>
  <c r="I343" i="1"/>
  <c r="J343" i="1"/>
  <c r="I203" i="1"/>
  <c r="J203" i="1"/>
  <c r="I113" i="1"/>
  <c r="J113" i="1"/>
  <c r="I63" i="1"/>
  <c r="J63" i="1"/>
  <c r="I91" i="1"/>
  <c r="J91" i="1"/>
  <c r="I104" i="1"/>
  <c r="J104" i="1"/>
  <c r="I253" i="1"/>
  <c r="J253" i="1"/>
  <c r="I101" i="1"/>
  <c r="J101" i="1"/>
  <c r="I136" i="1"/>
  <c r="J136" i="1"/>
  <c r="I79" i="1"/>
  <c r="J79" i="1"/>
  <c r="I179" i="1"/>
  <c r="J179" i="1"/>
  <c r="I329" i="1"/>
  <c r="J329" i="1"/>
  <c r="I279" i="1"/>
  <c r="J279" i="1"/>
  <c r="I307" i="1"/>
  <c r="J307" i="1"/>
  <c r="I156" i="1"/>
  <c r="J156" i="1"/>
  <c r="I229" i="1"/>
  <c r="J229" i="1"/>
  <c r="I174" i="1"/>
  <c r="J174" i="1"/>
  <c r="I201" i="1"/>
  <c r="J201" i="1"/>
  <c r="I144" i="1"/>
  <c r="J144" i="1"/>
  <c r="I68" i="1"/>
  <c r="J68" i="1"/>
  <c r="I305" i="1"/>
  <c r="J305" i="1"/>
  <c r="I255" i="1"/>
  <c r="J255" i="1"/>
  <c r="I189" i="1"/>
  <c r="J189" i="1"/>
  <c r="I132" i="1"/>
  <c r="J132" i="1"/>
  <c r="I218" i="1"/>
  <c r="J218" i="1"/>
  <c r="I118" i="1"/>
  <c r="J118" i="1"/>
  <c r="I53" i="1"/>
  <c r="J53" i="1"/>
  <c r="I88" i="1"/>
  <c r="J88" i="1"/>
  <c r="I31" i="1"/>
  <c r="J31" i="1"/>
  <c r="I284" i="1"/>
  <c r="J284" i="1"/>
  <c r="I344" i="1"/>
  <c r="J344" i="1"/>
  <c r="I138" i="1"/>
  <c r="J138" i="1"/>
  <c r="I76" i="1"/>
  <c r="J76" i="1"/>
  <c r="I108" i="1"/>
  <c r="J108" i="1"/>
  <c r="I32" i="1"/>
  <c r="J32" i="1"/>
  <c r="I94" i="1"/>
  <c r="J94" i="1"/>
  <c r="I126" i="1"/>
  <c r="J126" i="1"/>
  <c r="I153" i="1"/>
  <c r="J153" i="1"/>
  <c r="I182" i="1"/>
  <c r="J182" i="1"/>
  <c r="I322" i="1"/>
  <c r="J322" i="1"/>
  <c r="I17" i="1"/>
  <c r="J17" i="1"/>
  <c r="I141" i="1"/>
  <c r="J141" i="1"/>
  <c r="I235" i="1"/>
  <c r="J235" i="1"/>
  <c r="I324" i="1"/>
  <c r="J324" i="1"/>
  <c r="I84" i="1"/>
  <c r="J84" i="1"/>
  <c r="I170" i="1"/>
  <c r="J170" i="1"/>
  <c r="I248" i="1"/>
  <c r="J248" i="1"/>
  <c r="I335" i="1"/>
  <c r="J335" i="1"/>
  <c r="I95" i="1"/>
  <c r="J95" i="1"/>
  <c r="I310" i="1"/>
  <c r="J310" i="1"/>
  <c r="I70" i="1"/>
  <c r="J70" i="1"/>
  <c r="I157" i="1"/>
  <c r="J157" i="1"/>
  <c r="I245" i="1"/>
  <c r="J245" i="1"/>
  <c r="I342" i="1"/>
  <c r="J342" i="1"/>
  <c r="I102" i="1"/>
  <c r="J102" i="1"/>
  <c r="I195" i="1"/>
  <c r="J195" i="1"/>
  <c r="I280" i="1"/>
  <c r="J280" i="1"/>
  <c r="I40" i="1"/>
  <c r="J40" i="1"/>
  <c r="I129" i="1"/>
  <c r="J129" i="1"/>
  <c r="I223" i="1"/>
  <c r="J223" i="1"/>
  <c r="I312" i="1"/>
  <c r="J312" i="1"/>
  <c r="I72" i="1"/>
  <c r="J72" i="1"/>
  <c r="I158" i="1"/>
  <c r="J158" i="1"/>
  <c r="I236" i="1"/>
  <c r="J236" i="1"/>
  <c r="I323" i="1"/>
  <c r="J323" i="1"/>
  <c r="I83" i="1"/>
  <c r="J83" i="1"/>
  <c r="I85" i="1"/>
  <c r="J85" i="1"/>
  <c r="I326" i="1"/>
  <c r="J326" i="1"/>
  <c r="I161" i="1"/>
  <c r="J161" i="1"/>
  <c r="I314" i="1"/>
  <c r="J314" i="1"/>
  <c r="I127" i="1"/>
  <c r="J127" i="1"/>
  <c r="I167" i="1"/>
  <c r="J167" i="1"/>
  <c r="I238" i="1"/>
  <c r="J238" i="1"/>
  <c r="I208" i="1"/>
  <c r="J208" i="1"/>
  <c r="I313" i="1"/>
  <c r="J313" i="1"/>
  <c r="I228" i="1"/>
  <c r="J228" i="1"/>
  <c r="I246" i="1"/>
  <c r="J246" i="1"/>
  <c r="I227" i="1"/>
  <c r="J227" i="1"/>
  <c r="I116" i="1"/>
  <c r="J116" i="1"/>
  <c r="I334" i="1"/>
  <c r="J334" i="1"/>
  <c r="I64" i="1"/>
  <c r="J64" i="1"/>
  <c r="I107" i="1"/>
  <c r="J107" i="1"/>
  <c r="I292" i="1"/>
  <c r="J292" i="1"/>
  <c r="I145" i="1"/>
  <c r="J145" i="1"/>
  <c r="I268" i="1"/>
  <c r="J268" i="1"/>
  <c r="I60" i="1"/>
  <c r="J60" i="1"/>
  <c r="I146" i="1"/>
  <c r="J146" i="1"/>
  <c r="I46" i="1"/>
  <c r="J46" i="1"/>
  <c r="I78" i="1"/>
  <c r="J78" i="1"/>
  <c r="I171" i="1"/>
  <c r="J171" i="1"/>
  <c r="I256" i="1"/>
  <c r="J256" i="1"/>
  <c r="I16" i="1"/>
  <c r="J16" i="1"/>
  <c r="I105" i="1"/>
  <c r="J105" i="1"/>
  <c r="I199" i="1"/>
  <c r="J199" i="1"/>
  <c r="I288" i="1"/>
  <c r="J288" i="1"/>
  <c r="I48" i="1"/>
  <c r="J48" i="1"/>
  <c r="I134" i="1"/>
  <c r="J134" i="1"/>
  <c r="I212" i="1"/>
  <c r="J212" i="1"/>
  <c r="I299" i="1"/>
  <c r="J299" i="1"/>
  <c r="I59" i="1"/>
  <c r="J59" i="1"/>
  <c r="I325" i="1"/>
  <c r="J325" i="1"/>
  <c r="I151" i="1"/>
  <c r="J151" i="1"/>
  <c r="I226" i="1"/>
  <c r="J226" i="1"/>
  <c r="I45" i="1"/>
  <c r="J45" i="1"/>
  <c r="I214" i="1"/>
  <c r="J214" i="1"/>
  <c r="I99" i="1"/>
  <c r="J99" i="1"/>
  <c r="I302" i="1"/>
  <c r="J302" i="1"/>
  <c r="I137" i="1"/>
  <c r="J137" i="1"/>
  <c r="I204" i="1"/>
  <c r="J204" i="1"/>
  <c r="I37" i="1"/>
  <c r="J37" i="1"/>
  <c r="I192" i="1"/>
  <c r="J192" i="1"/>
  <c r="I25" i="1"/>
  <c r="J25" i="1"/>
  <c r="I331" i="1"/>
  <c r="J331" i="1"/>
  <c r="I266" i="1"/>
  <c r="J266" i="1"/>
  <c r="I291" i="1"/>
  <c r="J291" i="1"/>
  <c r="I254" i="1"/>
  <c r="J254" i="1"/>
  <c r="I154" i="1"/>
  <c r="J154" i="1"/>
  <c r="I124" i="1"/>
  <c r="J124" i="1"/>
  <c r="I320" i="1"/>
  <c r="J320" i="1"/>
  <c r="I267" i="1"/>
  <c r="J267" i="1"/>
  <c r="I230" i="1"/>
  <c r="J230" i="1"/>
  <c r="I217" i="1"/>
  <c r="J217" i="1"/>
  <c r="I100" i="1"/>
  <c r="J100" i="1"/>
  <c r="I296" i="1"/>
  <c r="J296" i="1"/>
  <c r="I243" i="1"/>
  <c r="J243" i="1"/>
  <c r="I206" i="1"/>
  <c r="J206" i="1"/>
  <c r="I193" i="1"/>
  <c r="J193" i="1"/>
  <c r="I165" i="1"/>
  <c r="J165" i="1"/>
  <c r="I194" i="1"/>
  <c r="J194" i="1"/>
  <c r="I29" i="1"/>
  <c r="J29" i="1"/>
  <c r="I96" i="1"/>
  <c r="J96" i="1"/>
  <c r="I82" i="1"/>
  <c r="J82" i="1"/>
  <c r="I52" i="1"/>
  <c r="J52" i="1"/>
  <c r="I330" i="1"/>
  <c r="J330" i="1"/>
  <c r="I211" i="1"/>
  <c r="J211" i="1"/>
  <c r="I224" i="1"/>
  <c r="J224" i="1"/>
  <c r="I318" i="1"/>
  <c r="J318" i="1"/>
  <c r="I209" i="1"/>
  <c r="J209" i="1"/>
  <c r="I66" i="1"/>
  <c r="J66" i="1"/>
  <c r="I159" i="1"/>
  <c r="J159" i="1"/>
  <c r="I244" i="1"/>
  <c r="J244" i="1"/>
  <c r="I333" i="1"/>
  <c r="J333" i="1"/>
  <c r="I93" i="1"/>
  <c r="J93" i="1"/>
  <c r="I187" i="1"/>
  <c r="J187" i="1"/>
  <c r="I276" i="1"/>
  <c r="J276" i="1"/>
  <c r="I36" i="1"/>
  <c r="J36" i="1"/>
  <c r="I122" i="1"/>
  <c r="J122" i="1"/>
  <c r="I200" i="1"/>
  <c r="J200" i="1"/>
  <c r="I287" i="1"/>
  <c r="J287" i="1"/>
  <c r="I47" i="1"/>
  <c r="J47" i="1"/>
  <c r="I270" i="1"/>
  <c r="J270" i="1"/>
  <c r="I297" i="1"/>
  <c r="J297" i="1"/>
  <c r="I86" i="1"/>
  <c r="J86" i="1"/>
  <c r="I73" i="1"/>
  <c r="J73" i="1"/>
  <c r="I111" i="1"/>
  <c r="J111" i="1"/>
  <c r="I139" i="1"/>
  <c r="J139" i="1"/>
  <c r="I74" i="1"/>
  <c r="J74" i="1"/>
  <c r="I301" i="1"/>
  <c r="J301" i="1"/>
  <c r="I339" i="1"/>
  <c r="J339" i="1"/>
  <c r="I33" i="1"/>
  <c r="J33" i="1"/>
  <c r="I62" i="1"/>
  <c r="J62" i="1"/>
  <c r="I202" i="1"/>
  <c r="J202" i="1"/>
  <c r="I234" i="1"/>
  <c r="J234" i="1"/>
  <c r="I172" i="1"/>
  <c r="J172" i="1"/>
  <c r="I115" i="1"/>
  <c r="J115" i="1"/>
  <c r="I128" i="1"/>
  <c r="J128" i="1"/>
  <c r="I277" i="1"/>
  <c r="J277" i="1"/>
  <c r="I315" i="1"/>
  <c r="J315" i="1"/>
  <c r="I160" i="1"/>
  <c r="J160" i="1"/>
  <c r="I103" i="1"/>
  <c r="J103" i="1"/>
  <c r="I38" i="1"/>
  <c r="J38" i="1"/>
  <c r="I265" i="1"/>
  <c r="J265" i="1"/>
  <c r="I303" i="1"/>
  <c r="J303" i="1"/>
  <c r="I148" i="1"/>
  <c r="J148" i="1"/>
  <c r="I180" i="1"/>
  <c r="J180" i="1"/>
  <c r="I26" i="1"/>
  <c r="J26" i="1"/>
  <c r="I166" i="1"/>
  <c r="J166" i="1"/>
  <c r="I198" i="1"/>
  <c r="J198" i="1"/>
  <c r="I225" i="1"/>
  <c r="J225" i="1"/>
  <c r="I168" i="1"/>
  <c r="J168" i="1"/>
  <c r="I332" i="1"/>
  <c r="J332" i="1"/>
  <c r="I241" i="1"/>
  <c r="J241" i="1"/>
  <c r="I186" i="1"/>
  <c r="J186" i="1"/>
  <c r="I39" i="1"/>
  <c r="J39" i="1"/>
  <c r="I67" i="1"/>
  <c r="J67" i="1"/>
  <c r="I242" i="1"/>
  <c r="J242" i="1"/>
  <c r="I142" i="1"/>
  <c r="J142" i="1"/>
  <c r="I77" i="1"/>
  <c r="J77" i="1"/>
  <c r="I112" i="1"/>
  <c r="J112" i="1"/>
  <c r="I55" i="1"/>
  <c r="J55" i="1"/>
  <c r="I155" i="1"/>
  <c r="J155" i="1"/>
  <c r="I65" i="1"/>
  <c r="J65" i="1"/>
  <c r="I340" i="1"/>
  <c r="J340" i="1"/>
  <c r="I43" i="1"/>
  <c r="J43" i="1"/>
  <c r="I56" i="1"/>
  <c r="J56" i="1"/>
  <c r="I205" i="1"/>
  <c r="J205" i="1"/>
  <c r="I150" i="1"/>
  <c r="J150" i="1"/>
  <c r="I177" i="1"/>
  <c r="J177" i="1"/>
  <c r="I120" i="1"/>
  <c r="J120" i="1"/>
  <c r="I44" i="1"/>
  <c r="J44" i="1"/>
  <c r="I106" i="1"/>
  <c r="J106" i="1"/>
  <c r="I41" i="1"/>
  <c r="J41" i="1"/>
  <c r="I231" i="1"/>
  <c r="J231" i="1"/>
  <c r="I19" i="1"/>
  <c r="J19" i="1"/>
  <c r="I119" i="1"/>
  <c r="J119" i="1"/>
  <c r="I269" i="1"/>
  <c r="J269" i="1"/>
  <c r="I304" i="1"/>
  <c r="J304" i="1"/>
  <c r="I247" i="1"/>
  <c r="J247" i="1"/>
  <c r="I20" i="1"/>
  <c r="J20" i="1"/>
  <c r="I257" i="1"/>
  <c r="J257" i="1"/>
  <c r="I114" i="1"/>
  <c r="J114" i="1"/>
  <c r="I298" i="1"/>
  <c r="J298" i="1"/>
  <c r="I233" i="1"/>
  <c r="J233" i="1"/>
  <c r="I183" i="1"/>
  <c r="J183" i="1"/>
  <c r="I117" i="1"/>
  <c r="J117" i="1"/>
  <c r="I71" i="1"/>
  <c r="J71" i="1"/>
  <c r="I133" i="1"/>
  <c r="J133" i="1"/>
  <c r="I274" i="1"/>
  <c r="J274" i="1"/>
  <c r="I121" i="1"/>
  <c r="J121" i="1"/>
  <c r="I262" i="1"/>
  <c r="J262" i="1"/>
  <c r="I22" i="1"/>
  <c r="J22" i="1"/>
  <c r="I109" i="1"/>
  <c r="J109" i="1"/>
  <c r="I197" i="1"/>
  <c r="J197" i="1"/>
  <c r="I294" i="1"/>
  <c r="J294" i="1"/>
  <c r="I54" i="1"/>
  <c r="J54" i="1"/>
  <c r="I147" i="1"/>
  <c r="J147" i="1"/>
  <c r="I232" i="1"/>
  <c r="J232" i="1"/>
  <c r="I321" i="1"/>
  <c r="J321" i="1"/>
  <c r="I81" i="1"/>
  <c r="J81" i="1"/>
  <c r="I175" i="1"/>
  <c r="J175" i="1"/>
  <c r="I264" i="1"/>
  <c r="J264" i="1"/>
  <c r="I24" i="1"/>
  <c r="J24" i="1"/>
  <c r="I110" i="1"/>
  <c r="J110" i="1"/>
  <c r="I188" i="1"/>
  <c r="J188" i="1"/>
  <c r="I275" i="1"/>
  <c r="J275" i="1"/>
  <c r="I35" i="1"/>
  <c r="J35" i="1"/>
  <c r="I30" i="1"/>
  <c r="J30" i="1"/>
  <c r="I57" i="1"/>
  <c r="J57" i="1"/>
  <c r="I164" i="1"/>
  <c r="J164" i="1"/>
  <c r="I258" i="1"/>
  <c r="J258" i="1"/>
  <c r="I196" i="1"/>
  <c r="J196" i="1"/>
  <c r="I152" i="1"/>
  <c r="J152" i="1"/>
  <c r="I61" i="1"/>
  <c r="J61" i="1"/>
  <c r="I184" i="1"/>
  <c r="J184" i="1"/>
  <c r="I216" i="1"/>
  <c r="J216" i="1"/>
  <c r="I289" i="1"/>
  <c r="J289" i="1"/>
  <c r="I327" i="1"/>
  <c r="J327" i="1"/>
  <c r="I261" i="1"/>
  <c r="J261" i="1"/>
  <c r="I50" i="1"/>
  <c r="J50" i="1"/>
  <c r="I190" i="1"/>
  <c r="J190" i="1"/>
  <c r="I222" i="1"/>
  <c r="J222" i="1"/>
  <c r="I249" i="1"/>
  <c r="J249" i="1"/>
  <c r="I278" i="1"/>
  <c r="J278" i="1"/>
  <c r="I178" i="1"/>
  <c r="J178" i="1"/>
  <c r="I210" i="1"/>
  <c r="J210" i="1"/>
  <c r="I237" i="1"/>
  <c r="J237" i="1"/>
  <c r="I191" i="1"/>
  <c r="J191" i="1"/>
  <c r="I341" i="1"/>
  <c r="J341" i="1"/>
  <c r="I51" i="1"/>
  <c r="J51" i="1"/>
  <c r="I319" i="1"/>
  <c r="J319" i="1"/>
  <c r="I92" i="1"/>
  <c r="J92" i="1"/>
  <c r="I89" i="1"/>
  <c r="J89" i="1"/>
  <c r="I213" i="1"/>
  <c r="J213" i="1"/>
  <c r="I80" i="1"/>
  <c r="J80" i="1"/>
  <c r="I317" i="1"/>
  <c r="J317" i="1"/>
  <c r="I27" i="1"/>
  <c r="J27" i="1"/>
  <c r="I295" i="1"/>
  <c r="J295" i="1"/>
  <c r="I308" i="1"/>
  <c r="J308" i="1"/>
  <c r="I130" i="1"/>
  <c r="J130" i="1"/>
  <c r="I162" i="1"/>
  <c r="J162" i="1"/>
  <c r="I283" i="1"/>
  <c r="J283" i="1"/>
  <c r="I143" i="1"/>
  <c r="J143" i="1"/>
  <c r="I293" i="1"/>
  <c r="J293" i="1"/>
  <c r="I328" i="1"/>
  <c r="J328" i="1"/>
  <c r="I271" i="1"/>
  <c r="J271" i="1"/>
  <c r="I131" i="1"/>
  <c r="J131" i="1"/>
  <c r="I281" i="1"/>
  <c r="J281" i="1"/>
  <c r="I316" i="1"/>
  <c r="J316" i="1"/>
  <c r="I259" i="1"/>
  <c r="J259" i="1"/>
  <c r="I272" i="1"/>
  <c r="J272" i="1"/>
  <c r="I181" i="1"/>
  <c r="J181" i="1"/>
  <c r="I219" i="1"/>
  <c r="J219" i="1"/>
  <c r="I336" i="1"/>
  <c r="J336" i="1"/>
  <c r="I260" i="1"/>
  <c r="J260" i="1"/>
  <c r="I169" i="1"/>
  <c r="J169" i="1"/>
  <c r="I207" i="1"/>
  <c r="J207" i="1"/>
  <c r="I58" i="1"/>
  <c r="J58" i="1"/>
  <c r="I90" i="1"/>
  <c r="J90" i="1"/>
  <c r="I28" i="1"/>
  <c r="J28" i="1"/>
  <c r="I300" i="1"/>
  <c r="J300" i="1"/>
  <c r="I311" i="1"/>
  <c r="J311" i="1"/>
  <c r="I286" i="1"/>
  <c r="J286" i="1"/>
  <c r="I221" i="1"/>
  <c r="J221" i="1"/>
  <c r="I34" i="1"/>
  <c r="J34" i="1"/>
  <c r="I306" i="1"/>
  <c r="J306" i="1"/>
  <c r="I250" i="1"/>
  <c r="J250" i="1"/>
  <c r="I337" i="1"/>
  <c r="J337" i="1"/>
  <c r="I97" i="1"/>
  <c r="J97" i="1"/>
  <c r="I185" i="1"/>
  <c r="J185" i="1"/>
  <c r="I282" i="1"/>
  <c r="J282" i="1"/>
  <c r="I42" i="1"/>
  <c r="J42" i="1"/>
  <c r="I135" i="1"/>
  <c r="J135" i="1"/>
  <c r="I220" i="1"/>
  <c r="J220" i="1"/>
  <c r="I309" i="1"/>
  <c r="J309" i="1"/>
  <c r="I69" i="1"/>
  <c r="J69" i="1"/>
  <c r="I163" i="1"/>
  <c r="J163" i="1"/>
  <c r="I252" i="1"/>
  <c r="J252" i="1"/>
  <c r="I338" i="1"/>
  <c r="J338" i="1"/>
  <c r="I98" i="1"/>
  <c r="J98" i="1"/>
  <c r="I176" i="1"/>
  <c r="J176" i="1"/>
  <c r="I263" i="1"/>
  <c r="J263" i="1"/>
  <c r="I23" i="1"/>
  <c r="J23" i="1"/>
</calcChain>
</file>

<file path=xl/sharedStrings.xml><?xml version="1.0" encoding="utf-8"?>
<sst xmlns="http://schemas.openxmlformats.org/spreadsheetml/2006/main" count="727" uniqueCount="370">
  <si>
    <t>Month</t>
  </si>
  <si>
    <t>Title</t>
  </si>
  <si>
    <t>Employed</t>
  </si>
  <si>
    <t>1990 ene.</t>
  </si>
  <si>
    <t>Retail Trade</t>
  </si>
  <si>
    <t>1990 feb.</t>
  </si>
  <si>
    <t>1990 mar.</t>
  </si>
  <si>
    <t>1990 abr.</t>
  </si>
  <si>
    <t>1990 may.</t>
  </si>
  <si>
    <t>1990 jun.</t>
  </si>
  <si>
    <t>1990 jul.</t>
  </si>
  <si>
    <t>1990 ago.</t>
  </si>
  <si>
    <t>1990 sep.</t>
  </si>
  <si>
    <t>1990 oct.</t>
  </si>
  <si>
    <t>1990 nov.</t>
  </si>
  <si>
    <t>1990 dic.</t>
  </si>
  <si>
    <t>1991 ene.</t>
  </si>
  <si>
    <t>1991 feb.</t>
  </si>
  <si>
    <t>1991 mar.</t>
  </si>
  <si>
    <t>1991 abr.</t>
  </si>
  <si>
    <t>1991 may.</t>
  </si>
  <si>
    <t>1991 jun.</t>
  </si>
  <si>
    <t>1991 jul.</t>
  </si>
  <si>
    <t>1991 ago.</t>
  </si>
  <si>
    <t>1991 sep.</t>
  </si>
  <si>
    <t>1991 oct.</t>
  </si>
  <si>
    <t>1991 nov.</t>
  </si>
  <si>
    <t>1991 dic.</t>
  </si>
  <si>
    <t>1992 ene.</t>
  </si>
  <si>
    <t>1992 feb.</t>
  </si>
  <si>
    <t>1992 mar.</t>
  </si>
  <si>
    <t>1992 abr.</t>
  </si>
  <si>
    <t>1992 may.</t>
  </si>
  <si>
    <t>1992 jun.</t>
  </si>
  <si>
    <t>1992 jul.</t>
  </si>
  <si>
    <t>1992 ago.</t>
  </si>
  <si>
    <t>1992 sep.</t>
  </si>
  <si>
    <t>1992 oct.</t>
  </si>
  <si>
    <t>1992 nov.</t>
  </si>
  <si>
    <t>1992 dic.</t>
  </si>
  <si>
    <t>1993 ene.</t>
  </si>
  <si>
    <t>1993 feb.</t>
  </si>
  <si>
    <t>1993 mar.</t>
  </si>
  <si>
    <t>1993 abr.</t>
  </si>
  <si>
    <t>1993 may.</t>
  </si>
  <si>
    <t>1993 jun.</t>
  </si>
  <si>
    <t>1993 jul.</t>
  </si>
  <si>
    <t>1993 ago.</t>
  </si>
  <si>
    <t>1993 sep.</t>
  </si>
  <si>
    <t>1993 oct.</t>
  </si>
  <si>
    <t>1993 nov.</t>
  </si>
  <si>
    <t>1993 dic.</t>
  </si>
  <si>
    <t>1994 ene.</t>
  </si>
  <si>
    <t>1994 feb.</t>
  </si>
  <si>
    <t>1994 mar.</t>
  </si>
  <si>
    <t>1994 abr.</t>
  </si>
  <si>
    <t>1994 may.</t>
  </si>
  <si>
    <t>1994 jun.</t>
  </si>
  <si>
    <t>1994 jul.</t>
  </si>
  <si>
    <t>1994 ago.</t>
  </si>
  <si>
    <t>1994 sep.</t>
  </si>
  <si>
    <t>1994 oct.</t>
  </si>
  <si>
    <t>1994 nov.</t>
  </si>
  <si>
    <t>1994 dic.</t>
  </si>
  <si>
    <t>1995 ene.</t>
  </si>
  <si>
    <t>1995 feb.</t>
  </si>
  <si>
    <t>1995 mar.</t>
  </si>
  <si>
    <t>1995 abr.</t>
  </si>
  <si>
    <t>1995 may.</t>
  </si>
  <si>
    <t>1995 jun.</t>
  </si>
  <si>
    <t>1995 jul.</t>
  </si>
  <si>
    <t>1995 ago.</t>
  </si>
  <si>
    <t>1995 sep.</t>
  </si>
  <si>
    <t>1995 oct.</t>
  </si>
  <si>
    <t>1995 nov.</t>
  </si>
  <si>
    <t>1995 dic.</t>
  </si>
  <si>
    <t>1996 ene.</t>
  </si>
  <si>
    <t>1996 feb.</t>
  </si>
  <si>
    <t>1996 mar.</t>
  </si>
  <si>
    <t>1996 abr.</t>
  </si>
  <si>
    <t>1996 may.</t>
  </si>
  <si>
    <t>1996 jun.</t>
  </si>
  <si>
    <t>1996 jul.</t>
  </si>
  <si>
    <t>1996 ago.</t>
  </si>
  <si>
    <t>1996 sep.</t>
  </si>
  <si>
    <t>1996 oct.</t>
  </si>
  <si>
    <t>1996 nov.</t>
  </si>
  <si>
    <t>1996 dic.</t>
  </si>
  <si>
    <t>1997 ene.</t>
  </si>
  <si>
    <t>1997 feb.</t>
  </si>
  <si>
    <t>1997 mar.</t>
  </si>
  <si>
    <t>1997 abr.</t>
  </si>
  <si>
    <t>1997 may.</t>
  </si>
  <si>
    <t>1997 jun.</t>
  </si>
  <si>
    <t>1997 jul.</t>
  </si>
  <si>
    <t>1997 ago.</t>
  </si>
  <si>
    <t>1997 sep.</t>
  </si>
  <si>
    <t>1997 oct.</t>
  </si>
  <si>
    <t>1997 nov.</t>
  </si>
  <si>
    <t>1997 dic.</t>
  </si>
  <si>
    <t>1998 ene.</t>
  </si>
  <si>
    <t>1998 feb.</t>
  </si>
  <si>
    <t>1998 mar.</t>
  </si>
  <si>
    <t>1998 abr.</t>
  </si>
  <si>
    <t>1998 may.</t>
  </si>
  <si>
    <t>1998 jun.</t>
  </si>
  <si>
    <t>1998 jul.</t>
  </si>
  <si>
    <t>1998 ago.</t>
  </si>
  <si>
    <t>1998 sep.</t>
  </si>
  <si>
    <t>1998 oct.</t>
  </si>
  <si>
    <t>1998 nov.</t>
  </si>
  <si>
    <t>1998 dic.</t>
  </si>
  <si>
    <t>1999 ene.</t>
  </si>
  <si>
    <t>1999 feb.</t>
  </si>
  <si>
    <t>1999 mar.</t>
  </si>
  <si>
    <t>1999 abr.</t>
  </si>
  <si>
    <t>1999 may.</t>
  </si>
  <si>
    <t>1999 jun.</t>
  </si>
  <si>
    <t>1999 jul.</t>
  </si>
  <si>
    <t>1999 ago.</t>
  </si>
  <si>
    <t>1999 sep.</t>
  </si>
  <si>
    <t>1999 oct.</t>
  </si>
  <si>
    <t>1999 nov.</t>
  </si>
  <si>
    <t>1999 dic.</t>
  </si>
  <si>
    <t>2000 ene.</t>
  </si>
  <si>
    <t>2000 feb.</t>
  </si>
  <si>
    <t>2000 mar.</t>
  </si>
  <si>
    <t>2000 abr.</t>
  </si>
  <si>
    <t>2000 may.</t>
  </si>
  <si>
    <t>2000 jun.</t>
  </si>
  <si>
    <t>2000 jul.</t>
  </si>
  <si>
    <t>2000 ago.</t>
  </si>
  <si>
    <t>2000 sep.</t>
  </si>
  <si>
    <t>2000 oct.</t>
  </si>
  <si>
    <t>2000 nov.</t>
  </si>
  <si>
    <t>2000 dic.</t>
  </si>
  <si>
    <t>2001 ene.</t>
  </si>
  <si>
    <t>2001 feb.</t>
  </si>
  <si>
    <t>2001 mar.</t>
  </si>
  <si>
    <t>2001 abr.</t>
  </si>
  <si>
    <t>2001 may.</t>
  </si>
  <si>
    <t>2001 jun.</t>
  </si>
  <si>
    <t>2001 jul.</t>
  </si>
  <si>
    <t>2001 ago.</t>
  </si>
  <si>
    <t>2001 sep.</t>
  </si>
  <si>
    <t>2001 oct.</t>
  </si>
  <si>
    <t>2001 nov.</t>
  </si>
  <si>
    <t>2001 dic.</t>
  </si>
  <si>
    <t>2002 ene.</t>
  </si>
  <si>
    <t>2002 feb.</t>
  </si>
  <si>
    <t>2002 mar.</t>
  </si>
  <si>
    <t>2002 abr.</t>
  </si>
  <si>
    <t>2002 may.</t>
  </si>
  <si>
    <t>2002 jun.</t>
  </si>
  <si>
    <t>2002 jul.</t>
  </si>
  <si>
    <t>2002 ago.</t>
  </si>
  <si>
    <t>2002 sep.</t>
  </si>
  <si>
    <t>2002 oct.</t>
  </si>
  <si>
    <t>2002 nov.</t>
  </si>
  <si>
    <t>2002 dic.</t>
  </si>
  <si>
    <t>2003 ene.</t>
  </si>
  <si>
    <t>2003 feb.</t>
  </si>
  <si>
    <t>2003 mar.</t>
  </si>
  <si>
    <t>2003 abr.</t>
  </si>
  <si>
    <t>2003 may.</t>
  </si>
  <si>
    <t>2003 jun.</t>
  </si>
  <si>
    <t>2003 jul.</t>
  </si>
  <si>
    <t>2003 ago.</t>
  </si>
  <si>
    <t>2003 sep.</t>
  </si>
  <si>
    <t>2003 oct.</t>
  </si>
  <si>
    <t>2003 nov.</t>
  </si>
  <si>
    <t>2003 dic.</t>
  </si>
  <si>
    <t>2004 ene.</t>
  </si>
  <si>
    <t>2004 feb.</t>
  </si>
  <si>
    <t>2004 mar.</t>
  </si>
  <si>
    <t>2004 abr.</t>
  </si>
  <si>
    <t>2004 may.</t>
  </si>
  <si>
    <t>2004 jun.</t>
  </si>
  <si>
    <t>2004 jul.</t>
  </si>
  <si>
    <t>2004 ago.</t>
  </si>
  <si>
    <t>2004 sep.</t>
  </si>
  <si>
    <t>2004 oct.</t>
  </si>
  <si>
    <t>2004 nov.</t>
  </si>
  <si>
    <t>2004 dic.</t>
  </si>
  <si>
    <t>2005 ene.</t>
  </si>
  <si>
    <t>2005 feb.</t>
  </si>
  <si>
    <t>2005 mar.</t>
  </si>
  <si>
    <t>2005 abr.</t>
  </si>
  <si>
    <t>2005 may.</t>
  </si>
  <si>
    <t>2005 jun.</t>
  </si>
  <si>
    <t>2005 jul.</t>
  </si>
  <si>
    <t>2005 ago.</t>
  </si>
  <si>
    <t>2005 sep.</t>
  </si>
  <si>
    <t>2005 oct.</t>
  </si>
  <si>
    <t>2005 nov.</t>
  </si>
  <si>
    <t>2005 dic.</t>
  </si>
  <si>
    <t>2006 ene.</t>
  </si>
  <si>
    <t>2006 feb.</t>
  </si>
  <si>
    <t>2006 mar.</t>
  </si>
  <si>
    <t>2006 abr.</t>
  </si>
  <si>
    <t>2006 may.</t>
  </si>
  <si>
    <t>2006 jun.</t>
  </si>
  <si>
    <t>2006 jul.</t>
  </si>
  <si>
    <t>2006 ago.</t>
  </si>
  <si>
    <t>2006 sep.</t>
  </si>
  <si>
    <t>2006 oct.</t>
  </si>
  <si>
    <t>2006 nov.</t>
  </si>
  <si>
    <t>2006 dic.</t>
  </si>
  <si>
    <t>2007 ene.</t>
  </si>
  <si>
    <t>2007 feb.</t>
  </si>
  <si>
    <t>2007 mar.</t>
  </si>
  <si>
    <t>2007 abr.</t>
  </si>
  <si>
    <t>2007 may.</t>
  </si>
  <si>
    <t>2007 jun.</t>
  </si>
  <si>
    <t>2007 jul.</t>
  </si>
  <si>
    <t>2007 ago.</t>
  </si>
  <si>
    <t>2007 sep.</t>
  </si>
  <si>
    <t>2007 oct.</t>
  </si>
  <si>
    <t>2007 nov.</t>
  </si>
  <si>
    <t>2007 dic.</t>
  </si>
  <si>
    <t>2008 ene.</t>
  </si>
  <si>
    <t>2008 feb.</t>
  </si>
  <si>
    <t>2008 mar.</t>
  </si>
  <si>
    <t>2008 abr.</t>
  </si>
  <si>
    <t>2008 may.</t>
  </si>
  <si>
    <t>2008 jun.</t>
  </si>
  <si>
    <t>2008 jul.</t>
  </si>
  <si>
    <t>2008 ago.</t>
  </si>
  <si>
    <t>2008 sep.</t>
  </si>
  <si>
    <t>2008 oct.</t>
  </si>
  <si>
    <t>2008 nov.</t>
  </si>
  <si>
    <t>2008 dic.</t>
  </si>
  <si>
    <t>2009 ene.</t>
  </si>
  <si>
    <t>2009 feb.</t>
  </si>
  <si>
    <t>2009 mar.</t>
  </si>
  <si>
    <t>2009 abr.</t>
  </si>
  <si>
    <t>2009 may.</t>
  </si>
  <si>
    <t>2009 jun.</t>
  </si>
  <si>
    <t>2009 jul.</t>
  </si>
  <si>
    <t>2009 ago.</t>
  </si>
  <si>
    <t>2009 sep.</t>
  </si>
  <si>
    <t>2009 oct.</t>
  </si>
  <si>
    <t>2009 nov.</t>
  </si>
  <si>
    <t>2009 dic.</t>
  </si>
  <si>
    <t>2010 ene.</t>
  </si>
  <si>
    <t>2010 feb.</t>
  </si>
  <si>
    <t>2010 mar.</t>
  </si>
  <si>
    <t>2010 abr.</t>
  </si>
  <si>
    <t>2010 may.</t>
  </si>
  <si>
    <t>2010 jun.</t>
  </si>
  <si>
    <t>2010 jul.</t>
  </si>
  <si>
    <t>2010 ago.</t>
  </si>
  <si>
    <t>2010 sep.</t>
  </si>
  <si>
    <t>2010 oct.</t>
  </si>
  <si>
    <t>2010 nov.</t>
  </si>
  <si>
    <t>2010 dic.</t>
  </si>
  <si>
    <t>2011 ene.</t>
  </si>
  <si>
    <t>2011 feb.</t>
  </si>
  <si>
    <t>2011 mar.</t>
  </si>
  <si>
    <t>2011 abr.</t>
  </si>
  <si>
    <t>2011 may.</t>
  </si>
  <si>
    <t>2011 jun.</t>
  </si>
  <si>
    <t>2011 jul.</t>
  </si>
  <si>
    <t>2011 ago.</t>
  </si>
  <si>
    <t>2011 sep.</t>
  </si>
  <si>
    <t>2011 oct.</t>
  </si>
  <si>
    <t>2011 nov.</t>
  </si>
  <si>
    <t>2011 dic.</t>
  </si>
  <si>
    <t>2012 ene.</t>
  </si>
  <si>
    <t>2012 feb.</t>
  </si>
  <si>
    <t>2012 mar.</t>
  </si>
  <si>
    <t>2012 abr.</t>
  </si>
  <si>
    <t>2012 may.</t>
  </si>
  <si>
    <t>2012 jun.</t>
  </si>
  <si>
    <t>2012 jul.</t>
  </si>
  <si>
    <t>2012 ago.</t>
  </si>
  <si>
    <t>2012 sep.</t>
  </si>
  <si>
    <t>2012 oct.</t>
  </si>
  <si>
    <t>2012 nov.</t>
  </si>
  <si>
    <t>2012 dic.</t>
  </si>
  <si>
    <t>2013 ene.</t>
  </si>
  <si>
    <t>2013 feb.</t>
  </si>
  <si>
    <t>2013 mar.</t>
  </si>
  <si>
    <t>2013 abr.</t>
  </si>
  <si>
    <t>2013 may.</t>
  </si>
  <si>
    <t>2013 jun.</t>
  </si>
  <si>
    <t>2013 jul.</t>
  </si>
  <si>
    <t>2013 ago.</t>
  </si>
  <si>
    <t>2013 sep.</t>
  </si>
  <si>
    <t>2013 oct.</t>
  </si>
  <si>
    <t>2013 nov.</t>
  </si>
  <si>
    <t>2013 dic.</t>
  </si>
  <si>
    <t>2014 ene.</t>
  </si>
  <si>
    <t>2014 feb.</t>
  </si>
  <si>
    <t>2014 mar.</t>
  </si>
  <si>
    <t>2014 abr.</t>
  </si>
  <si>
    <t>2014 may.</t>
  </si>
  <si>
    <t>2014 jun.</t>
  </si>
  <si>
    <t>2014 jul.</t>
  </si>
  <si>
    <t>2014 ago.</t>
  </si>
  <si>
    <t>2014 sep.</t>
  </si>
  <si>
    <t>2014 oct.</t>
  </si>
  <si>
    <t>2014 nov.</t>
  </si>
  <si>
    <t>2014 dic.</t>
  </si>
  <si>
    <t>2015 ene.</t>
  </si>
  <si>
    <t>2015 feb.</t>
  </si>
  <si>
    <t>2015 mar.</t>
  </si>
  <si>
    <t>2015 abr.</t>
  </si>
  <si>
    <t>2015 may.</t>
  </si>
  <si>
    <t>2015 jun.</t>
  </si>
  <si>
    <t>2015 jul.</t>
  </si>
  <si>
    <t>2015 ago.</t>
  </si>
  <si>
    <t>2015 sep.</t>
  </si>
  <si>
    <t>2015 oct.</t>
  </si>
  <si>
    <t>2015 nov.</t>
  </si>
  <si>
    <t>2015 dic.</t>
  </si>
  <si>
    <t>2016 ene.</t>
  </si>
  <si>
    <t>2016 feb.</t>
  </si>
  <si>
    <t>2016 mar.</t>
  </si>
  <si>
    <t>2016 abr.</t>
  </si>
  <si>
    <t>2016 may.</t>
  </si>
  <si>
    <t>2016 jun.</t>
  </si>
  <si>
    <t>2016 jul.</t>
  </si>
  <si>
    <t>2016 ago.</t>
  </si>
  <si>
    <t>2016 sep.</t>
  </si>
  <si>
    <t>2016 oct.</t>
  </si>
  <si>
    <t>2016 nov.</t>
  </si>
  <si>
    <t>2016 dic.</t>
  </si>
  <si>
    <t>2017 ene.</t>
  </si>
  <si>
    <t>2017 feb.</t>
  </si>
  <si>
    <t>2017 mar.</t>
  </si>
  <si>
    <t>2017 abr.</t>
  </si>
  <si>
    <t>2017 may.</t>
  </si>
  <si>
    <t>2017 jun.</t>
  </si>
  <si>
    <t>2017 jul.</t>
  </si>
  <si>
    <t>2017 ago.</t>
  </si>
  <si>
    <t>2017 sep.</t>
  </si>
  <si>
    <t>2017 oct.</t>
  </si>
  <si>
    <t>2017 nov.</t>
  </si>
  <si>
    <t>2017 dic.</t>
  </si>
  <si>
    <t>2018 ene.</t>
  </si>
  <si>
    <t>2018 feb.</t>
  </si>
  <si>
    <t>2018 mar.</t>
  </si>
  <si>
    <t>2018 abr.</t>
  </si>
  <si>
    <t>2018 may.</t>
  </si>
  <si>
    <t>2018 jun.</t>
  </si>
  <si>
    <t>2018 jul.</t>
  </si>
  <si>
    <t>2018 ago.</t>
  </si>
  <si>
    <t>2018 sep.</t>
  </si>
  <si>
    <t>2018 oct.</t>
  </si>
  <si>
    <t>2018 nov.</t>
  </si>
  <si>
    <t>2018 dic.</t>
  </si>
  <si>
    <t>2019 ene.</t>
  </si>
  <si>
    <t>2019 feb.</t>
  </si>
  <si>
    <t>2019 mar.</t>
  </si>
  <si>
    <t>2019 abr.</t>
  </si>
  <si>
    <t>2019 may.</t>
  </si>
  <si>
    <t>2019 jun.</t>
  </si>
  <si>
    <t>2019 jul.</t>
  </si>
  <si>
    <t>2019 ago.</t>
  </si>
  <si>
    <t>2019 sep.</t>
  </si>
  <si>
    <t>Fecha</t>
  </si>
  <si>
    <t>Trend</t>
  </si>
  <si>
    <t>Serie sin tendencia</t>
  </si>
  <si>
    <t>Mes</t>
  </si>
  <si>
    <t>=BUSCARX(</t>
  </si>
  <si>
    <t>Estacionalidad</t>
  </si>
  <si>
    <t>Residuo</t>
  </si>
  <si>
    <t>Serie desestacionalizada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</si>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</sst>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8" formatCode="_-* #,##0_-;\-* #,##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7" fontId="0" fillId="0" borderId="0" xfId="0" applyNumberFormat="1"/>
    <xf numFmtId="43" fontId="0" fillId="0" borderId="0" xfId="1" applyFont="1"/>
    <xf numFmtId="1" fontId="0" fillId="0" borderId="0" xfId="0" applyNumberFormat="1"/>
    <xf numFmtId="168" fontId="0" fillId="0" borderId="0" xfId="1" applyNumberFormat="1" applyFont="1"/>
    <xf numFmtId="1" fontId="0" fillId="0" borderId="0" xfId="0" quotePrefix="1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" formatCode="0"/>
    </dxf>
    <dxf>
      <numFmt numFmtId="22" formatCode="mmm\-yy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empleo_eeuu!$E$1</c:f>
              <c:strCache>
                <c:ptCount val="1"/>
                <c:pt idx="0">
                  <c:v>Employed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empleo_eeuu!$C$2:$C$358</c:f>
              <c:numCache>
                <c:formatCode>mmm\-yy</c:formatCode>
                <c:ptCount val="357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</c:numCache>
            </c:numRef>
          </c:xVal>
          <c:yVal>
            <c:numRef>
              <c:f>empleo_eeuu!$E$2:$E$358</c:f>
              <c:numCache>
                <c:formatCode>General</c:formatCode>
                <c:ptCount val="357"/>
                <c:pt idx="0">
                  <c:v>13255.8</c:v>
                </c:pt>
                <c:pt idx="1">
                  <c:v>12966.3</c:v>
                </c:pt>
                <c:pt idx="2">
                  <c:v>12938.2</c:v>
                </c:pt>
                <c:pt idx="3">
                  <c:v>13012.3</c:v>
                </c:pt>
                <c:pt idx="4">
                  <c:v>13108.3</c:v>
                </c:pt>
                <c:pt idx="5">
                  <c:v>13182.8</c:v>
                </c:pt>
                <c:pt idx="6">
                  <c:v>13170.1</c:v>
                </c:pt>
                <c:pt idx="7">
                  <c:v>13159.5</c:v>
                </c:pt>
                <c:pt idx="8">
                  <c:v>13113.4</c:v>
                </c:pt>
                <c:pt idx="9">
                  <c:v>13185.2</c:v>
                </c:pt>
                <c:pt idx="10">
                  <c:v>13461.9</c:v>
                </c:pt>
                <c:pt idx="11">
                  <c:v>13673.1</c:v>
                </c:pt>
                <c:pt idx="12">
                  <c:v>13068.3</c:v>
                </c:pt>
                <c:pt idx="13">
                  <c:v>12744.2</c:v>
                </c:pt>
                <c:pt idx="14">
                  <c:v>12684.5</c:v>
                </c:pt>
                <c:pt idx="15">
                  <c:v>12687</c:v>
                </c:pt>
                <c:pt idx="16">
                  <c:v>12780.6</c:v>
                </c:pt>
                <c:pt idx="17">
                  <c:v>12859</c:v>
                </c:pt>
                <c:pt idx="18">
                  <c:v>12849.1</c:v>
                </c:pt>
                <c:pt idx="19">
                  <c:v>12871.3</c:v>
                </c:pt>
                <c:pt idx="20">
                  <c:v>12823</c:v>
                </c:pt>
                <c:pt idx="21">
                  <c:v>12885.6</c:v>
                </c:pt>
                <c:pt idx="22">
                  <c:v>13150.8</c:v>
                </c:pt>
                <c:pt idx="23">
                  <c:v>13391.1</c:v>
                </c:pt>
                <c:pt idx="24">
                  <c:v>12788.6</c:v>
                </c:pt>
                <c:pt idx="25">
                  <c:v>12586.1</c:v>
                </c:pt>
                <c:pt idx="26">
                  <c:v>12547.8</c:v>
                </c:pt>
                <c:pt idx="27">
                  <c:v>12636.3</c:v>
                </c:pt>
                <c:pt idx="28">
                  <c:v>12740.4</c:v>
                </c:pt>
                <c:pt idx="29">
                  <c:v>12825.1</c:v>
                </c:pt>
                <c:pt idx="30">
                  <c:v>12804.9</c:v>
                </c:pt>
                <c:pt idx="31">
                  <c:v>12810.6</c:v>
                </c:pt>
                <c:pt idx="32">
                  <c:v>12783.9</c:v>
                </c:pt>
                <c:pt idx="33">
                  <c:v>12890.4</c:v>
                </c:pt>
                <c:pt idx="34">
                  <c:v>13147.6</c:v>
                </c:pt>
                <c:pt idx="35">
                  <c:v>13411.8</c:v>
                </c:pt>
                <c:pt idx="36">
                  <c:v>12849.3</c:v>
                </c:pt>
                <c:pt idx="37">
                  <c:v>12701.7</c:v>
                </c:pt>
                <c:pt idx="38">
                  <c:v>12654.3</c:v>
                </c:pt>
                <c:pt idx="39">
                  <c:v>12745.3</c:v>
                </c:pt>
                <c:pt idx="40">
                  <c:v>12864.2</c:v>
                </c:pt>
                <c:pt idx="41">
                  <c:v>12975</c:v>
                </c:pt>
                <c:pt idx="42">
                  <c:v>13009.2</c:v>
                </c:pt>
                <c:pt idx="43">
                  <c:v>13048.2</c:v>
                </c:pt>
                <c:pt idx="44">
                  <c:v>13048.6</c:v>
                </c:pt>
                <c:pt idx="45">
                  <c:v>13175.2</c:v>
                </c:pt>
                <c:pt idx="46">
                  <c:v>13457.5</c:v>
                </c:pt>
                <c:pt idx="47">
                  <c:v>13755.5</c:v>
                </c:pt>
                <c:pt idx="48">
                  <c:v>13152.8</c:v>
                </c:pt>
                <c:pt idx="49">
                  <c:v>13014.9</c:v>
                </c:pt>
                <c:pt idx="50">
                  <c:v>13051.4</c:v>
                </c:pt>
                <c:pt idx="51">
                  <c:v>13165.3</c:v>
                </c:pt>
                <c:pt idx="52">
                  <c:v>13295</c:v>
                </c:pt>
                <c:pt idx="53">
                  <c:v>13428.9</c:v>
                </c:pt>
                <c:pt idx="54">
                  <c:v>13485.9</c:v>
                </c:pt>
                <c:pt idx="55">
                  <c:v>13549.4</c:v>
                </c:pt>
                <c:pt idx="56">
                  <c:v>13581.4</c:v>
                </c:pt>
                <c:pt idx="57">
                  <c:v>13726.3</c:v>
                </c:pt>
                <c:pt idx="58">
                  <c:v>14096.8</c:v>
                </c:pt>
                <c:pt idx="59">
                  <c:v>14380.3</c:v>
                </c:pt>
                <c:pt idx="60">
                  <c:v>13775.2</c:v>
                </c:pt>
                <c:pt idx="61">
                  <c:v>13579.5</c:v>
                </c:pt>
                <c:pt idx="62">
                  <c:v>13539.2</c:v>
                </c:pt>
                <c:pt idx="63">
                  <c:v>13654.1</c:v>
                </c:pt>
                <c:pt idx="64">
                  <c:v>13757.5</c:v>
                </c:pt>
                <c:pt idx="65">
                  <c:v>13874.5</c:v>
                </c:pt>
                <c:pt idx="66">
                  <c:v>13878.2</c:v>
                </c:pt>
                <c:pt idx="67">
                  <c:v>13908.2</c:v>
                </c:pt>
                <c:pt idx="68">
                  <c:v>13894</c:v>
                </c:pt>
                <c:pt idx="69">
                  <c:v>14006.1</c:v>
                </c:pt>
                <c:pt idx="70">
                  <c:v>14347</c:v>
                </c:pt>
                <c:pt idx="71">
                  <c:v>14588.5</c:v>
                </c:pt>
                <c:pt idx="72">
                  <c:v>13927.7</c:v>
                </c:pt>
                <c:pt idx="73">
                  <c:v>13730.7</c:v>
                </c:pt>
                <c:pt idx="74">
                  <c:v>13748.1</c:v>
                </c:pt>
                <c:pt idx="75">
                  <c:v>13811.7</c:v>
                </c:pt>
                <c:pt idx="76">
                  <c:v>13993.7</c:v>
                </c:pt>
                <c:pt idx="77">
                  <c:v>14107.5</c:v>
                </c:pt>
                <c:pt idx="78">
                  <c:v>14136</c:v>
                </c:pt>
                <c:pt idx="79">
                  <c:v>14167.3</c:v>
                </c:pt>
                <c:pt idx="80">
                  <c:v>14153.5</c:v>
                </c:pt>
                <c:pt idx="81">
                  <c:v>14327.7</c:v>
                </c:pt>
                <c:pt idx="82">
                  <c:v>14692</c:v>
                </c:pt>
                <c:pt idx="83">
                  <c:v>14956.2</c:v>
                </c:pt>
                <c:pt idx="84">
                  <c:v>14227.1</c:v>
                </c:pt>
                <c:pt idx="85">
                  <c:v>14023.4</c:v>
                </c:pt>
                <c:pt idx="86">
                  <c:v>14039.9</c:v>
                </c:pt>
                <c:pt idx="87">
                  <c:v>14118.7</c:v>
                </c:pt>
                <c:pt idx="88">
                  <c:v>14241.9</c:v>
                </c:pt>
                <c:pt idx="89">
                  <c:v>14339.3</c:v>
                </c:pt>
                <c:pt idx="90">
                  <c:v>14354.7</c:v>
                </c:pt>
                <c:pt idx="91">
                  <c:v>14392</c:v>
                </c:pt>
                <c:pt idx="92">
                  <c:v>14359.5</c:v>
                </c:pt>
                <c:pt idx="93">
                  <c:v>14533</c:v>
                </c:pt>
                <c:pt idx="94">
                  <c:v>14904.1</c:v>
                </c:pt>
                <c:pt idx="95">
                  <c:v>15176.5</c:v>
                </c:pt>
                <c:pt idx="96">
                  <c:v>14455.8</c:v>
                </c:pt>
                <c:pt idx="97">
                  <c:v>14243.3</c:v>
                </c:pt>
                <c:pt idx="98">
                  <c:v>14226.1</c:v>
                </c:pt>
                <c:pt idx="99">
                  <c:v>14322</c:v>
                </c:pt>
                <c:pt idx="100">
                  <c:v>14471.8</c:v>
                </c:pt>
                <c:pt idx="101">
                  <c:v>14568.9</c:v>
                </c:pt>
                <c:pt idx="102">
                  <c:v>14602.1</c:v>
                </c:pt>
                <c:pt idx="103">
                  <c:v>14617</c:v>
                </c:pt>
                <c:pt idx="104">
                  <c:v>14601.4</c:v>
                </c:pt>
                <c:pt idx="105">
                  <c:v>14745.6</c:v>
                </c:pt>
                <c:pt idx="106">
                  <c:v>15114.4</c:v>
                </c:pt>
                <c:pt idx="107">
                  <c:v>15388.3</c:v>
                </c:pt>
                <c:pt idx="108">
                  <c:v>14705.2</c:v>
                </c:pt>
                <c:pt idx="109">
                  <c:v>14567.2</c:v>
                </c:pt>
                <c:pt idx="110">
                  <c:v>14574.9</c:v>
                </c:pt>
                <c:pt idx="111">
                  <c:v>14695.9</c:v>
                </c:pt>
                <c:pt idx="112">
                  <c:v>14828</c:v>
                </c:pt>
                <c:pt idx="113">
                  <c:v>14931</c:v>
                </c:pt>
                <c:pt idx="114">
                  <c:v>14976.4</c:v>
                </c:pt>
                <c:pt idx="115">
                  <c:v>14991.2</c:v>
                </c:pt>
                <c:pt idx="116">
                  <c:v>14963.5</c:v>
                </c:pt>
                <c:pt idx="117">
                  <c:v>15135.6</c:v>
                </c:pt>
                <c:pt idx="118">
                  <c:v>15504.9</c:v>
                </c:pt>
                <c:pt idx="119">
                  <c:v>15812.9</c:v>
                </c:pt>
                <c:pt idx="120">
                  <c:v>15122.9</c:v>
                </c:pt>
                <c:pt idx="121">
                  <c:v>14918.4</c:v>
                </c:pt>
                <c:pt idx="122">
                  <c:v>14944.4</c:v>
                </c:pt>
                <c:pt idx="123">
                  <c:v>15090</c:v>
                </c:pt>
                <c:pt idx="124">
                  <c:v>15145.4</c:v>
                </c:pt>
                <c:pt idx="125">
                  <c:v>15240.6</c:v>
                </c:pt>
                <c:pt idx="126">
                  <c:v>15242</c:v>
                </c:pt>
                <c:pt idx="127">
                  <c:v>15272.9</c:v>
                </c:pt>
                <c:pt idx="128">
                  <c:v>15239.5</c:v>
                </c:pt>
                <c:pt idx="129">
                  <c:v>15382.9</c:v>
                </c:pt>
                <c:pt idx="130">
                  <c:v>15776.7</c:v>
                </c:pt>
                <c:pt idx="131">
                  <c:v>16027.7</c:v>
                </c:pt>
                <c:pt idx="132">
                  <c:v>15288</c:v>
                </c:pt>
                <c:pt idx="133">
                  <c:v>15094.4</c:v>
                </c:pt>
                <c:pt idx="134">
                  <c:v>15077</c:v>
                </c:pt>
                <c:pt idx="135">
                  <c:v>15046.8</c:v>
                </c:pt>
                <c:pt idx="136">
                  <c:v>15157.7</c:v>
                </c:pt>
                <c:pt idx="137">
                  <c:v>15248.1</c:v>
                </c:pt>
                <c:pt idx="138">
                  <c:v>15164.8</c:v>
                </c:pt>
                <c:pt idx="139">
                  <c:v>15189.7</c:v>
                </c:pt>
                <c:pt idx="140">
                  <c:v>15128.4</c:v>
                </c:pt>
                <c:pt idx="141">
                  <c:v>15224.1</c:v>
                </c:pt>
                <c:pt idx="142">
                  <c:v>15576.1</c:v>
                </c:pt>
                <c:pt idx="143">
                  <c:v>15713.9</c:v>
                </c:pt>
                <c:pt idx="144">
                  <c:v>14985</c:v>
                </c:pt>
                <c:pt idx="145">
                  <c:v>14785.9</c:v>
                </c:pt>
                <c:pt idx="146">
                  <c:v>14813.9</c:v>
                </c:pt>
                <c:pt idx="147">
                  <c:v>14874.5</c:v>
                </c:pt>
                <c:pt idx="148">
                  <c:v>14960.4</c:v>
                </c:pt>
                <c:pt idx="149">
                  <c:v>15033.4</c:v>
                </c:pt>
                <c:pt idx="150">
                  <c:v>15011.9</c:v>
                </c:pt>
                <c:pt idx="151">
                  <c:v>14981.1</c:v>
                </c:pt>
                <c:pt idx="152">
                  <c:v>14907.3</c:v>
                </c:pt>
                <c:pt idx="153">
                  <c:v>15033.6</c:v>
                </c:pt>
                <c:pt idx="154">
                  <c:v>15383.9</c:v>
                </c:pt>
                <c:pt idx="155">
                  <c:v>15577</c:v>
                </c:pt>
                <c:pt idx="156">
                  <c:v>14859</c:v>
                </c:pt>
                <c:pt idx="157">
                  <c:v>14652.3</c:v>
                </c:pt>
                <c:pt idx="158">
                  <c:v>14652.4</c:v>
                </c:pt>
                <c:pt idx="159">
                  <c:v>14725.9</c:v>
                </c:pt>
                <c:pt idx="160">
                  <c:v>14826.2</c:v>
                </c:pt>
                <c:pt idx="161">
                  <c:v>14889.5</c:v>
                </c:pt>
                <c:pt idx="162">
                  <c:v>14860.5</c:v>
                </c:pt>
                <c:pt idx="163">
                  <c:v>14898.1</c:v>
                </c:pt>
                <c:pt idx="164">
                  <c:v>14865.2</c:v>
                </c:pt>
                <c:pt idx="165">
                  <c:v>15010.3</c:v>
                </c:pt>
                <c:pt idx="166">
                  <c:v>15315.2</c:v>
                </c:pt>
                <c:pt idx="167">
                  <c:v>15505.2</c:v>
                </c:pt>
                <c:pt idx="168">
                  <c:v>14861.4</c:v>
                </c:pt>
                <c:pt idx="169">
                  <c:v>14693.8</c:v>
                </c:pt>
                <c:pt idx="170">
                  <c:v>14775.6</c:v>
                </c:pt>
                <c:pt idx="171">
                  <c:v>14862.8</c:v>
                </c:pt>
                <c:pt idx="172">
                  <c:v>14987</c:v>
                </c:pt>
                <c:pt idx="173">
                  <c:v>15082</c:v>
                </c:pt>
                <c:pt idx="174">
                  <c:v>15051.3</c:v>
                </c:pt>
                <c:pt idx="175">
                  <c:v>15054.8</c:v>
                </c:pt>
                <c:pt idx="176">
                  <c:v>14996.2</c:v>
                </c:pt>
                <c:pt idx="177">
                  <c:v>15154.5</c:v>
                </c:pt>
                <c:pt idx="178">
                  <c:v>15526.2</c:v>
                </c:pt>
                <c:pt idx="179">
                  <c:v>15707.1</c:v>
                </c:pt>
                <c:pt idx="180">
                  <c:v>15051.1</c:v>
                </c:pt>
                <c:pt idx="181">
                  <c:v>14911.9</c:v>
                </c:pt>
                <c:pt idx="182">
                  <c:v>14955.6</c:v>
                </c:pt>
                <c:pt idx="183">
                  <c:v>15068.9</c:v>
                </c:pt>
                <c:pt idx="184">
                  <c:v>15194.5</c:v>
                </c:pt>
                <c:pt idx="185">
                  <c:v>15300.1</c:v>
                </c:pt>
                <c:pt idx="186">
                  <c:v>15327.6</c:v>
                </c:pt>
                <c:pt idx="187">
                  <c:v>15348.8</c:v>
                </c:pt>
                <c:pt idx="188">
                  <c:v>15226.4</c:v>
                </c:pt>
                <c:pt idx="189">
                  <c:v>15348.9</c:v>
                </c:pt>
                <c:pt idx="190">
                  <c:v>15741.9</c:v>
                </c:pt>
                <c:pt idx="191">
                  <c:v>15938.4</c:v>
                </c:pt>
                <c:pt idx="192">
                  <c:v>15245.6</c:v>
                </c:pt>
                <c:pt idx="193">
                  <c:v>15067.2</c:v>
                </c:pt>
                <c:pt idx="194">
                  <c:v>15150.1</c:v>
                </c:pt>
                <c:pt idx="195">
                  <c:v>15171.3</c:v>
                </c:pt>
                <c:pt idx="196">
                  <c:v>15253.8</c:v>
                </c:pt>
                <c:pt idx="197">
                  <c:v>15332.6</c:v>
                </c:pt>
                <c:pt idx="198">
                  <c:v>15326.4</c:v>
                </c:pt>
                <c:pt idx="199">
                  <c:v>15337.2</c:v>
                </c:pt>
                <c:pt idx="200">
                  <c:v>15235.3</c:v>
                </c:pt>
                <c:pt idx="201">
                  <c:v>15386</c:v>
                </c:pt>
                <c:pt idx="202">
                  <c:v>15813.5</c:v>
                </c:pt>
                <c:pt idx="203">
                  <c:v>15982.4</c:v>
                </c:pt>
                <c:pt idx="204">
                  <c:v>15342.5</c:v>
                </c:pt>
                <c:pt idx="205">
                  <c:v>15182</c:v>
                </c:pt>
                <c:pt idx="206">
                  <c:v>15301</c:v>
                </c:pt>
                <c:pt idx="207">
                  <c:v>15327.3</c:v>
                </c:pt>
                <c:pt idx="208">
                  <c:v>15462.9</c:v>
                </c:pt>
                <c:pt idx="209">
                  <c:v>15511.5</c:v>
                </c:pt>
                <c:pt idx="210">
                  <c:v>15514.4</c:v>
                </c:pt>
                <c:pt idx="211">
                  <c:v>15538.3</c:v>
                </c:pt>
                <c:pt idx="212">
                  <c:v>15440.9</c:v>
                </c:pt>
                <c:pt idx="213">
                  <c:v>15529</c:v>
                </c:pt>
                <c:pt idx="214">
                  <c:v>15994.6</c:v>
                </c:pt>
                <c:pt idx="215">
                  <c:v>16162</c:v>
                </c:pt>
                <c:pt idx="216">
                  <c:v>15464.1</c:v>
                </c:pt>
                <c:pt idx="217">
                  <c:v>15231.2</c:v>
                </c:pt>
                <c:pt idx="218">
                  <c:v>15284.9</c:v>
                </c:pt>
                <c:pt idx="219">
                  <c:v>15247.6</c:v>
                </c:pt>
                <c:pt idx="220">
                  <c:v>15302</c:v>
                </c:pt>
                <c:pt idx="221">
                  <c:v>15342.8</c:v>
                </c:pt>
                <c:pt idx="222">
                  <c:v>15308.5</c:v>
                </c:pt>
                <c:pt idx="223">
                  <c:v>15270.9</c:v>
                </c:pt>
                <c:pt idx="224">
                  <c:v>15099.4</c:v>
                </c:pt>
                <c:pt idx="225">
                  <c:v>15138.1</c:v>
                </c:pt>
                <c:pt idx="226">
                  <c:v>15351.7</c:v>
                </c:pt>
                <c:pt idx="227">
                  <c:v>15424.4</c:v>
                </c:pt>
                <c:pt idx="228">
                  <c:v>14688.6</c:v>
                </c:pt>
                <c:pt idx="229">
                  <c:v>14439</c:v>
                </c:pt>
                <c:pt idx="230">
                  <c:v>14410.6</c:v>
                </c:pt>
                <c:pt idx="231">
                  <c:v>14399.6</c:v>
                </c:pt>
                <c:pt idx="232">
                  <c:v>14495.4</c:v>
                </c:pt>
                <c:pt idx="233">
                  <c:v>14543.5</c:v>
                </c:pt>
                <c:pt idx="234">
                  <c:v>14489.3</c:v>
                </c:pt>
                <c:pt idx="235">
                  <c:v>14495.3</c:v>
                </c:pt>
                <c:pt idx="236">
                  <c:v>14367.5</c:v>
                </c:pt>
                <c:pt idx="237">
                  <c:v>14413</c:v>
                </c:pt>
                <c:pt idx="238">
                  <c:v>14729.7</c:v>
                </c:pt>
                <c:pt idx="239">
                  <c:v>14863.7</c:v>
                </c:pt>
                <c:pt idx="240">
                  <c:v>14290.5</c:v>
                </c:pt>
                <c:pt idx="241">
                  <c:v>14123</c:v>
                </c:pt>
                <c:pt idx="242">
                  <c:v>14209.3</c:v>
                </c:pt>
                <c:pt idx="243">
                  <c:v>14269.1</c:v>
                </c:pt>
                <c:pt idx="244">
                  <c:v>14380.1</c:v>
                </c:pt>
                <c:pt idx="245">
                  <c:v>14441.8</c:v>
                </c:pt>
                <c:pt idx="246">
                  <c:v>14445.1</c:v>
                </c:pt>
                <c:pt idx="247">
                  <c:v>14463.7</c:v>
                </c:pt>
                <c:pt idx="248">
                  <c:v>14361</c:v>
                </c:pt>
                <c:pt idx="249">
                  <c:v>14510.5</c:v>
                </c:pt>
                <c:pt idx="250">
                  <c:v>14849.9</c:v>
                </c:pt>
                <c:pt idx="251">
                  <c:v>15008.4</c:v>
                </c:pt>
                <c:pt idx="252">
                  <c:v>14448.6</c:v>
                </c:pt>
                <c:pt idx="253">
                  <c:v>14282.5</c:v>
                </c:pt>
                <c:pt idx="254">
                  <c:v>14349.3</c:v>
                </c:pt>
                <c:pt idx="255">
                  <c:v>14489</c:v>
                </c:pt>
                <c:pt idx="256">
                  <c:v>14588.7</c:v>
                </c:pt>
                <c:pt idx="257">
                  <c:v>14682.3</c:v>
                </c:pt>
                <c:pt idx="258">
                  <c:v>14718</c:v>
                </c:pt>
                <c:pt idx="259">
                  <c:v>14717.5</c:v>
                </c:pt>
                <c:pt idx="260">
                  <c:v>14617.2</c:v>
                </c:pt>
                <c:pt idx="261">
                  <c:v>14751.7</c:v>
                </c:pt>
                <c:pt idx="262">
                  <c:v>15142.3</c:v>
                </c:pt>
                <c:pt idx="263">
                  <c:v>15296.7</c:v>
                </c:pt>
                <c:pt idx="264">
                  <c:v>14734.5</c:v>
                </c:pt>
                <c:pt idx="265">
                  <c:v>14520.3</c:v>
                </c:pt>
                <c:pt idx="266">
                  <c:v>14580.3</c:v>
                </c:pt>
                <c:pt idx="267">
                  <c:v>14670.4</c:v>
                </c:pt>
                <c:pt idx="268">
                  <c:v>14775.5</c:v>
                </c:pt>
                <c:pt idx="269">
                  <c:v>14815.9</c:v>
                </c:pt>
                <c:pt idx="270">
                  <c:v>14807.7</c:v>
                </c:pt>
                <c:pt idx="271">
                  <c:v>14815.2</c:v>
                </c:pt>
                <c:pt idx="272">
                  <c:v>14738.9</c:v>
                </c:pt>
                <c:pt idx="273">
                  <c:v>14877.7</c:v>
                </c:pt>
                <c:pt idx="274">
                  <c:v>15363</c:v>
                </c:pt>
                <c:pt idx="275">
                  <c:v>15462.5</c:v>
                </c:pt>
                <c:pt idx="276">
                  <c:v>14858.2</c:v>
                </c:pt>
                <c:pt idx="277">
                  <c:v>14672.3</c:v>
                </c:pt>
                <c:pt idx="278">
                  <c:v>14711.7</c:v>
                </c:pt>
                <c:pt idx="279">
                  <c:v>14808.6</c:v>
                </c:pt>
                <c:pt idx="280">
                  <c:v>14932.3</c:v>
                </c:pt>
                <c:pt idx="281">
                  <c:v>15045.2</c:v>
                </c:pt>
                <c:pt idx="282">
                  <c:v>15097.3</c:v>
                </c:pt>
                <c:pt idx="283">
                  <c:v>15131.7</c:v>
                </c:pt>
                <c:pt idx="284">
                  <c:v>15052.6</c:v>
                </c:pt>
                <c:pt idx="285">
                  <c:v>15212.3</c:v>
                </c:pt>
                <c:pt idx="286">
                  <c:v>15655.3</c:v>
                </c:pt>
                <c:pt idx="287">
                  <c:v>15839.4</c:v>
                </c:pt>
                <c:pt idx="288">
                  <c:v>15170.7</c:v>
                </c:pt>
                <c:pt idx="289">
                  <c:v>14951.8</c:v>
                </c:pt>
                <c:pt idx="290">
                  <c:v>15015.4</c:v>
                </c:pt>
                <c:pt idx="291">
                  <c:v>15137</c:v>
                </c:pt>
                <c:pt idx="292">
                  <c:v>15238.9</c:v>
                </c:pt>
                <c:pt idx="293">
                  <c:v>15354.6</c:v>
                </c:pt>
                <c:pt idx="294">
                  <c:v>15389.2</c:v>
                </c:pt>
                <c:pt idx="295">
                  <c:v>15380.4</c:v>
                </c:pt>
                <c:pt idx="296">
                  <c:v>15298.8</c:v>
                </c:pt>
                <c:pt idx="297">
                  <c:v>15481.6</c:v>
                </c:pt>
                <c:pt idx="298">
                  <c:v>15894.3</c:v>
                </c:pt>
                <c:pt idx="299">
                  <c:v>16048.1</c:v>
                </c:pt>
                <c:pt idx="300">
                  <c:v>15421.1</c:v>
                </c:pt>
                <c:pt idx="301">
                  <c:v>15244.9</c:v>
                </c:pt>
                <c:pt idx="302">
                  <c:v>15311.7</c:v>
                </c:pt>
                <c:pt idx="303">
                  <c:v>15401.8</c:v>
                </c:pt>
                <c:pt idx="304">
                  <c:v>15530.3</c:v>
                </c:pt>
                <c:pt idx="305">
                  <c:v>15620.5</c:v>
                </c:pt>
                <c:pt idx="306">
                  <c:v>15647</c:v>
                </c:pt>
                <c:pt idx="307">
                  <c:v>15626.3</c:v>
                </c:pt>
                <c:pt idx="308">
                  <c:v>15513.4</c:v>
                </c:pt>
                <c:pt idx="309">
                  <c:v>15696.8</c:v>
                </c:pt>
                <c:pt idx="310">
                  <c:v>16095.8</c:v>
                </c:pt>
                <c:pt idx="311">
                  <c:v>16221.5</c:v>
                </c:pt>
                <c:pt idx="312">
                  <c:v>15625.7</c:v>
                </c:pt>
                <c:pt idx="313">
                  <c:v>15486.6</c:v>
                </c:pt>
                <c:pt idx="314">
                  <c:v>15576.8</c:v>
                </c:pt>
                <c:pt idx="315">
                  <c:v>15648.7</c:v>
                </c:pt>
                <c:pt idx="316">
                  <c:v>15745.7</c:v>
                </c:pt>
                <c:pt idx="317">
                  <c:v>15851.8</c:v>
                </c:pt>
                <c:pt idx="318">
                  <c:v>15874.4</c:v>
                </c:pt>
                <c:pt idx="319">
                  <c:v>15864.6</c:v>
                </c:pt>
                <c:pt idx="320">
                  <c:v>15750.3</c:v>
                </c:pt>
                <c:pt idx="321">
                  <c:v>15899.5</c:v>
                </c:pt>
                <c:pt idx="322">
                  <c:v>16260.2</c:v>
                </c:pt>
                <c:pt idx="323">
                  <c:v>16394.3</c:v>
                </c:pt>
                <c:pt idx="324">
                  <c:v>15854.4</c:v>
                </c:pt>
                <c:pt idx="325">
                  <c:v>15627.9</c:v>
                </c:pt>
                <c:pt idx="326">
                  <c:v>15635</c:v>
                </c:pt>
                <c:pt idx="327">
                  <c:v>15686.6</c:v>
                </c:pt>
                <c:pt idx="328">
                  <c:v>15759.5</c:v>
                </c:pt>
                <c:pt idx="329">
                  <c:v>15843</c:v>
                </c:pt>
                <c:pt idx="330">
                  <c:v>15841.1</c:v>
                </c:pt>
                <c:pt idx="331">
                  <c:v>15810.2</c:v>
                </c:pt>
                <c:pt idx="332">
                  <c:v>15679.3</c:v>
                </c:pt>
                <c:pt idx="333">
                  <c:v>15819.9</c:v>
                </c:pt>
                <c:pt idx="334">
                  <c:v>16285.8</c:v>
                </c:pt>
                <c:pt idx="335">
                  <c:v>16305.9</c:v>
                </c:pt>
                <c:pt idx="336">
                  <c:v>15718.6</c:v>
                </c:pt>
                <c:pt idx="337">
                  <c:v>15577</c:v>
                </c:pt>
                <c:pt idx="338">
                  <c:v>15610.8</c:v>
                </c:pt>
                <c:pt idx="339">
                  <c:v>15681.4</c:v>
                </c:pt>
                <c:pt idx="340">
                  <c:v>15797.2</c:v>
                </c:pt>
                <c:pt idx="341">
                  <c:v>15844.9</c:v>
                </c:pt>
                <c:pt idx="342">
                  <c:v>15854.5</c:v>
                </c:pt>
                <c:pt idx="343">
                  <c:v>15834.9</c:v>
                </c:pt>
                <c:pt idx="344">
                  <c:v>15680.6</c:v>
                </c:pt>
                <c:pt idx="345">
                  <c:v>15796.5</c:v>
                </c:pt>
                <c:pt idx="346">
                  <c:v>16291.3</c:v>
                </c:pt>
                <c:pt idx="347">
                  <c:v>16309.2</c:v>
                </c:pt>
                <c:pt idx="348">
                  <c:v>15753.5</c:v>
                </c:pt>
                <c:pt idx="349">
                  <c:v>15567.4</c:v>
                </c:pt>
                <c:pt idx="350">
                  <c:v>15576.6</c:v>
                </c:pt>
                <c:pt idx="351">
                  <c:v>15624.9</c:v>
                </c:pt>
                <c:pt idx="352">
                  <c:v>15691.6</c:v>
                </c:pt>
                <c:pt idx="353">
                  <c:v>15775.5</c:v>
                </c:pt>
                <c:pt idx="354">
                  <c:v>15785.9</c:v>
                </c:pt>
                <c:pt idx="355">
                  <c:v>15749.5</c:v>
                </c:pt>
                <c:pt idx="356">
                  <c:v>15611.3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6-4098-9166-3F9DDD17CDD5}"/>
            </c:ext>
          </c:extLst>
        </c:ser>
        <c:ser>
          <c:idx val="1"/>
          <c:order val="1"/>
          <c:tx>
            <c:strRef>
              <c:f>empleo_eeuu!$F$1</c:f>
              <c:strCache>
                <c:ptCount val="1"/>
                <c:pt idx="0">
                  <c:v>Trend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empleo_eeuu!$C$2:$C$358</c:f>
              <c:numCache>
                <c:formatCode>mmm\-yy</c:formatCode>
                <c:ptCount val="357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</c:numCache>
            </c:numRef>
          </c:xVal>
          <c:yVal>
            <c:numRef>
              <c:f>empleo_eeuu!$F$2:$F$358</c:f>
              <c:numCache>
                <c:formatCode>General</c:formatCode>
                <c:ptCount val="357"/>
                <c:pt idx="14" formatCode="0">
                  <c:v>12976.572413793101</c:v>
                </c:pt>
                <c:pt idx="15" formatCode="0">
                  <c:v>12961.720689655169</c:v>
                </c:pt>
                <c:pt idx="16" formatCode="0">
                  <c:v>12956.155172413792</c:v>
                </c:pt>
                <c:pt idx="17" formatCode="0">
                  <c:v>12951.75517241379</c:v>
                </c:pt>
                <c:pt idx="18" formatCode="0">
                  <c:v>12943.879310344826</c:v>
                </c:pt>
                <c:pt idx="19" formatCode="0">
                  <c:v>12936.36551724138</c:v>
                </c:pt>
                <c:pt idx="20" formatCode="0">
                  <c:v>12935.151724137932</c:v>
                </c:pt>
                <c:pt idx="21" formatCode="0">
                  <c:v>12943.486206896552</c:v>
                </c:pt>
                <c:pt idx="22" formatCode="0">
                  <c:v>12932.789655172413</c:v>
                </c:pt>
                <c:pt idx="23" formatCode="0">
                  <c:v>12918.593103448276</c:v>
                </c:pt>
                <c:pt idx="24" formatCode="0">
                  <c:v>12900.286206896551</c:v>
                </c:pt>
                <c:pt idx="25" formatCode="0">
                  <c:v>12875.575862068963</c:v>
                </c:pt>
                <c:pt idx="26" formatCode="0">
                  <c:v>12847.682758620689</c:v>
                </c:pt>
                <c:pt idx="27" formatCode="0">
                  <c:v>12844.465517241377</c:v>
                </c:pt>
                <c:pt idx="28" formatCode="0">
                  <c:v>12853.603448275861</c:v>
                </c:pt>
                <c:pt idx="29" formatCode="0">
                  <c:v>12866.144827586208</c:v>
                </c:pt>
                <c:pt idx="30" formatCode="0">
                  <c:v>12878.613793103448</c:v>
                </c:pt>
                <c:pt idx="31" formatCode="0">
                  <c:v>12892.220689655171</c:v>
                </c:pt>
                <c:pt idx="32" formatCode="0">
                  <c:v>12912.858620689656</c:v>
                </c:pt>
                <c:pt idx="33" formatCode="0">
                  <c:v>12944.113793103448</c:v>
                </c:pt>
                <c:pt idx="34" formatCode="0">
                  <c:v>12953.820689655173</c:v>
                </c:pt>
                <c:pt idx="35" formatCode="0">
                  <c:v>12960.437931034481</c:v>
                </c:pt>
                <c:pt idx="36" formatCode="0">
                  <c:v>12966.155172413793</c:v>
                </c:pt>
                <c:pt idx="37" formatCode="0">
                  <c:v>12966.655172413793</c:v>
                </c:pt>
                <c:pt idx="38" formatCode="0">
                  <c:v>12963.341379310346</c:v>
                </c:pt>
                <c:pt idx="39" formatCode="0">
                  <c:v>12985.420689655175</c:v>
                </c:pt>
                <c:pt idx="40" formatCode="0">
                  <c:v>13016.448275862072</c:v>
                </c:pt>
                <c:pt idx="41" formatCode="0">
                  <c:v>13050.986206896556</c:v>
                </c:pt>
                <c:pt idx="42" formatCode="0">
                  <c:v>13083.575862068972</c:v>
                </c:pt>
                <c:pt idx="43" formatCode="0">
                  <c:v>13117.572413793108</c:v>
                </c:pt>
                <c:pt idx="44" formatCode="0">
                  <c:v>13161.424137931039</c:v>
                </c:pt>
                <c:pt idx="45" formatCode="0">
                  <c:v>13215.748275862072</c:v>
                </c:pt>
                <c:pt idx="46" formatCode="0">
                  <c:v>13249.010344827588</c:v>
                </c:pt>
                <c:pt idx="47" formatCode="0">
                  <c:v>13276.444827586207</c:v>
                </c:pt>
                <c:pt idx="48" formatCode="0">
                  <c:v>13298.817241379311</c:v>
                </c:pt>
                <c:pt idx="49" formatCode="0">
                  <c:v>13316.282758620689</c:v>
                </c:pt>
                <c:pt idx="50" formatCode="0">
                  <c:v>13328.203448275861</c:v>
                </c:pt>
                <c:pt idx="51" formatCode="0">
                  <c:v>13363.555172413789</c:v>
                </c:pt>
                <c:pt idx="52" formatCode="0">
                  <c:v>13404.124137931032</c:v>
                </c:pt>
                <c:pt idx="53" formatCode="0">
                  <c:v>13447.362068965514</c:v>
                </c:pt>
                <c:pt idx="54" formatCode="0">
                  <c:v>13486.972413793103</c:v>
                </c:pt>
                <c:pt idx="55" formatCode="0">
                  <c:v>13526.348275862067</c:v>
                </c:pt>
                <c:pt idx="56" formatCode="0">
                  <c:v>13573.658620689652</c:v>
                </c:pt>
                <c:pt idx="57" formatCode="0">
                  <c:v>13628.117241379307</c:v>
                </c:pt>
                <c:pt idx="58" formatCode="0">
                  <c:v>13658.444827586205</c:v>
                </c:pt>
                <c:pt idx="59" formatCode="0">
                  <c:v>13681.965517241379</c:v>
                </c:pt>
                <c:pt idx="60" formatCode="0">
                  <c:v>13701.720689655172</c:v>
                </c:pt>
                <c:pt idx="61" formatCode="0">
                  <c:v>13713.934482758619</c:v>
                </c:pt>
                <c:pt idx="62" formatCode="0">
                  <c:v>13722.148275862068</c:v>
                </c:pt>
                <c:pt idx="63" formatCode="0">
                  <c:v>13755.068965517241</c:v>
                </c:pt>
                <c:pt idx="64" formatCode="0">
                  <c:v>13793.727586206898</c:v>
                </c:pt>
                <c:pt idx="65" formatCode="0">
                  <c:v>13832.206896551726</c:v>
                </c:pt>
                <c:pt idx="66" formatCode="0">
                  <c:v>13866.282758620691</c:v>
                </c:pt>
                <c:pt idx="67" formatCode="0">
                  <c:v>13901.893103448278</c:v>
                </c:pt>
                <c:pt idx="68" formatCode="0">
                  <c:v>13945.448275862071</c:v>
                </c:pt>
                <c:pt idx="69" formatCode="0">
                  <c:v>13996.148275862071</c:v>
                </c:pt>
                <c:pt idx="70" formatCode="0">
                  <c:v>14019.517241379312</c:v>
                </c:pt>
                <c:pt idx="71" formatCode="0">
                  <c:v>14034.758620689658</c:v>
                </c:pt>
                <c:pt idx="72" formatCode="0">
                  <c:v>14045.572413793107</c:v>
                </c:pt>
                <c:pt idx="73" formatCode="0">
                  <c:v>14046.3275862069</c:v>
                </c:pt>
                <c:pt idx="74" formatCode="0">
                  <c:v>14041.555172413797</c:v>
                </c:pt>
                <c:pt idx="75" formatCode="0">
                  <c:v>14061.006896551729</c:v>
                </c:pt>
                <c:pt idx="76" formatCode="0">
                  <c:v>14087.737931034486</c:v>
                </c:pt>
                <c:pt idx="77" formatCode="0">
                  <c:v>14117.144827586211</c:v>
                </c:pt>
                <c:pt idx="78" formatCode="0">
                  <c:v>14141.468965517244</c:v>
                </c:pt>
                <c:pt idx="79" formatCode="0">
                  <c:v>14168.21034482759</c:v>
                </c:pt>
                <c:pt idx="80" formatCode="0">
                  <c:v>14203.71379310345</c:v>
                </c:pt>
                <c:pt idx="81" formatCode="0">
                  <c:v>14248.482758620692</c:v>
                </c:pt>
                <c:pt idx="82" formatCode="0">
                  <c:v>14267.36551724138</c:v>
                </c:pt>
                <c:pt idx="83" formatCode="0">
                  <c:v>14279.410344827586</c:v>
                </c:pt>
                <c:pt idx="84" formatCode="0">
                  <c:v>14286.996551724136</c:v>
                </c:pt>
                <c:pt idx="85" formatCode="0">
                  <c:v>14286.13448275862</c:v>
                </c:pt>
                <c:pt idx="86" formatCode="0">
                  <c:v>14282.110344827583</c:v>
                </c:pt>
                <c:pt idx="87" formatCode="0">
                  <c:v>14304.220689655171</c:v>
                </c:pt>
                <c:pt idx="88" formatCode="0">
                  <c:v>14334.26896551724</c:v>
                </c:pt>
                <c:pt idx="89" formatCode="0">
                  <c:v>14364.231034482755</c:v>
                </c:pt>
                <c:pt idx="90" formatCode="0">
                  <c:v>14391.462068965517</c:v>
                </c:pt>
                <c:pt idx="91" formatCode="0">
                  <c:v>14417.389655172414</c:v>
                </c:pt>
                <c:pt idx="92" formatCode="0">
                  <c:v>14452.110344827584</c:v>
                </c:pt>
                <c:pt idx="93" formatCode="0">
                  <c:v>14495.293103448274</c:v>
                </c:pt>
                <c:pt idx="94" formatCode="0">
                  <c:v>14513.841379310343</c:v>
                </c:pt>
                <c:pt idx="95" formatCode="0">
                  <c:v>14528.106896551722</c:v>
                </c:pt>
                <c:pt idx="96" formatCode="0">
                  <c:v>14536.63103448276</c:v>
                </c:pt>
                <c:pt idx="97" formatCode="0">
                  <c:v>14536.765517241382</c:v>
                </c:pt>
                <c:pt idx="98" formatCode="0">
                  <c:v>14532.344827586208</c:v>
                </c:pt>
                <c:pt idx="99" formatCode="0">
                  <c:v>14556.617241379314</c:v>
                </c:pt>
                <c:pt idx="100" formatCode="0">
                  <c:v>14589.47931034483</c:v>
                </c:pt>
                <c:pt idx="101" formatCode="0">
                  <c:v>14622.282758620691</c:v>
                </c:pt>
                <c:pt idx="102" formatCode="0">
                  <c:v>14651.413793103453</c:v>
                </c:pt>
                <c:pt idx="103" formatCode="0">
                  <c:v>14682.23103448276</c:v>
                </c:pt>
                <c:pt idx="104" formatCode="0">
                  <c:v>14722.424137931039</c:v>
                </c:pt>
                <c:pt idx="105" formatCode="0">
                  <c:v>14772.706896551728</c:v>
                </c:pt>
                <c:pt idx="106" formatCode="0">
                  <c:v>14797.910344827591</c:v>
                </c:pt>
                <c:pt idx="107" formatCode="0">
                  <c:v>14817.182758620695</c:v>
                </c:pt>
                <c:pt idx="108" formatCode="0">
                  <c:v>14831.368965517246</c:v>
                </c:pt>
                <c:pt idx="109" formatCode="0">
                  <c:v>14837.779310344833</c:v>
                </c:pt>
                <c:pt idx="110" formatCode="0">
                  <c:v>14836.70689655173</c:v>
                </c:pt>
                <c:pt idx="111" formatCode="0">
                  <c:v>14863.768965517245</c:v>
                </c:pt>
                <c:pt idx="112" formatCode="0">
                  <c:v>14898.206896551726</c:v>
                </c:pt>
                <c:pt idx="113" formatCode="0">
                  <c:v>14934.303448275865</c:v>
                </c:pt>
                <c:pt idx="114" formatCode="0">
                  <c:v>14965.94137931035</c:v>
                </c:pt>
                <c:pt idx="115" formatCode="0">
                  <c:v>14997.35862068966</c:v>
                </c:pt>
                <c:pt idx="116" formatCode="0">
                  <c:v>15039.006896551729</c:v>
                </c:pt>
                <c:pt idx="117" formatCode="0">
                  <c:v>15088.165517241383</c:v>
                </c:pt>
                <c:pt idx="118" formatCode="0">
                  <c:v>15111.303448275863</c:v>
                </c:pt>
                <c:pt idx="119" formatCode="0">
                  <c:v>15128.303448275865</c:v>
                </c:pt>
                <c:pt idx="120" formatCode="0">
                  <c:v>15139.73103448276</c:v>
                </c:pt>
                <c:pt idx="121" formatCode="0">
                  <c:v>15137.400000000001</c:v>
                </c:pt>
                <c:pt idx="122" formatCode="0">
                  <c:v>15129.448275862071</c:v>
                </c:pt>
                <c:pt idx="123" formatCode="0">
                  <c:v>15148.168965517241</c:v>
                </c:pt>
                <c:pt idx="124" formatCode="0">
                  <c:v>15168.775862068966</c:v>
                </c:pt>
                <c:pt idx="125" formatCode="0">
                  <c:v>15189.975862068966</c:v>
                </c:pt>
                <c:pt idx="126" formatCode="0">
                  <c:v>15204.889655172416</c:v>
                </c:pt>
                <c:pt idx="127" formatCode="0">
                  <c:v>15218.548275862067</c:v>
                </c:pt>
                <c:pt idx="128" formatCode="0">
                  <c:v>15240.793103448274</c:v>
                </c:pt>
                <c:pt idx="129" formatCode="0">
                  <c:v>15266.224137931034</c:v>
                </c:pt>
                <c:pt idx="130" formatCode="0">
                  <c:v>15266.010344827586</c:v>
                </c:pt>
                <c:pt idx="131" formatCode="0">
                  <c:v>15259.88620689655</c:v>
                </c:pt>
                <c:pt idx="132" formatCode="0">
                  <c:v>15248.793103448277</c:v>
                </c:pt>
                <c:pt idx="133" formatCode="0">
                  <c:v>15227.055172413795</c:v>
                </c:pt>
                <c:pt idx="134" formatCode="0">
                  <c:v>15197.658620689657</c:v>
                </c:pt>
                <c:pt idx="135" formatCode="0">
                  <c:v>15194.572413793108</c:v>
                </c:pt>
                <c:pt idx="136" formatCode="0">
                  <c:v>15197.796551724141</c:v>
                </c:pt>
                <c:pt idx="137" formatCode="0">
                  <c:v>15199.062068965519</c:v>
                </c:pt>
                <c:pt idx="138" formatCode="0">
                  <c:v>15192.762068965518</c:v>
                </c:pt>
                <c:pt idx="139" formatCode="0">
                  <c:v>15188.906896551725</c:v>
                </c:pt>
                <c:pt idx="140" formatCode="0">
                  <c:v>15193.848275862072</c:v>
                </c:pt>
                <c:pt idx="141" formatCode="0">
                  <c:v>15205.400000000003</c:v>
                </c:pt>
                <c:pt idx="142" formatCode="0">
                  <c:v>15191.1275862069</c:v>
                </c:pt>
                <c:pt idx="143" formatCode="0">
                  <c:v>15170.879310344828</c:v>
                </c:pt>
                <c:pt idx="144" formatCode="0">
                  <c:v>15145.689655172417</c:v>
                </c:pt>
                <c:pt idx="145" formatCode="0">
                  <c:v>15109.455172413796</c:v>
                </c:pt>
                <c:pt idx="146" formatCode="0">
                  <c:v>15068.024137931036</c:v>
                </c:pt>
                <c:pt idx="147" formatCode="0">
                  <c:v>15054.282758620689</c:v>
                </c:pt>
                <c:pt idx="148" formatCode="0">
                  <c:v>15046.217241379311</c:v>
                </c:pt>
                <c:pt idx="149" formatCode="0">
                  <c:v>15040.048275862069</c:v>
                </c:pt>
                <c:pt idx="150" formatCode="0">
                  <c:v>15033.786206896551</c:v>
                </c:pt>
                <c:pt idx="151" formatCode="0">
                  <c:v>15028.703448275863</c:v>
                </c:pt>
                <c:pt idx="152" formatCode="0">
                  <c:v>15031.01724137931</c:v>
                </c:pt>
                <c:pt idx="153" formatCode="0">
                  <c:v>15042.755172413794</c:v>
                </c:pt>
                <c:pt idx="154" formatCode="0">
                  <c:v>15031.434482758621</c:v>
                </c:pt>
                <c:pt idx="155" formatCode="0">
                  <c:v>15016.448275862069</c:v>
                </c:pt>
                <c:pt idx="156" formatCode="0">
                  <c:v>15000.98275862069</c:v>
                </c:pt>
                <c:pt idx="157" formatCode="0">
                  <c:v>14976.38620689655</c:v>
                </c:pt>
                <c:pt idx="158" formatCode="0">
                  <c:v>14951.320689655169</c:v>
                </c:pt>
                <c:pt idx="159" formatCode="0">
                  <c:v>14954.665517241378</c:v>
                </c:pt>
                <c:pt idx="160" formatCode="0">
                  <c:v>14963.817241379311</c:v>
                </c:pt>
                <c:pt idx="161" formatCode="0">
                  <c:v>14972.124137931034</c:v>
                </c:pt>
                <c:pt idx="162" formatCode="0">
                  <c:v>14976.320689655173</c:v>
                </c:pt>
                <c:pt idx="163" formatCode="0">
                  <c:v>14983.013793103448</c:v>
                </c:pt>
                <c:pt idx="164" formatCode="0">
                  <c:v>15000.006896551724</c:v>
                </c:pt>
                <c:pt idx="165" formatCode="0">
                  <c:v>15023.979310344826</c:v>
                </c:pt>
                <c:pt idx="166" formatCode="0">
                  <c:v>15026.393103448274</c:v>
                </c:pt>
                <c:pt idx="167" formatCode="0">
                  <c:v>15026.551724137929</c:v>
                </c:pt>
                <c:pt idx="168" formatCode="0">
                  <c:v>15023.862068965514</c:v>
                </c:pt>
                <c:pt idx="169" formatCode="0">
                  <c:v>15013</c:v>
                </c:pt>
                <c:pt idx="170" formatCode="0">
                  <c:v>14999.810344827587</c:v>
                </c:pt>
                <c:pt idx="171" formatCode="0">
                  <c:v>15015.020689655172</c:v>
                </c:pt>
                <c:pt idx="172" formatCode="0">
                  <c:v>15038.306896551723</c:v>
                </c:pt>
                <c:pt idx="173" formatCode="0">
                  <c:v>15062.320689655167</c:v>
                </c:pt>
                <c:pt idx="174" formatCode="0">
                  <c:v>15079.579310344825</c:v>
                </c:pt>
                <c:pt idx="175" formatCode="0">
                  <c:v>15097.603448275861</c:v>
                </c:pt>
                <c:pt idx="176" formatCode="0">
                  <c:v>15126.996551724136</c:v>
                </c:pt>
                <c:pt idx="177" formatCode="0">
                  <c:v>15164.165517241381</c:v>
                </c:pt>
                <c:pt idx="178" formatCode="0">
                  <c:v>15176.148275862071</c:v>
                </c:pt>
                <c:pt idx="179" formatCode="0">
                  <c:v>15183.11379310345</c:v>
                </c:pt>
                <c:pt idx="180" formatCode="0">
                  <c:v>15187.934482758621</c:v>
                </c:pt>
                <c:pt idx="181" formatCode="0">
                  <c:v>15182.972413793104</c:v>
                </c:pt>
                <c:pt idx="182" formatCode="0">
                  <c:v>15174.303448275861</c:v>
                </c:pt>
                <c:pt idx="183" formatCode="0">
                  <c:v>15190.551724137931</c:v>
                </c:pt>
                <c:pt idx="184" formatCode="0">
                  <c:v>15212.36551724138</c:v>
                </c:pt>
                <c:pt idx="185" formatCode="0">
                  <c:v>15231.731034482758</c:v>
                </c:pt>
                <c:pt idx="186" formatCode="0">
                  <c:v>15244.575862068967</c:v>
                </c:pt>
                <c:pt idx="187" formatCode="0">
                  <c:v>15258.334482758619</c:v>
                </c:pt>
                <c:pt idx="188" formatCode="0">
                  <c:v>15283.558620689653</c:v>
                </c:pt>
                <c:pt idx="189" formatCode="0">
                  <c:v>15315.665517241379</c:v>
                </c:pt>
                <c:pt idx="190" formatCode="0">
                  <c:v>15325.586206896549</c:v>
                </c:pt>
                <c:pt idx="191" formatCode="0">
                  <c:v>15331.993103448276</c:v>
                </c:pt>
                <c:pt idx="192" formatCode="0">
                  <c:v>15337.044827586207</c:v>
                </c:pt>
                <c:pt idx="193" formatCode="0">
                  <c:v>15330.186206896553</c:v>
                </c:pt>
                <c:pt idx="194" formatCode="0">
                  <c:v>15321.765517241382</c:v>
                </c:pt>
                <c:pt idx="195" formatCode="0">
                  <c:v>15337.641379310346</c:v>
                </c:pt>
                <c:pt idx="196" formatCode="0">
                  <c:v>15358.417241379311</c:v>
                </c:pt>
                <c:pt idx="197" formatCode="0">
                  <c:v>15378.510344827588</c:v>
                </c:pt>
                <c:pt idx="198" formatCode="0">
                  <c:v>15391.337931034484</c:v>
                </c:pt>
                <c:pt idx="199" formatCode="0">
                  <c:v>15402.872413793106</c:v>
                </c:pt>
                <c:pt idx="200" formatCode="0">
                  <c:v>15426.820689655173</c:v>
                </c:pt>
                <c:pt idx="201" formatCode="0">
                  <c:v>15455.593103448276</c:v>
                </c:pt>
                <c:pt idx="202" formatCode="0">
                  <c:v>15459.568965517241</c:v>
                </c:pt>
                <c:pt idx="203" formatCode="0">
                  <c:v>15459.73448275862</c:v>
                </c:pt>
                <c:pt idx="204" formatCode="0">
                  <c:v>15457.527586206897</c:v>
                </c:pt>
                <c:pt idx="205" formatCode="0">
                  <c:v>15440.48275862069</c:v>
                </c:pt>
                <c:pt idx="206" formatCode="0">
                  <c:v>15418.537931034482</c:v>
                </c:pt>
                <c:pt idx="207" formatCode="0">
                  <c:v>15421.889655172414</c:v>
                </c:pt>
                <c:pt idx="208" formatCode="0">
                  <c:v>15430.210344827585</c:v>
                </c:pt>
                <c:pt idx="209" formatCode="0">
                  <c:v>15434.375862068964</c:v>
                </c:pt>
                <c:pt idx="210" formatCode="0">
                  <c:v>15431.896551724138</c:v>
                </c:pt>
                <c:pt idx="211" formatCode="0">
                  <c:v>15427.906896551722</c:v>
                </c:pt>
                <c:pt idx="212" formatCode="0">
                  <c:v>15428.565517241379</c:v>
                </c:pt>
                <c:pt idx="213" formatCode="0">
                  <c:v>15431.944827586205</c:v>
                </c:pt>
                <c:pt idx="214" formatCode="0">
                  <c:v>15409.579310344829</c:v>
                </c:pt>
                <c:pt idx="215" formatCode="0">
                  <c:v>15382.120689655172</c:v>
                </c:pt>
                <c:pt idx="216" formatCode="0">
                  <c:v>15348.48620689655</c:v>
                </c:pt>
                <c:pt idx="217" formatCode="0">
                  <c:v>15299.731034482757</c:v>
                </c:pt>
                <c:pt idx="218" formatCode="0">
                  <c:v>15248.455172413793</c:v>
                </c:pt>
                <c:pt idx="219" formatCode="0">
                  <c:v>15220.903448275862</c:v>
                </c:pt>
                <c:pt idx="220" formatCode="0">
                  <c:v>15197.01724137931</c:v>
                </c:pt>
                <c:pt idx="221" formatCode="0">
                  <c:v>15169.23448275862</c:v>
                </c:pt>
                <c:pt idx="222" formatCode="0">
                  <c:v>15136.13793103448</c:v>
                </c:pt>
                <c:pt idx="223" formatCode="0">
                  <c:v>15099.934482758619</c:v>
                </c:pt>
                <c:pt idx="224" formatCode="0">
                  <c:v>15072.975862068963</c:v>
                </c:pt>
                <c:pt idx="225" formatCode="0">
                  <c:v>15050.53793103448</c:v>
                </c:pt>
                <c:pt idx="226" formatCode="0">
                  <c:v>15007.510344827584</c:v>
                </c:pt>
                <c:pt idx="227" formatCode="0">
                  <c:v>14962.065517241379</c:v>
                </c:pt>
                <c:pt idx="228" formatCode="0">
                  <c:v>14916.558620689655</c:v>
                </c:pt>
                <c:pt idx="229" formatCode="0">
                  <c:v>14857.058620689655</c:v>
                </c:pt>
                <c:pt idx="230" formatCode="0">
                  <c:v>14795.613793103448</c:v>
                </c:pt>
                <c:pt idx="231" formatCode="0">
                  <c:v>14760.362068965514</c:v>
                </c:pt>
                <c:pt idx="232" formatCode="0">
                  <c:v>14733.25517241379</c:v>
                </c:pt>
                <c:pt idx="233" formatCode="0">
                  <c:v>14704.937931034479</c:v>
                </c:pt>
                <c:pt idx="234" formatCode="0">
                  <c:v>14674.365517241376</c:v>
                </c:pt>
                <c:pt idx="235" formatCode="0">
                  <c:v>14647.072413793101</c:v>
                </c:pt>
                <c:pt idx="236" formatCode="0">
                  <c:v>14630.075862068963</c:v>
                </c:pt>
                <c:pt idx="237" formatCode="0">
                  <c:v>14619.727586206896</c:v>
                </c:pt>
                <c:pt idx="238" formatCode="0">
                  <c:v>14591.372413793102</c:v>
                </c:pt>
                <c:pt idx="239" formatCode="0">
                  <c:v>14563.203448275861</c:v>
                </c:pt>
                <c:pt idx="240" formatCode="0">
                  <c:v>14536.003448275862</c:v>
                </c:pt>
                <c:pt idx="241" formatCode="0">
                  <c:v>14506.255172413794</c:v>
                </c:pt>
                <c:pt idx="242" formatCode="0">
                  <c:v>14477.437931034483</c:v>
                </c:pt>
                <c:pt idx="243" formatCode="0">
                  <c:v>14477.220689655172</c:v>
                </c:pt>
                <c:pt idx="244" formatCode="0">
                  <c:v>14486.841379310346</c:v>
                </c:pt>
                <c:pt idx="245" formatCode="0">
                  <c:v>14497.424137931033</c:v>
                </c:pt>
                <c:pt idx="246" formatCode="0">
                  <c:v>14504.927586206897</c:v>
                </c:pt>
                <c:pt idx="247" formatCode="0">
                  <c:v>14513.76551724138</c:v>
                </c:pt>
                <c:pt idx="248" formatCode="0">
                  <c:v>14534.413793103447</c:v>
                </c:pt>
                <c:pt idx="249" formatCode="0">
                  <c:v>14562.255172413794</c:v>
                </c:pt>
                <c:pt idx="250" formatCode="0">
                  <c:v>14570.503448275864</c:v>
                </c:pt>
                <c:pt idx="251" formatCode="0">
                  <c:v>14575.772413793104</c:v>
                </c:pt>
                <c:pt idx="252" formatCode="0">
                  <c:v>14581.541379310345</c:v>
                </c:pt>
                <c:pt idx="253" formatCode="0">
                  <c:v>14579.496551724138</c:v>
                </c:pt>
                <c:pt idx="254" formatCode="0">
                  <c:v>14576.455172413793</c:v>
                </c:pt>
                <c:pt idx="255" formatCode="0">
                  <c:v>14594.572413793105</c:v>
                </c:pt>
                <c:pt idx="256" formatCode="0">
                  <c:v>14618.182758620691</c:v>
                </c:pt>
                <c:pt idx="257" formatCode="0">
                  <c:v>14639.075862068967</c:v>
                </c:pt>
                <c:pt idx="258" formatCode="0">
                  <c:v>14655.275862068967</c:v>
                </c:pt>
                <c:pt idx="259" formatCode="0">
                  <c:v>14672.434482758625</c:v>
                </c:pt>
                <c:pt idx="260" formatCode="0">
                  <c:v>14704.200000000004</c:v>
                </c:pt>
                <c:pt idx="261" formatCode="0">
                  <c:v>14739.282758620695</c:v>
                </c:pt>
                <c:pt idx="262" formatCode="0">
                  <c:v>14752.886206896555</c:v>
                </c:pt>
                <c:pt idx="263" formatCode="0">
                  <c:v>14763.620689655176</c:v>
                </c:pt>
                <c:pt idx="264" formatCode="0">
                  <c:v>14770.558620689659</c:v>
                </c:pt>
                <c:pt idx="265" formatCode="0">
                  <c:v>14769.134482758622</c:v>
                </c:pt>
                <c:pt idx="266" formatCode="0">
                  <c:v>14766.510344827586</c:v>
                </c:pt>
                <c:pt idx="267" formatCode="0">
                  <c:v>14787.082758620691</c:v>
                </c:pt>
                <c:pt idx="268" formatCode="0">
                  <c:v>14815.179310344827</c:v>
                </c:pt>
                <c:pt idx="269" formatCode="0">
                  <c:v>14842.158620689654</c:v>
                </c:pt>
                <c:pt idx="270" formatCode="0">
                  <c:v>14861.593103448275</c:v>
                </c:pt>
                <c:pt idx="271" formatCode="0">
                  <c:v>14883.096551724135</c:v>
                </c:pt>
                <c:pt idx="272" formatCode="0">
                  <c:v>14916.648275862068</c:v>
                </c:pt>
                <c:pt idx="273" formatCode="0">
                  <c:v>14955.317241379309</c:v>
                </c:pt>
                <c:pt idx="274" formatCode="0">
                  <c:v>14970.944827586207</c:v>
                </c:pt>
                <c:pt idx="275" formatCode="0">
                  <c:v>14982.48275862069</c:v>
                </c:pt>
                <c:pt idx="276" formatCode="0">
                  <c:v>14991.575862068967</c:v>
                </c:pt>
                <c:pt idx="277" formatCode="0">
                  <c:v>14991.393103448278</c:v>
                </c:pt>
                <c:pt idx="278" formatCode="0">
                  <c:v>14989.400000000001</c:v>
                </c:pt>
                <c:pt idx="279" formatCode="0">
                  <c:v>15010.782758620689</c:v>
                </c:pt>
                <c:pt idx="280" formatCode="0">
                  <c:v>15040.744827586206</c:v>
                </c:pt>
                <c:pt idx="281" formatCode="0">
                  <c:v>15068.334482758622</c:v>
                </c:pt>
                <c:pt idx="282" formatCode="0">
                  <c:v>15090.003448275866</c:v>
                </c:pt>
                <c:pt idx="283" formatCode="0">
                  <c:v>15114.351724137934</c:v>
                </c:pt>
                <c:pt idx="284" formatCode="0">
                  <c:v>15151.537931034483</c:v>
                </c:pt>
                <c:pt idx="285" formatCode="0">
                  <c:v>15194.310344827583</c:v>
                </c:pt>
                <c:pt idx="286" formatCode="0">
                  <c:v>15215.203448275861</c:v>
                </c:pt>
                <c:pt idx="287" formatCode="0">
                  <c:v>15232.65172413793</c:v>
                </c:pt>
                <c:pt idx="288" formatCode="0">
                  <c:v>15247.617241379308</c:v>
                </c:pt>
                <c:pt idx="289" formatCode="0">
                  <c:v>15248.955172413791</c:v>
                </c:pt>
                <c:pt idx="290" formatCode="0">
                  <c:v>15251.293103448272</c:v>
                </c:pt>
                <c:pt idx="291" formatCode="0">
                  <c:v>15277.579310344825</c:v>
                </c:pt>
                <c:pt idx="292" formatCode="0">
                  <c:v>15311.189655172411</c:v>
                </c:pt>
                <c:pt idx="293" formatCode="0">
                  <c:v>15342.727586206895</c:v>
                </c:pt>
                <c:pt idx="294" formatCode="0">
                  <c:v>15367.031034482758</c:v>
                </c:pt>
                <c:pt idx="295" formatCode="0">
                  <c:v>15393.393103448274</c:v>
                </c:pt>
                <c:pt idx="296" formatCode="0">
                  <c:v>15429.62068965517</c:v>
                </c:pt>
                <c:pt idx="297" formatCode="0">
                  <c:v>15468.386206896552</c:v>
                </c:pt>
                <c:pt idx="298" formatCode="0">
                  <c:v>15485.420689655173</c:v>
                </c:pt>
                <c:pt idx="299" formatCode="0">
                  <c:v>15500.38620689655</c:v>
                </c:pt>
                <c:pt idx="300" formatCode="0">
                  <c:v>15512.955172413791</c:v>
                </c:pt>
                <c:pt idx="301" formatCode="0">
                  <c:v>15512.727586206896</c:v>
                </c:pt>
                <c:pt idx="302" formatCode="0">
                  <c:v>15509.496551724136</c:v>
                </c:pt>
                <c:pt idx="303" formatCode="0">
                  <c:v>15532.982758620688</c:v>
                </c:pt>
                <c:pt idx="304" formatCode="0">
                  <c:v>15564.796551724137</c:v>
                </c:pt>
                <c:pt idx="305" formatCode="0">
                  <c:v>15594.079310344827</c:v>
                </c:pt>
                <c:pt idx="306" formatCode="0">
                  <c:v>15615.227586206895</c:v>
                </c:pt>
                <c:pt idx="307" formatCode="0">
                  <c:v>15638.006896551722</c:v>
                </c:pt>
                <c:pt idx="308" formatCode="0">
                  <c:v>15669.234482758618</c:v>
                </c:pt>
                <c:pt idx="309" formatCode="0">
                  <c:v>15703.893103448272</c:v>
                </c:pt>
                <c:pt idx="310" formatCode="0">
                  <c:v>15720.23793103448</c:v>
                </c:pt>
                <c:pt idx="311" formatCode="0">
                  <c:v>15731.586206896553</c:v>
                </c:pt>
                <c:pt idx="312" formatCode="0">
                  <c:v>15736.875862068966</c:v>
                </c:pt>
                <c:pt idx="313" formatCode="0">
                  <c:v>15729.713793103449</c:v>
                </c:pt>
                <c:pt idx="314" formatCode="0">
                  <c:v>15719.762068965516</c:v>
                </c:pt>
                <c:pt idx="315" formatCode="0">
                  <c:v>15734.310344827587</c:v>
                </c:pt>
                <c:pt idx="316" formatCode="0">
                  <c:v>15754.868965517242</c:v>
                </c:pt>
                <c:pt idx="317" formatCode="0">
                  <c:v>15772.058620689655</c:v>
                </c:pt>
                <c:pt idx="318" formatCode="0">
                  <c:v>15781.627586206898</c:v>
                </c:pt>
                <c:pt idx="319" formatCode="0">
                  <c:v>15791.61379310345</c:v>
                </c:pt>
                <c:pt idx="320" formatCode="0">
                  <c:v>15814.555172413793</c:v>
                </c:pt>
                <c:pt idx="321" formatCode="0">
                  <c:v>15837.275862068967</c:v>
                </c:pt>
                <c:pt idx="322" formatCode="0">
                  <c:v>15840.458620689655</c:v>
                </c:pt>
                <c:pt idx="323" formatCode="0">
                  <c:v>15842.65172413793</c:v>
                </c:pt>
                <c:pt idx="324" formatCode="0">
                  <c:v>15839.686206896549</c:v>
                </c:pt>
                <c:pt idx="325" formatCode="0">
                  <c:v>15825.396551724136</c:v>
                </c:pt>
                <c:pt idx="326" formatCode="0">
                  <c:v>15810.76551724138</c:v>
                </c:pt>
                <c:pt idx="327" formatCode="0">
                  <c:v>15818.324137931037</c:v>
                </c:pt>
                <c:pt idx="328" formatCode="0">
                  <c:v>15831.010344827588</c:v>
                </c:pt>
                <c:pt idx="329" formatCode="0">
                  <c:v>15839.910344827589</c:v>
                </c:pt>
                <c:pt idx="330" formatCode="0">
                  <c:v>15841.01034482759</c:v>
                </c:pt>
                <c:pt idx="331" formatCode="0">
                  <c:v>15842.762068965518</c:v>
                </c:pt>
                <c:pt idx="332" formatCode="0">
                  <c:v>15857.917241379311</c:v>
                </c:pt>
                <c:pt idx="333" formatCode="0">
                  <c:v>15872.910344827587</c:v>
                </c:pt>
                <c:pt idx="334" formatCode="0">
                  <c:v>15869.079310344829</c:v>
                </c:pt>
                <c:pt idx="335" formatCode="0">
                  <c:v>15862.772413793105</c:v>
                </c:pt>
                <c:pt idx="336" formatCode="0">
                  <c:v>15851.637931034486</c:v>
                </c:pt>
                <c:pt idx="337" formatCode="0">
                  <c:v>15829.731034482758</c:v>
                </c:pt>
                <c:pt idx="338" formatCode="0">
                  <c:v>15805.5</c:v>
                </c:pt>
                <c:pt idx="339" formatCode="0">
                  <c:v>15802.779310344828</c:v>
                </c:pt>
                <c:pt idx="340" formatCode="0">
                  <c:v>15808.227586206896</c:v>
                </c:pt>
                <c:pt idx="341" formatCode="0">
                  <c:v>15812.175862068965</c:v>
                </c:pt>
                <c:pt idx="342" formatCode="0">
                  <c:v>15809.579310344827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56-4098-9166-3F9DDD17C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841424"/>
        <c:axId val="1230704079"/>
      </c:scatterChart>
      <c:valAx>
        <c:axId val="1553841424"/>
        <c:scaling>
          <c:orientation val="minMax"/>
          <c:max val="43709"/>
          <c:min val="3287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04079"/>
        <c:crosses val="autoZero"/>
        <c:crossBetween val="midCat"/>
      </c:valAx>
      <c:valAx>
        <c:axId val="1230704079"/>
        <c:scaling>
          <c:orientation val="minMax"/>
          <c:max val="16500"/>
          <c:min val="1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4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</a:t>
            </a:r>
            <a:r>
              <a:rPr lang="en-US" baseline="0"/>
              <a:t> sin tendencia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empleo_eeuu!$G$16:$G$344</c:f>
              <c:numCache>
                <c:formatCode>0</c:formatCode>
                <c:ptCount val="329"/>
                <c:pt idx="0">
                  <c:v>-292.07241379310108</c:v>
                </c:pt>
                <c:pt idx="1">
                  <c:v>-274.72068965516883</c:v>
                </c:pt>
                <c:pt idx="2">
                  <c:v>-175.5551724137913</c:v>
                </c:pt>
                <c:pt idx="3">
                  <c:v>-92.755172413790206</c:v>
                </c:pt>
                <c:pt idx="4">
                  <c:v>-94.779310344825717</c:v>
                </c:pt>
                <c:pt idx="5">
                  <c:v>-65.065517241380803</c:v>
                </c:pt>
                <c:pt idx="6">
                  <c:v>-112.15172413793152</c:v>
                </c:pt>
                <c:pt idx="7">
                  <c:v>-57.886206896551812</c:v>
                </c:pt>
                <c:pt idx="8">
                  <c:v>218.01034482758587</c:v>
                </c:pt>
                <c:pt idx="9">
                  <c:v>472.50689655172391</c:v>
                </c:pt>
                <c:pt idx="10">
                  <c:v>-111.68620689655108</c:v>
                </c:pt>
                <c:pt idx="11">
                  <c:v>-289.47586206896267</c:v>
                </c:pt>
                <c:pt idx="12">
                  <c:v>-299.88275862068986</c:v>
                </c:pt>
                <c:pt idx="13">
                  <c:v>-208.16551724137753</c:v>
                </c:pt>
                <c:pt idx="14">
                  <c:v>-113.20344827586086</c:v>
                </c:pt>
                <c:pt idx="15">
                  <c:v>-41.044827586207248</c:v>
                </c:pt>
                <c:pt idx="16">
                  <c:v>-73.713793103448552</c:v>
                </c:pt>
                <c:pt idx="17">
                  <c:v>-81.620689655170281</c:v>
                </c:pt>
                <c:pt idx="18">
                  <c:v>-128.95862068965653</c:v>
                </c:pt>
                <c:pt idx="19">
                  <c:v>-53.713793103448552</c:v>
                </c:pt>
                <c:pt idx="20">
                  <c:v>193.77931034482754</c:v>
                </c:pt>
                <c:pt idx="21">
                  <c:v>451.36206896551812</c:v>
                </c:pt>
                <c:pt idx="22">
                  <c:v>-116.85517241379421</c:v>
                </c:pt>
                <c:pt idx="23">
                  <c:v>-264.95517241379275</c:v>
                </c:pt>
                <c:pt idx="24">
                  <c:v>-309.04137931034711</c:v>
                </c:pt>
                <c:pt idx="25">
                  <c:v>-240.12068965517574</c:v>
                </c:pt>
                <c:pt idx="26">
                  <c:v>-152.24827586207175</c:v>
                </c:pt>
                <c:pt idx="27">
                  <c:v>-75.986206896555814</c:v>
                </c:pt>
                <c:pt idx="28">
                  <c:v>-74.375862068971401</c:v>
                </c:pt>
                <c:pt idx="29">
                  <c:v>-69.372413793107626</c:v>
                </c:pt>
                <c:pt idx="30">
                  <c:v>-112.82413793103842</c:v>
                </c:pt>
                <c:pt idx="31">
                  <c:v>-40.548275862071023</c:v>
                </c:pt>
                <c:pt idx="32">
                  <c:v>208.48965517241231</c:v>
                </c:pt>
                <c:pt idx="33">
                  <c:v>479.05517241379312</c:v>
                </c:pt>
                <c:pt idx="34">
                  <c:v>-146.0172413793116</c:v>
                </c:pt>
                <c:pt idx="35">
                  <c:v>-301.38275862068986</c:v>
                </c:pt>
                <c:pt idx="36">
                  <c:v>-276.80344827586123</c:v>
                </c:pt>
                <c:pt idx="37">
                  <c:v>-198.25517241379021</c:v>
                </c:pt>
                <c:pt idx="38">
                  <c:v>-109.12413793103224</c:v>
                </c:pt>
                <c:pt idx="39">
                  <c:v>-18.462068965514845</c:v>
                </c:pt>
                <c:pt idx="40">
                  <c:v>-1.0724137931028963</c:v>
                </c:pt>
                <c:pt idx="41">
                  <c:v>23.051724137932979</c:v>
                </c:pt>
                <c:pt idx="42">
                  <c:v>7.7413793103478383</c:v>
                </c:pt>
                <c:pt idx="43">
                  <c:v>98.182758620692766</c:v>
                </c:pt>
                <c:pt idx="44">
                  <c:v>438.35517241379421</c:v>
                </c:pt>
                <c:pt idx="45">
                  <c:v>698.33448275862065</c:v>
                </c:pt>
                <c:pt idx="46">
                  <c:v>73.479310344828264</c:v>
                </c:pt>
                <c:pt idx="47">
                  <c:v>-134.4344827586192</c:v>
                </c:pt>
                <c:pt idx="48">
                  <c:v>-182.94827586206702</c:v>
                </c:pt>
                <c:pt idx="49">
                  <c:v>-100.96896551724058</c:v>
                </c:pt>
                <c:pt idx="50">
                  <c:v>-36.227586206898195</c:v>
                </c:pt>
                <c:pt idx="51">
                  <c:v>42.293103448273541</c:v>
                </c:pt>
                <c:pt idx="52">
                  <c:v>11.917241379309417</c:v>
                </c:pt>
                <c:pt idx="53">
                  <c:v>6.3068965517231845</c:v>
                </c:pt>
                <c:pt idx="54">
                  <c:v>-51.448275862070659</c:v>
                </c:pt>
                <c:pt idx="55">
                  <c:v>9.9517241379289771</c:v>
                </c:pt>
                <c:pt idx="56">
                  <c:v>327.4827586206884</c:v>
                </c:pt>
                <c:pt idx="57">
                  <c:v>553.74137931034238</c:v>
                </c:pt>
                <c:pt idx="58">
                  <c:v>-117.87241379310581</c:v>
                </c:pt>
                <c:pt idx="59">
                  <c:v>-315.62758620689965</c:v>
                </c:pt>
                <c:pt idx="60">
                  <c:v>-293.45517241379639</c:v>
                </c:pt>
                <c:pt idx="61">
                  <c:v>-249.30689655172864</c:v>
                </c:pt>
                <c:pt idx="62">
                  <c:v>-94.037931034485155</c:v>
                </c:pt>
                <c:pt idx="63">
                  <c:v>-9.6448275862112496</c:v>
                </c:pt>
                <c:pt idx="64">
                  <c:v>-5.4689655172442144</c:v>
                </c:pt>
                <c:pt idx="65">
                  <c:v>-0.91034482759096136</c:v>
                </c:pt>
                <c:pt idx="66">
                  <c:v>-50.213793103450371</c:v>
                </c:pt>
                <c:pt idx="67">
                  <c:v>79.217241379308689</c:v>
                </c:pt>
                <c:pt idx="68">
                  <c:v>424.63448275861992</c:v>
                </c:pt>
                <c:pt idx="69">
                  <c:v>676.78965517241522</c:v>
                </c:pt>
                <c:pt idx="70">
                  <c:v>-59.896551724135861</c:v>
                </c:pt>
                <c:pt idx="71">
                  <c:v>-262.73448275862029</c:v>
                </c:pt>
                <c:pt idx="72">
                  <c:v>-242.21034482758296</c:v>
                </c:pt>
                <c:pt idx="73">
                  <c:v>-185.52068965516992</c:v>
                </c:pt>
                <c:pt idx="74">
                  <c:v>-92.368965517240213</c:v>
                </c:pt>
                <c:pt idx="75">
                  <c:v>-24.931034482755422</c:v>
                </c:pt>
                <c:pt idx="76">
                  <c:v>-36.762068965515937</c:v>
                </c:pt>
                <c:pt idx="77">
                  <c:v>-25.389655172413768</c:v>
                </c:pt>
                <c:pt idx="78">
                  <c:v>-92.610344827584413</c:v>
                </c:pt>
                <c:pt idx="79">
                  <c:v>37.706896551726459</c:v>
                </c:pt>
                <c:pt idx="80">
                  <c:v>390.25862068965762</c:v>
                </c:pt>
                <c:pt idx="81">
                  <c:v>648.39310344827754</c:v>
                </c:pt>
                <c:pt idx="82">
                  <c:v>-80.831034482760515</c:v>
                </c:pt>
                <c:pt idx="83">
                  <c:v>-293.46551724138226</c:v>
                </c:pt>
                <c:pt idx="84">
                  <c:v>-306.24482758620798</c:v>
                </c:pt>
                <c:pt idx="85">
                  <c:v>-234.61724137931378</c:v>
                </c:pt>
                <c:pt idx="86">
                  <c:v>-117.67931034483081</c:v>
                </c:pt>
                <c:pt idx="87">
                  <c:v>-53.382758620691675</c:v>
                </c:pt>
                <c:pt idx="88">
                  <c:v>-49.313793103452554</c:v>
                </c:pt>
                <c:pt idx="89">
                  <c:v>-65.231034482760151</c:v>
                </c:pt>
                <c:pt idx="90">
                  <c:v>-121.02413793103915</c:v>
                </c:pt>
                <c:pt idx="91">
                  <c:v>-27.106896551727914</c:v>
                </c:pt>
                <c:pt idx="92">
                  <c:v>316.48965517240867</c:v>
                </c:pt>
                <c:pt idx="93">
                  <c:v>571.11724137930469</c:v>
                </c:pt>
                <c:pt idx="94">
                  <c:v>-126.16896551724494</c:v>
                </c:pt>
                <c:pt idx="95">
                  <c:v>-270.57931034483227</c:v>
                </c:pt>
                <c:pt idx="96">
                  <c:v>-261.80689655173046</c:v>
                </c:pt>
                <c:pt idx="97">
                  <c:v>-167.86896551724567</c:v>
                </c:pt>
                <c:pt idx="98">
                  <c:v>-70.206896551726459</c:v>
                </c:pt>
                <c:pt idx="99">
                  <c:v>-3.3034482758648664</c:v>
                </c:pt>
                <c:pt idx="100">
                  <c:v>10.458620689649251</c:v>
                </c:pt>
                <c:pt idx="101">
                  <c:v>-6.1586206896590738</c:v>
                </c:pt>
                <c:pt idx="102">
                  <c:v>-75.506896551729369</c:v>
                </c:pt>
                <c:pt idx="103">
                  <c:v>47.434482758617378</c:v>
                </c:pt>
                <c:pt idx="104">
                  <c:v>393.59655172413659</c:v>
                </c:pt>
                <c:pt idx="105">
                  <c:v>684.59655172413477</c:v>
                </c:pt>
                <c:pt idx="106">
                  <c:v>-16.831034482760515</c:v>
                </c:pt>
                <c:pt idx="107">
                  <c:v>-219.00000000000182</c:v>
                </c:pt>
                <c:pt idx="108">
                  <c:v>-185.04827586207102</c:v>
                </c:pt>
                <c:pt idx="109">
                  <c:v>-58.168965517241304</c:v>
                </c:pt>
                <c:pt idx="110">
                  <c:v>-23.375862068965944</c:v>
                </c:pt>
                <c:pt idx="111">
                  <c:v>50.624137931034056</c:v>
                </c:pt>
                <c:pt idx="112">
                  <c:v>37.110344827584413</c:v>
                </c:pt>
                <c:pt idx="113">
                  <c:v>54.351724137932251</c:v>
                </c:pt>
                <c:pt idx="114">
                  <c:v>-1.2931034482735413</c:v>
                </c:pt>
                <c:pt idx="115">
                  <c:v>116.67586206896522</c:v>
                </c:pt>
                <c:pt idx="116">
                  <c:v>510.68965517241486</c:v>
                </c:pt>
                <c:pt idx="117">
                  <c:v>767.81379310345073</c:v>
                </c:pt>
                <c:pt idx="118">
                  <c:v>39.206896551722821</c:v>
                </c:pt>
                <c:pt idx="119">
                  <c:v>-132.6551724137953</c:v>
                </c:pt>
                <c:pt idx="120">
                  <c:v>-120.65862068965725</c:v>
                </c:pt>
                <c:pt idx="121">
                  <c:v>-147.77241379310908</c:v>
                </c:pt>
                <c:pt idx="122">
                  <c:v>-40.096551724140227</c:v>
                </c:pt>
                <c:pt idx="123">
                  <c:v>49.037931034481517</c:v>
                </c:pt>
                <c:pt idx="124">
                  <c:v>-27.962068965518483</c:v>
                </c:pt>
                <c:pt idx="125">
                  <c:v>0.79310344827536028</c:v>
                </c:pt>
                <c:pt idx="126">
                  <c:v>-65.448275862072478</c:v>
                </c:pt>
                <c:pt idx="127">
                  <c:v>18.69999999999709</c:v>
                </c:pt>
                <c:pt idx="128">
                  <c:v>384.97241379310071</c:v>
                </c:pt>
                <c:pt idx="129">
                  <c:v>543.02068965517174</c:v>
                </c:pt>
                <c:pt idx="130">
                  <c:v>-160.68965517241668</c:v>
                </c:pt>
                <c:pt idx="131">
                  <c:v>-323.55517241379675</c:v>
                </c:pt>
                <c:pt idx="132">
                  <c:v>-254.12413793103588</c:v>
                </c:pt>
                <c:pt idx="133">
                  <c:v>-179.78275862068949</c:v>
                </c:pt>
                <c:pt idx="134">
                  <c:v>-85.817241379310872</c:v>
                </c:pt>
                <c:pt idx="135">
                  <c:v>-6.6482758620695677</c:v>
                </c:pt>
                <c:pt idx="136">
                  <c:v>-21.886206896551812</c:v>
                </c:pt>
                <c:pt idx="137">
                  <c:v>-47.60344827586232</c:v>
                </c:pt>
                <c:pt idx="138">
                  <c:v>-123.71724137931051</c:v>
                </c:pt>
                <c:pt idx="139">
                  <c:v>-9.1551724137934798</c:v>
                </c:pt>
                <c:pt idx="140">
                  <c:v>352.46551724137862</c:v>
                </c:pt>
                <c:pt idx="141">
                  <c:v>560.55172413793116</c:v>
                </c:pt>
                <c:pt idx="142">
                  <c:v>-141.98275862069022</c:v>
                </c:pt>
                <c:pt idx="143">
                  <c:v>-324.08620689655072</c:v>
                </c:pt>
                <c:pt idx="144">
                  <c:v>-298.92068965516955</c:v>
                </c:pt>
                <c:pt idx="145">
                  <c:v>-228.76551724137789</c:v>
                </c:pt>
                <c:pt idx="146">
                  <c:v>-137.61724137931014</c:v>
                </c:pt>
                <c:pt idx="147">
                  <c:v>-82.624137931034056</c:v>
                </c:pt>
                <c:pt idx="148">
                  <c:v>-115.82068965517283</c:v>
                </c:pt>
                <c:pt idx="149">
                  <c:v>-84.91379310344746</c:v>
                </c:pt>
                <c:pt idx="150">
                  <c:v>-134.80689655172318</c:v>
                </c:pt>
                <c:pt idx="151">
                  <c:v>-13.679310344827172</c:v>
                </c:pt>
                <c:pt idx="152">
                  <c:v>288.80689655172682</c:v>
                </c:pt>
                <c:pt idx="153">
                  <c:v>478.64827586207139</c:v>
                </c:pt>
                <c:pt idx="154">
                  <c:v>-162.46206896551485</c:v>
                </c:pt>
                <c:pt idx="155">
                  <c:v>-319.20000000000073</c:v>
                </c:pt>
                <c:pt idx="156">
                  <c:v>-224.2103448275866</c:v>
                </c:pt>
                <c:pt idx="157">
                  <c:v>-152.22068965517246</c:v>
                </c:pt>
                <c:pt idx="158">
                  <c:v>-51.306896551723185</c:v>
                </c:pt>
                <c:pt idx="159">
                  <c:v>19.679310344832629</c:v>
                </c:pt>
                <c:pt idx="160">
                  <c:v>-28.279310344825717</c:v>
                </c:pt>
                <c:pt idx="161">
                  <c:v>-42.803448275861228</c:v>
                </c:pt>
                <c:pt idx="162">
                  <c:v>-130.7965517241355</c:v>
                </c:pt>
                <c:pt idx="163">
                  <c:v>-9.665517241381167</c:v>
                </c:pt>
                <c:pt idx="164">
                  <c:v>350.05172413792934</c:v>
                </c:pt>
                <c:pt idx="165">
                  <c:v>523.98620689655036</c:v>
                </c:pt>
                <c:pt idx="166">
                  <c:v>-136.83448275862065</c:v>
                </c:pt>
                <c:pt idx="167">
                  <c:v>-271.07241379310472</c:v>
                </c:pt>
                <c:pt idx="168">
                  <c:v>-218.70344827586086</c:v>
                </c:pt>
                <c:pt idx="169">
                  <c:v>-121.65172413793152</c:v>
                </c:pt>
                <c:pt idx="170">
                  <c:v>-17.865517241380076</c:v>
                </c:pt>
                <c:pt idx="171">
                  <c:v>68.368965517242032</c:v>
                </c:pt>
                <c:pt idx="172">
                  <c:v>83.024137931033692</c:v>
                </c:pt>
                <c:pt idx="173">
                  <c:v>90.465517241380439</c:v>
                </c:pt>
                <c:pt idx="174">
                  <c:v>-57.158620689653617</c:v>
                </c:pt>
                <c:pt idx="175">
                  <c:v>33.234482758620288</c:v>
                </c:pt>
                <c:pt idx="176">
                  <c:v>416.31379310345073</c:v>
                </c:pt>
                <c:pt idx="177">
                  <c:v>606.40689655172355</c:v>
                </c:pt>
                <c:pt idx="178">
                  <c:v>-91.444827586206884</c:v>
                </c:pt>
                <c:pt idx="179">
                  <c:v>-262.98620689655218</c:v>
                </c:pt>
                <c:pt idx="180">
                  <c:v>-171.66551724138117</c:v>
                </c:pt>
                <c:pt idx="181">
                  <c:v>-166.34137931034638</c:v>
                </c:pt>
                <c:pt idx="182">
                  <c:v>-104.61724137931196</c:v>
                </c:pt>
                <c:pt idx="183">
                  <c:v>-45.910344827587323</c:v>
                </c:pt>
                <c:pt idx="184">
                  <c:v>-64.937931034484791</c:v>
                </c:pt>
                <c:pt idx="185">
                  <c:v>-65.672413793105079</c:v>
                </c:pt>
                <c:pt idx="186">
                  <c:v>-191.52068965517356</c:v>
                </c:pt>
                <c:pt idx="187">
                  <c:v>-69.593103448276452</c:v>
                </c:pt>
                <c:pt idx="188">
                  <c:v>353.93103448275906</c:v>
                </c:pt>
                <c:pt idx="189">
                  <c:v>522.66551724137935</c:v>
                </c:pt>
                <c:pt idx="190">
                  <c:v>-115.02758620689747</c:v>
                </c:pt>
                <c:pt idx="191">
                  <c:v>-258.48275862069022</c:v>
                </c:pt>
                <c:pt idx="192">
                  <c:v>-117.53793103448152</c:v>
                </c:pt>
                <c:pt idx="193">
                  <c:v>-94.589655172414496</c:v>
                </c:pt>
                <c:pt idx="194">
                  <c:v>32.689655172414859</c:v>
                </c:pt>
                <c:pt idx="195">
                  <c:v>77.124137931035875</c:v>
                </c:pt>
                <c:pt idx="196">
                  <c:v>82.503448275861956</c:v>
                </c:pt>
                <c:pt idx="197">
                  <c:v>110.39310344827754</c:v>
                </c:pt>
                <c:pt idx="198">
                  <c:v>12.334482758620652</c:v>
                </c:pt>
                <c:pt idx="199">
                  <c:v>97.055172413794935</c:v>
                </c:pt>
                <c:pt idx="200">
                  <c:v>585.02068965517174</c:v>
                </c:pt>
                <c:pt idx="201">
                  <c:v>779.8793103448279</c:v>
                </c:pt>
                <c:pt idx="202">
                  <c:v>115.61379310345001</c:v>
                </c:pt>
                <c:pt idx="203">
                  <c:v>-68.531034482755786</c:v>
                </c:pt>
                <c:pt idx="204">
                  <c:v>36.444827586206884</c:v>
                </c:pt>
                <c:pt idx="205">
                  <c:v>26.696551724138772</c:v>
                </c:pt>
                <c:pt idx="206">
                  <c:v>104.98275862069022</c:v>
                </c:pt>
                <c:pt idx="207">
                  <c:v>173.56551724137898</c:v>
                </c:pt>
                <c:pt idx="208">
                  <c:v>172.36206896551994</c:v>
                </c:pt>
                <c:pt idx="209">
                  <c:v>170.96551724138044</c:v>
                </c:pt>
                <c:pt idx="210">
                  <c:v>26.424137931036967</c:v>
                </c:pt>
                <c:pt idx="211">
                  <c:v>87.562068965520666</c:v>
                </c:pt>
                <c:pt idx="212">
                  <c:v>344.18965517241668</c:v>
                </c:pt>
                <c:pt idx="213">
                  <c:v>462.33448275862065</c:v>
                </c:pt>
                <c:pt idx="214">
                  <c:v>-227.95862068965471</c:v>
                </c:pt>
                <c:pt idx="215">
                  <c:v>-418.05862068965507</c:v>
                </c:pt>
                <c:pt idx="216">
                  <c:v>-385.01379310344782</c:v>
                </c:pt>
                <c:pt idx="217">
                  <c:v>-360.76206896551412</c:v>
                </c:pt>
                <c:pt idx="218">
                  <c:v>-237.85517241379057</c:v>
                </c:pt>
                <c:pt idx="219">
                  <c:v>-161.43793103447933</c:v>
                </c:pt>
                <c:pt idx="220">
                  <c:v>-185.06551724137717</c:v>
                </c:pt>
                <c:pt idx="221">
                  <c:v>-151.7724137931018</c:v>
                </c:pt>
                <c:pt idx="222">
                  <c:v>-262.57586206896303</c:v>
                </c:pt>
                <c:pt idx="223">
                  <c:v>-206.72758620689638</c:v>
                </c:pt>
                <c:pt idx="224">
                  <c:v>138.32758620689856</c:v>
                </c:pt>
                <c:pt idx="225">
                  <c:v>300.49655172413986</c:v>
                </c:pt>
                <c:pt idx="226">
                  <c:v>-245.50344827586196</c:v>
                </c:pt>
                <c:pt idx="227">
                  <c:v>-383.25517241379384</c:v>
                </c:pt>
                <c:pt idx="228">
                  <c:v>-268.1379310344837</c:v>
                </c:pt>
                <c:pt idx="229">
                  <c:v>-208.1206896551721</c:v>
                </c:pt>
                <c:pt idx="230">
                  <c:v>-106.74137931034602</c:v>
                </c:pt>
                <c:pt idx="231">
                  <c:v>-55.624137931034056</c:v>
                </c:pt>
                <c:pt idx="232">
                  <c:v>-59.82758620689674</c:v>
                </c:pt>
                <c:pt idx="233">
                  <c:v>-50.065517241378984</c:v>
                </c:pt>
                <c:pt idx="234">
                  <c:v>-173.41379310344746</c:v>
                </c:pt>
                <c:pt idx="235">
                  <c:v>-51.755172413793844</c:v>
                </c:pt>
                <c:pt idx="236">
                  <c:v>279.39655172413586</c:v>
                </c:pt>
                <c:pt idx="237">
                  <c:v>432.62758620689601</c:v>
                </c:pt>
                <c:pt idx="238">
                  <c:v>-132.94137931034493</c:v>
                </c:pt>
                <c:pt idx="239">
                  <c:v>-296.99655172413804</c:v>
                </c:pt>
                <c:pt idx="240">
                  <c:v>-227.15517241379348</c:v>
                </c:pt>
                <c:pt idx="241">
                  <c:v>-105.57241379310472</c:v>
                </c:pt>
                <c:pt idx="242">
                  <c:v>-29.48275862069022</c:v>
                </c:pt>
                <c:pt idx="243">
                  <c:v>43.224137931032601</c:v>
                </c:pt>
                <c:pt idx="244">
                  <c:v>62.724137931032601</c:v>
                </c:pt>
                <c:pt idx="245">
                  <c:v>45.065517241375346</c:v>
                </c:pt>
                <c:pt idx="246">
                  <c:v>-87.000000000003638</c:v>
                </c:pt>
                <c:pt idx="247">
                  <c:v>12.417241379305779</c:v>
                </c:pt>
                <c:pt idx="248">
                  <c:v>389.41379310344382</c:v>
                </c:pt>
                <c:pt idx="249">
                  <c:v>533.07931034482499</c:v>
                </c:pt>
                <c:pt idx="250">
                  <c:v>-36.05862068965871</c:v>
                </c:pt>
                <c:pt idx="251">
                  <c:v>-248.83448275862247</c:v>
                </c:pt>
                <c:pt idx="252">
                  <c:v>-186.2103448275866</c:v>
                </c:pt>
                <c:pt idx="253">
                  <c:v>-116.68275862069095</c:v>
                </c:pt>
                <c:pt idx="254">
                  <c:v>-39.679310344827172</c:v>
                </c:pt>
                <c:pt idx="255">
                  <c:v>-26.258620689653981</c:v>
                </c:pt>
                <c:pt idx="256">
                  <c:v>-53.893103448273905</c:v>
                </c:pt>
                <c:pt idx="257">
                  <c:v>-67.896551724134042</c:v>
                </c:pt>
                <c:pt idx="258">
                  <c:v>-177.74827586206811</c:v>
                </c:pt>
                <c:pt idx="259">
                  <c:v>-77.617241379308325</c:v>
                </c:pt>
                <c:pt idx="260">
                  <c:v>392.05517241379312</c:v>
                </c:pt>
                <c:pt idx="261">
                  <c:v>480.01724137930978</c:v>
                </c:pt>
                <c:pt idx="262">
                  <c:v>-133.37586206896594</c:v>
                </c:pt>
                <c:pt idx="263">
                  <c:v>-319.09310344827827</c:v>
                </c:pt>
                <c:pt idx="264">
                  <c:v>-277.70000000000073</c:v>
                </c:pt>
                <c:pt idx="265">
                  <c:v>-202.18275862068913</c:v>
                </c:pt>
                <c:pt idx="266">
                  <c:v>-108.44482758620688</c:v>
                </c:pt>
                <c:pt idx="267">
                  <c:v>-23.134482758621743</c:v>
                </c:pt>
                <c:pt idx="268">
                  <c:v>7.2965517241336784</c:v>
                </c:pt>
                <c:pt idx="269">
                  <c:v>17.348275862066657</c:v>
                </c:pt>
                <c:pt idx="270">
                  <c:v>-98.937931034482972</c:v>
                </c:pt>
                <c:pt idx="271">
                  <c:v>17.989655172415951</c:v>
                </c:pt>
                <c:pt idx="272">
                  <c:v>440.09655172413841</c:v>
                </c:pt>
                <c:pt idx="273">
                  <c:v>606.74827586206993</c:v>
                </c:pt>
                <c:pt idx="274">
                  <c:v>-76.917241379307598</c:v>
                </c:pt>
                <c:pt idx="275">
                  <c:v>-297.15517241379166</c:v>
                </c:pt>
                <c:pt idx="276">
                  <c:v>-235.89310344827209</c:v>
                </c:pt>
                <c:pt idx="277">
                  <c:v>-140.57931034482499</c:v>
                </c:pt>
                <c:pt idx="278">
                  <c:v>-72.289655172411585</c:v>
                </c:pt>
                <c:pt idx="279">
                  <c:v>11.872413793105807</c:v>
                </c:pt>
                <c:pt idx="280">
                  <c:v>22.168965517243123</c:v>
                </c:pt>
                <c:pt idx="281">
                  <c:v>-12.993103448274269</c:v>
                </c:pt>
                <c:pt idx="282">
                  <c:v>-130.82068965517101</c:v>
                </c:pt>
                <c:pt idx="283">
                  <c:v>13.213793103448552</c:v>
                </c:pt>
                <c:pt idx="284">
                  <c:v>408.87931034482608</c:v>
                </c:pt>
                <c:pt idx="285">
                  <c:v>547.71379310345037</c:v>
                </c:pt>
                <c:pt idx="286">
                  <c:v>-91.855172413790569</c:v>
                </c:pt>
                <c:pt idx="287">
                  <c:v>-267.82758620689674</c:v>
                </c:pt>
                <c:pt idx="288">
                  <c:v>-197.7965517241355</c:v>
                </c:pt>
                <c:pt idx="289">
                  <c:v>-131.18275862068913</c:v>
                </c:pt>
                <c:pt idx="290">
                  <c:v>-34.496551724138044</c:v>
                </c:pt>
                <c:pt idx="291">
                  <c:v>26.420689655173192</c:v>
                </c:pt>
                <c:pt idx="292">
                  <c:v>31.772413793105443</c:v>
                </c:pt>
                <c:pt idx="293">
                  <c:v>-11.706896551722821</c:v>
                </c:pt>
                <c:pt idx="294">
                  <c:v>-155.83448275861883</c:v>
                </c:pt>
                <c:pt idx="295">
                  <c:v>-7.0931034482728137</c:v>
                </c:pt>
                <c:pt idx="296">
                  <c:v>375.56206896551885</c:v>
                </c:pt>
                <c:pt idx="297">
                  <c:v>489.91379310344746</c:v>
                </c:pt>
                <c:pt idx="298">
                  <c:v>-111.17586206896522</c:v>
                </c:pt>
                <c:pt idx="299">
                  <c:v>-243.11379310344819</c:v>
                </c:pt>
                <c:pt idx="300">
                  <c:v>-142.96206896551666</c:v>
                </c:pt>
                <c:pt idx="301">
                  <c:v>-85.610344827586232</c:v>
                </c:pt>
                <c:pt idx="302">
                  <c:v>-9.168965517241304</c:v>
                </c:pt>
                <c:pt idx="303">
                  <c:v>79.7413793103442</c:v>
                </c:pt>
                <c:pt idx="304">
                  <c:v>92.772413793101805</c:v>
                </c:pt>
                <c:pt idx="305">
                  <c:v>72.986206896550357</c:v>
                </c:pt>
                <c:pt idx="306">
                  <c:v>-64.255172413793844</c:v>
                </c:pt>
                <c:pt idx="307">
                  <c:v>62.224137931032601</c:v>
                </c:pt>
                <c:pt idx="308">
                  <c:v>419.74137931034602</c:v>
                </c:pt>
                <c:pt idx="309">
                  <c:v>551.64827586206957</c:v>
                </c:pt>
                <c:pt idx="310">
                  <c:v>14.713793103450371</c:v>
                </c:pt>
                <c:pt idx="311">
                  <c:v>-197.49655172413622</c:v>
                </c:pt>
                <c:pt idx="312">
                  <c:v>-175.76551724137971</c:v>
                </c:pt>
                <c:pt idx="313">
                  <c:v>-131.72413793103624</c:v>
                </c:pt>
                <c:pt idx="314">
                  <c:v>-71.510344827587687</c:v>
                </c:pt>
                <c:pt idx="315">
                  <c:v>3.0896551724108576</c:v>
                </c:pt>
                <c:pt idx="316">
                  <c:v>8.9655172410857631E-2</c:v>
                </c:pt>
                <c:pt idx="317">
                  <c:v>-32.562068965517028</c:v>
                </c:pt>
                <c:pt idx="318">
                  <c:v>-178.61724137931196</c:v>
                </c:pt>
                <c:pt idx="319">
                  <c:v>-53.010344827587687</c:v>
                </c:pt>
                <c:pt idx="320">
                  <c:v>416.72068965517064</c:v>
                </c:pt>
                <c:pt idx="321">
                  <c:v>443.12758620689419</c:v>
                </c:pt>
                <c:pt idx="322">
                  <c:v>-133.03793103448515</c:v>
                </c:pt>
                <c:pt idx="323">
                  <c:v>-252.73103448275833</c:v>
                </c:pt>
                <c:pt idx="324">
                  <c:v>-194.70000000000073</c:v>
                </c:pt>
                <c:pt idx="325">
                  <c:v>-121.3793103448279</c:v>
                </c:pt>
                <c:pt idx="326">
                  <c:v>-11.027586206895649</c:v>
                </c:pt>
                <c:pt idx="327">
                  <c:v>32.72413793103442</c:v>
                </c:pt>
                <c:pt idx="328">
                  <c:v>44.920689655173192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F-4983-81E8-75A6832F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336736"/>
        <c:axId val="1232233647"/>
      </c:lineChart>
      <c:catAx>
        <c:axId val="156333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233647"/>
        <c:crosses val="autoZero"/>
        <c:auto val="1"/>
        <c:lblAlgn val="ctr"/>
        <c:lblOffset val="100"/>
        <c:noMultiLvlLbl val="0"/>
      </c:catAx>
      <c:valAx>
        <c:axId val="12322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Estacionalidad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empleo_eeuu!$H$16:$H$344</c:f>
              <c:numCache>
                <c:formatCode>General</c:formatCode>
                <c:ptCount val="329"/>
                <c:pt idx="0">
                  <c:v>-225.36514778325136</c:v>
                </c:pt>
                <c:pt idx="1">
                  <c:v>-163.78349753694607</c:v>
                </c:pt>
                <c:pt idx="2">
                  <c:v>-71.584729064039621</c:v>
                </c:pt>
                <c:pt idx="3">
                  <c:v>-1.5493842364532742</c:v>
                </c:pt>
                <c:pt idx="4">
                  <c:v>-8.3584975369465475</c:v>
                </c:pt>
                <c:pt idx="5">
                  <c:v>-10.74112388250345</c:v>
                </c:pt>
                <c:pt idx="6">
                  <c:v>-101.19195402298882</c:v>
                </c:pt>
                <c:pt idx="7">
                  <c:v>2.0005108556829159</c:v>
                </c:pt>
                <c:pt idx="8">
                  <c:v>361.39744572158338</c:v>
                </c:pt>
                <c:pt idx="9">
                  <c:v>550.61392081736892</c:v>
                </c:pt>
                <c:pt idx="10">
                  <c:v>-93.718901660281276</c:v>
                </c:pt>
                <c:pt idx="11">
                  <c:v>-268.02911877394689</c:v>
                </c:pt>
                <c:pt idx="12">
                  <c:v>-225.36514778325136</c:v>
                </c:pt>
                <c:pt idx="13">
                  <c:v>-163.78349753694607</c:v>
                </c:pt>
                <c:pt idx="14">
                  <c:v>-71.584729064039621</c:v>
                </c:pt>
                <c:pt idx="15">
                  <c:v>-1.5493842364532742</c:v>
                </c:pt>
                <c:pt idx="16">
                  <c:v>-8.3584975369465475</c:v>
                </c:pt>
                <c:pt idx="17">
                  <c:v>-10.74112388250345</c:v>
                </c:pt>
                <c:pt idx="18">
                  <c:v>-101.19195402298882</c:v>
                </c:pt>
                <c:pt idx="19">
                  <c:v>2.0005108556829159</c:v>
                </c:pt>
                <c:pt idx="20">
                  <c:v>361.39744572158338</c:v>
                </c:pt>
                <c:pt idx="21">
                  <c:v>550.61392081736892</c:v>
                </c:pt>
                <c:pt idx="22">
                  <c:v>-93.718901660281276</c:v>
                </c:pt>
                <c:pt idx="23">
                  <c:v>-268.02911877394689</c:v>
                </c:pt>
                <c:pt idx="24">
                  <c:v>-225.36514778325136</c:v>
                </c:pt>
                <c:pt idx="25">
                  <c:v>-163.78349753694607</c:v>
                </c:pt>
                <c:pt idx="26">
                  <c:v>-71.584729064039621</c:v>
                </c:pt>
                <c:pt idx="27">
                  <c:v>-1.5493842364532742</c:v>
                </c:pt>
                <c:pt idx="28">
                  <c:v>-8.3584975369465475</c:v>
                </c:pt>
                <c:pt idx="29">
                  <c:v>-10.74112388250345</c:v>
                </c:pt>
                <c:pt idx="30">
                  <c:v>-101.19195402298882</c:v>
                </c:pt>
                <c:pt idx="31">
                  <c:v>2.0005108556829159</c:v>
                </c:pt>
                <c:pt idx="32">
                  <c:v>361.39744572158338</c:v>
                </c:pt>
                <c:pt idx="33">
                  <c:v>550.61392081736892</c:v>
                </c:pt>
                <c:pt idx="34">
                  <c:v>-93.718901660281276</c:v>
                </c:pt>
                <c:pt idx="35">
                  <c:v>-268.02911877394689</c:v>
                </c:pt>
                <c:pt idx="36">
                  <c:v>-225.36514778325136</c:v>
                </c:pt>
                <c:pt idx="37">
                  <c:v>-163.78349753694607</c:v>
                </c:pt>
                <c:pt idx="38">
                  <c:v>-71.584729064039621</c:v>
                </c:pt>
                <c:pt idx="39">
                  <c:v>-1.5493842364532742</c:v>
                </c:pt>
                <c:pt idx="40">
                  <c:v>-8.3584975369465475</c:v>
                </c:pt>
                <c:pt idx="41">
                  <c:v>-10.74112388250345</c:v>
                </c:pt>
                <c:pt idx="42">
                  <c:v>-101.19195402298882</c:v>
                </c:pt>
                <c:pt idx="43">
                  <c:v>2.0005108556829159</c:v>
                </c:pt>
                <c:pt idx="44">
                  <c:v>361.39744572158338</c:v>
                </c:pt>
                <c:pt idx="45">
                  <c:v>550.61392081736892</c:v>
                </c:pt>
                <c:pt idx="46">
                  <c:v>-93.718901660281276</c:v>
                </c:pt>
                <c:pt idx="47">
                  <c:v>-268.02911877394689</c:v>
                </c:pt>
                <c:pt idx="48">
                  <c:v>-225.36514778325136</c:v>
                </c:pt>
                <c:pt idx="49">
                  <c:v>-163.78349753694607</c:v>
                </c:pt>
                <c:pt idx="50">
                  <c:v>-71.584729064039621</c:v>
                </c:pt>
                <c:pt idx="51">
                  <c:v>-1.5493842364532742</c:v>
                </c:pt>
                <c:pt idx="52">
                  <c:v>-8.3584975369465475</c:v>
                </c:pt>
                <c:pt idx="53">
                  <c:v>-10.74112388250345</c:v>
                </c:pt>
                <c:pt idx="54">
                  <c:v>-101.19195402298882</c:v>
                </c:pt>
                <c:pt idx="55">
                  <c:v>2.0005108556829159</c:v>
                </c:pt>
                <c:pt idx="56">
                  <c:v>361.39744572158338</c:v>
                </c:pt>
                <c:pt idx="57">
                  <c:v>550.61392081736892</c:v>
                </c:pt>
                <c:pt idx="58">
                  <c:v>-93.718901660281276</c:v>
                </c:pt>
                <c:pt idx="59">
                  <c:v>-268.02911877394689</c:v>
                </c:pt>
                <c:pt idx="60">
                  <c:v>-225.36514778325136</c:v>
                </c:pt>
                <c:pt idx="61">
                  <c:v>-163.78349753694607</c:v>
                </c:pt>
                <c:pt idx="62">
                  <c:v>-71.584729064039621</c:v>
                </c:pt>
                <c:pt idx="63">
                  <c:v>-1.5493842364532742</c:v>
                </c:pt>
                <c:pt idx="64">
                  <c:v>-8.3584975369465475</c:v>
                </c:pt>
                <c:pt idx="65">
                  <c:v>-10.74112388250345</c:v>
                </c:pt>
                <c:pt idx="66">
                  <c:v>-101.19195402298882</c:v>
                </c:pt>
                <c:pt idx="67">
                  <c:v>2.0005108556829159</c:v>
                </c:pt>
                <c:pt idx="68">
                  <c:v>361.39744572158338</c:v>
                </c:pt>
                <c:pt idx="69">
                  <c:v>550.61392081736892</c:v>
                </c:pt>
                <c:pt idx="70">
                  <c:v>-93.718901660281276</c:v>
                </c:pt>
                <c:pt idx="71">
                  <c:v>-268.02911877394689</c:v>
                </c:pt>
                <c:pt idx="72">
                  <c:v>-225.36514778325136</c:v>
                </c:pt>
                <c:pt idx="73">
                  <c:v>-163.78349753694607</c:v>
                </c:pt>
                <c:pt idx="74">
                  <c:v>-71.584729064039621</c:v>
                </c:pt>
                <c:pt idx="75">
                  <c:v>-1.5493842364532742</c:v>
                </c:pt>
                <c:pt idx="76">
                  <c:v>-8.3584975369465475</c:v>
                </c:pt>
                <c:pt idx="77">
                  <c:v>-10.74112388250345</c:v>
                </c:pt>
                <c:pt idx="78">
                  <c:v>-101.19195402298882</c:v>
                </c:pt>
                <c:pt idx="79">
                  <c:v>2.0005108556829159</c:v>
                </c:pt>
                <c:pt idx="80">
                  <c:v>361.39744572158338</c:v>
                </c:pt>
                <c:pt idx="81">
                  <c:v>550.61392081736892</c:v>
                </c:pt>
                <c:pt idx="82">
                  <c:v>-93.718901660281276</c:v>
                </c:pt>
                <c:pt idx="83">
                  <c:v>-268.02911877394689</c:v>
                </c:pt>
                <c:pt idx="84">
                  <c:v>-225.36514778325136</c:v>
                </c:pt>
                <c:pt idx="85">
                  <c:v>-163.78349753694607</c:v>
                </c:pt>
                <c:pt idx="86">
                  <c:v>-71.584729064039621</c:v>
                </c:pt>
                <c:pt idx="87">
                  <c:v>-1.5493842364532742</c:v>
                </c:pt>
                <c:pt idx="88">
                  <c:v>-8.3584975369465475</c:v>
                </c:pt>
                <c:pt idx="89">
                  <c:v>-10.74112388250345</c:v>
                </c:pt>
                <c:pt idx="90">
                  <c:v>-101.19195402298882</c:v>
                </c:pt>
                <c:pt idx="91">
                  <c:v>2.0005108556829159</c:v>
                </c:pt>
                <c:pt idx="92">
                  <c:v>361.39744572158338</c:v>
                </c:pt>
                <c:pt idx="93">
                  <c:v>550.61392081736892</c:v>
                </c:pt>
                <c:pt idx="94">
                  <c:v>-93.718901660281276</c:v>
                </c:pt>
                <c:pt idx="95">
                  <c:v>-268.02911877394689</c:v>
                </c:pt>
                <c:pt idx="96">
                  <c:v>-225.36514778325136</c:v>
                </c:pt>
                <c:pt idx="97">
                  <c:v>-163.78349753694607</c:v>
                </c:pt>
                <c:pt idx="98">
                  <c:v>-71.584729064039621</c:v>
                </c:pt>
                <c:pt idx="99">
                  <c:v>-1.5493842364532742</c:v>
                </c:pt>
                <c:pt idx="100">
                  <c:v>-8.3584975369465475</c:v>
                </c:pt>
                <c:pt idx="101">
                  <c:v>-10.74112388250345</c:v>
                </c:pt>
                <c:pt idx="102">
                  <c:v>-101.19195402298882</c:v>
                </c:pt>
                <c:pt idx="103">
                  <c:v>2.0005108556829159</c:v>
                </c:pt>
                <c:pt idx="104">
                  <c:v>361.39744572158338</c:v>
                </c:pt>
                <c:pt idx="105">
                  <c:v>550.61392081736892</c:v>
                </c:pt>
                <c:pt idx="106">
                  <c:v>-93.718901660281276</c:v>
                </c:pt>
                <c:pt idx="107">
                  <c:v>-268.02911877394689</c:v>
                </c:pt>
                <c:pt idx="108">
                  <c:v>-225.36514778325136</c:v>
                </c:pt>
                <c:pt idx="109">
                  <c:v>-163.78349753694607</c:v>
                </c:pt>
                <c:pt idx="110">
                  <c:v>-71.584729064039621</c:v>
                </c:pt>
                <c:pt idx="111">
                  <c:v>-1.5493842364532742</c:v>
                </c:pt>
                <c:pt idx="112">
                  <c:v>-8.3584975369465475</c:v>
                </c:pt>
                <c:pt idx="113">
                  <c:v>-10.74112388250345</c:v>
                </c:pt>
                <c:pt idx="114">
                  <c:v>-101.19195402298882</c:v>
                </c:pt>
                <c:pt idx="115">
                  <c:v>2.0005108556829159</c:v>
                </c:pt>
                <c:pt idx="116">
                  <c:v>361.39744572158338</c:v>
                </c:pt>
                <c:pt idx="117">
                  <c:v>550.61392081736892</c:v>
                </c:pt>
                <c:pt idx="118">
                  <c:v>-93.718901660281276</c:v>
                </c:pt>
                <c:pt idx="119">
                  <c:v>-268.02911877394689</c:v>
                </c:pt>
                <c:pt idx="120">
                  <c:v>-225.36514778325136</c:v>
                </c:pt>
                <c:pt idx="121">
                  <c:v>-163.78349753694607</c:v>
                </c:pt>
                <c:pt idx="122">
                  <c:v>-71.584729064039621</c:v>
                </c:pt>
                <c:pt idx="123">
                  <c:v>-1.5493842364532742</c:v>
                </c:pt>
                <c:pt idx="124">
                  <c:v>-8.3584975369465475</c:v>
                </c:pt>
                <c:pt idx="125">
                  <c:v>-10.74112388250345</c:v>
                </c:pt>
                <c:pt idx="126">
                  <c:v>-101.19195402298882</c:v>
                </c:pt>
                <c:pt idx="127">
                  <c:v>2.0005108556829159</c:v>
                </c:pt>
                <c:pt idx="128">
                  <c:v>361.39744572158338</c:v>
                </c:pt>
                <c:pt idx="129">
                  <c:v>550.61392081736892</c:v>
                </c:pt>
                <c:pt idx="130">
                  <c:v>-93.718901660281276</c:v>
                </c:pt>
                <c:pt idx="131">
                  <c:v>-268.02911877394689</c:v>
                </c:pt>
                <c:pt idx="132">
                  <c:v>-225.36514778325136</c:v>
                </c:pt>
                <c:pt idx="133">
                  <c:v>-163.78349753694607</c:v>
                </c:pt>
                <c:pt idx="134">
                  <c:v>-71.584729064039621</c:v>
                </c:pt>
                <c:pt idx="135">
                  <c:v>-1.5493842364532742</c:v>
                </c:pt>
                <c:pt idx="136">
                  <c:v>-8.3584975369465475</c:v>
                </c:pt>
                <c:pt idx="137">
                  <c:v>-10.74112388250345</c:v>
                </c:pt>
                <c:pt idx="138">
                  <c:v>-101.19195402298882</c:v>
                </c:pt>
                <c:pt idx="139">
                  <c:v>2.0005108556829159</c:v>
                </c:pt>
                <c:pt idx="140">
                  <c:v>361.39744572158338</c:v>
                </c:pt>
                <c:pt idx="141">
                  <c:v>550.61392081736892</c:v>
                </c:pt>
                <c:pt idx="142">
                  <c:v>-93.718901660281276</c:v>
                </c:pt>
                <c:pt idx="143">
                  <c:v>-268.02911877394689</c:v>
                </c:pt>
                <c:pt idx="144">
                  <c:v>-225.36514778325136</c:v>
                </c:pt>
                <c:pt idx="145">
                  <c:v>-163.78349753694607</c:v>
                </c:pt>
                <c:pt idx="146">
                  <c:v>-71.584729064039621</c:v>
                </c:pt>
                <c:pt idx="147">
                  <c:v>-1.5493842364532742</c:v>
                </c:pt>
                <c:pt idx="148">
                  <c:v>-8.3584975369465475</c:v>
                </c:pt>
                <c:pt idx="149">
                  <c:v>-10.74112388250345</c:v>
                </c:pt>
                <c:pt idx="150">
                  <c:v>-101.19195402298882</c:v>
                </c:pt>
                <c:pt idx="151">
                  <c:v>2.0005108556829159</c:v>
                </c:pt>
                <c:pt idx="152">
                  <c:v>361.39744572158338</c:v>
                </c:pt>
                <c:pt idx="153">
                  <c:v>550.61392081736892</c:v>
                </c:pt>
                <c:pt idx="154">
                  <c:v>-93.718901660281276</c:v>
                </c:pt>
                <c:pt idx="155">
                  <c:v>-268.02911877394689</c:v>
                </c:pt>
                <c:pt idx="156">
                  <c:v>-225.36514778325136</c:v>
                </c:pt>
                <c:pt idx="157">
                  <c:v>-163.78349753694607</c:v>
                </c:pt>
                <c:pt idx="158">
                  <c:v>-71.584729064039621</c:v>
                </c:pt>
                <c:pt idx="159">
                  <c:v>-1.5493842364532742</c:v>
                </c:pt>
                <c:pt idx="160">
                  <c:v>-8.3584975369465475</c:v>
                </c:pt>
                <c:pt idx="161">
                  <c:v>-10.74112388250345</c:v>
                </c:pt>
                <c:pt idx="162">
                  <c:v>-101.19195402298882</c:v>
                </c:pt>
                <c:pt idx="163">
                  <c:v>2.0005108556829159</c:v>
                </c:pt>
                <c:pt idx="164">
                  <c:v>361.39744572158338</c:v>
                </c:pt>
                <c:pt idx="165">
                  <c:v>550.61392081736892</c:v>
                </c:pt>
                <c:pt idx="166">
                  <c:v>-93.718901660281276</c:v>
                </c:pt>
                <c:pt idx="167">
                  <c:v>-268.02911877394689</c:v>
                </c:pt>
                <c:pt idx="168">
                  <c:v>-225.36514778325136</c:v>
                </c:pt>
                <c:pt idx="169">
                  <c:v>-163.78349753694607</c:v>
                </c:pt>
                <c:pt idx="170">
                  <c:v>-71.584729064039621</c:v>
                </c:pt>
                <c:pt idx="171">
                  <c:v>-1.5493842364532742</c:v>
                </c:pt>
                <c:pt idx="172">
                  <c:v>-8.3584975369465475</c:v>
                </c:pt>
                <c:pt idx="173">
                  <c:v>-10.74112388250345</c:v>
                </c:pt>
                <c:pt idx="174">
                  <c:v>-101.19195402298882</c:v>
                </c:pt>
                <c:pt idx="175">
                  <c:v>2.0005108556829159</c:v>
                </c:pt>
                <c:pt idx="176">
                  <c:v>361.39744572158338</c:v>
                </c:pt>
                <c:pt idx="177">
                  <c:v>550.61392081736892</c:v>
                </c:pt>
                <c:pt idx="178">
                  <c:v>-93.718901660281276</c:v>
                </c:pt>
                <c:pt idx="179">
                  <c:v>-268.02911877394689</c:v>
                </c:pt>
                <c:pt idx="180">
                  <c:v>-225.36514778325136</c:v>
                </c:pt>
                <c:pt idx="181">
                  <c:v>-163.78349753694607</c:v>
                </c:pt>
                <c:pt idx="182">
                  <c:v>-71.584729064039621</c:v>
                </c:pt>
                <c:pt idx="183">
                  <c:v>-1.5493842364532742</c:v>
                </c:pt>
                <c:pt idx="184">
                  <c:v>-8.3584975369465475</c:v>
                </c:pt>
                <c:pt idx="185">
                  <c:v>-10.74112388250345</c:v>
                </c:pt>
                <c:pt idx="186">
                  <c:v>-101.19195402298882</c:v>
                </c:pt>
                <c:pt idx="187">
                  <c:v>2.0005108556829159</c:v>
                </c:pt>
                <c:pt idx="188">
                  <c:v>361.39744572158338</c:v>
                </c:pt>
                <c:pt idx="189">
                  <c:v>550.61392081736892</c:v>
                </c:pt>
                <c:pt idx="190">
                  <c:v>-93.718901660281276</c:v>
                </c:pt>
                <c:pt idx="191">
                  <c:v>-268.02911877394689</c:v>
                </c:pt>
                <c:pt idx="192">
                  <c:v>-225.36514778325136</c:v>
                </c:pt>
                <c:pt idx="193">
                  <c:v>-163.78349753694607</c:v>
                </c:pt>
                <c:pt idx="194">
                  <c:v>-71.584729064039621</c:v>
                </c:pt>
                <c:pt idx="195">
                  <c:v>-1.5493842364532742</c:v>
                </c:pt>
                <c:pt idx="196">
                  <c:v>-8.3584975369465475</c:v>
                </c:pt>
                <c:pt idx="197">
                  <c:v>-10.74112388250345</c:v>
                </c:pt>
                <c:pt idx="198">
                  <c:v>-101.19195402298882</c:v>
                </c:pt>
                <c:pt idx="199">
                  <c:v>2.0005108556829159</c:v>
                </c:pt>
                <c:pt idx="200">
                  <c:v>361.39744572158338</c:v>
                </c:pt>
                <c:pt idx="201">
                  <c:v>550.61392081736892</c:v>
                </c:pt>
                <c:pt idx="202">
                  <c:v>-93.718901660281276</c:v>
                </c:pt>
                <c:pt idx="203">
                  <c:v>-268.02911877394689</c:v>
                </c:pt>
                <c:pt idx="204">
                  <c:v>-225.36514778325136</c:v>
                </c:pt>
                <c:pt idx="205">
                  <c:v>-163.78349753694607</c:v>
                </c:pt>
                <c:pt idx="206">
                  <c:v>-71.584729064039621</c:v>
                </c:pt>
                <c:pt idx="207">
                  <c:v>-1.5493842364532742</c:v>
                </c:pt>
                <c:pt idx="208">
                  <c:v>-8.3584975369465475</c:v>
                </c:pt>
                <c:pt idx="209">
                  <c:v>-10.74112388250345</c:v>
                </c:pt>
                <c:pt idx="210">
                  <c:v>-101.19195402298882</c:v>
                </c:pt>
                <c:pt idx="211">
                  <c:v>2.0005108556829159</c:v>
                </c:pt>
                <c:pt idx="212">
                  <c:v>361.39744572158338</c:v>
                </c:pt>
                <c:pt idx="213">
                  <c:v>550.61392081736892</c:v>
                </c:pt>
                <c:pt idx="214">
                  <c:v>-93.718901660281276</c:v>
                </c:pt>
                <c:pt idx="215">
                  <c:v>-268.02911877394689</c:v>
                </c:pt>
                <c:pt idx="216">
                  <c:v>-225.36514778325136</c:v>
                </c:pt>
                <c:pt idx="217">
                  <c:v>-163.78349753694607</c:v>
                </c:pt>
                <c:pt idx="218">
                  <c:v>-71.584729064039621</c:v>
                </c:pt>
                <c:pt idx="219">
                  <c:v>-1.5493842364532742</c:v>
                </c:pt>
                <c:pt idx="220">
                  <c:v>-8.3584975369465475</c:v>
                </c:pt>
                <c:pt idx="221">
                  <c:v>-10.74112388250345</c:v>
                </c:pt>
                <c:pt idx="222">
                  <c:v>-101.19195402298882</c:v>
                </c:pt>
                <c:pt idx="223">
                  <c:v>2.0005108556829159</c:v>
                </c:pt>
                <c:pt idx="224">
                  <c:v>361.39744572158338</c:v>
                </c:pt>
                <c:pt idx="225">
                  <c:v>550.61392081736892</c:v>
                </c:pt>
                <c:pt idx="226">
                  <c:v>-93.718901660281276</c:v>
                </c:pt>
                <c:pt idx="227">
                  <c:v>-268.02911877394689</c:v>
                </c:pt>
                <c:pt idx="228">
                  <c:v>-225.36514778325136</c:v>
                </c:pt>
                <c:pt idx="229">
                  <c:v>-163.78349753694607</c:v>
                </c:pt>
                <c:pt idx="230">
                  <c:v>-71.584729064039621</c:v>
                </c:pt>
                <c:pt idx="231">
                  <c:v>-1.5493842364532742</c:v>
                </c:pt>
                <c:pt idx="232">
                  <c:v>-8.3584975369465475</c:v>
                </c:pt>
                <c:pt idx="233">
                  <c:v>-10.74112388250345</c:v>
                </c:pt>
                <c:pt idx="234">
                  <c:v>-101.19195402298882</c:v>
                </c:pt>
                <c:pt idx="235">
                  <c:v>2.0005108556829159</c:v>
                </c:pt>
                <c:pt idx="236">
                  <c:v>361.39744572158338</c:v>
                </c:pt>
                <c:pt idx="237">
                  <c:v>550.61392081736892</c:v>
                </c:pt>
                <c:pt idx="238">
                  <c:v>-93.718901660281276</c:v>
                </c:pt>
                <c:pt idx="239">
                  <c:v>-268.02911877394689</c:v>
                </c:pt>
                <c:pt idx="240">
                  <c:v>-225.36514778325136</c:v>
                </c:pt>
                <c:pt idx="241">
                  <c:v>-163.78349753694607</c:v>
                </c:pt>
                <c:pt idx="242">
                  <c:v>-71.584729064039621</c:v>
                </c:pt>
                <c:pt idx="243">
                  <c:v>-1.5493842364532742</c:v>
                </c:pt>
                <c:pt idx="244">
                  <c:v>-8.3584975369465475</c:v>
                </c:pt>
                <c:pt idx="245">
                  <c:v>-10.74112388250345</c:v>
                </c:pt>
                <c:pt idx="246">
                  <c:v>-101.19195402298882</c:v>
                </c:pt>
                <c:pt idx="247">
                  <c:v>2.0005108556829159</c:v>
                </c:pt>
                <c:pt idx="248">
                  <c:v>361.39744572158338</c:v>
                </c:pt>
                <c:pt idx="249">
                  <c:v>550.61392081736892</c:v>
                </c:pt>
                <c:pt idx="250">
                  <c:v>-93.718901660281276</c:v>
                </c:pt>
                <c:pt idx="251">
                  <c:v>-268.02911877394689</c:v>
                </c:pt>
                <c:pt idx="252">
                  <c:v>-225.36514778325136</c:v>
                </c:pt>
                <c:pt idx="253">
                  <c:v>-163.78349753694607</c:v>
                </c:pt>
                <c:pt idx="254">
                  <c:v>-71.584729064039621</c:v>
                </c:pt>
                <c:pt idx="255">
                  <c:v>-1.5493842364532742</c:v>
                </c:pt>
                <c:pt idx="256">
                  <c:v>-8.3584975369465475</c:v>
                </c:pt>
                <c:pt idx="257">
                  <c:v>-10.74112388250345</c:v>
                </c:pt>
                <c:pt idx="258">
                  <c:v>-101.19195402298882</c:v>
                </c:pt>
                <c:pt idx="259">
                  <c:v>2.0005108556829159</c:v>
                </c:pt>
                <c:pt idx="260">
                  <c:v>361.39744572158338</c:v>
                </c:pt>
                <c:pt idx="261">
                  <c:v>550.61392081736892</c:v>
                </c:pt>
                <c:pt idx="262">
                  <c:v>-93.718901660281276</c:v>
                </c:pt>
                <c:pt idx="263">
                  <c:v>-268.02911877394689</c:v>
                </c:pt>
                <c:pt idx="264">
                  <c:v>-225.36514778325136</c:v>
                </c:pt>
                <c:pt idx="265">
                  <c:v>-163.78349753694607</c:v>
                </c:pt>
                <c:pt idx="266">
                  <c:v>-71.584729064039621</c:v>
                </c:pt>
                <c:pt idx="267">
                  <c:v>-1.5493842364532742</c:v>
                </c:pt>
                <c:pt idx="268">
                  <c:v>-8.3584975369465475</c:v>
                </c:pt>
                <c:pt idx="269">
                  <c:v>-10.74112388250345</c:v>
                </c:pt>
                <c:pt idx="270">
                  <c:v>-101.19195402298882</c:v>
                </c:pt>
                <c:pt idx="271">
                  <c:v>2.0005108556829159</c:v>
                </c:pt>
                <c:pt idx="272">
                  <c:v>361.39744572158338</c:v>
                </c:pt>
                <c:pt idx="273">
                  <c:v>550.61392081736892</c:v>
                </c:pt>
                <c:pt idx="274">
                  <c:v>-93.718901660281276</c:v>
                </c:pt>
                <c:pt idx="275">
                  <c:v>-268.02911877394689</c:v>
                </c:pt>
                <c:pt idx="276">
                  <c:v>-225.36514778325136</c:v>
                </c:pt>
                <c:pt idx="277">
                  <c:v>-163.78349753694607</c:v>
                </c:pt>
                <c:pt idx="278">
                  <c:v>-71.584729064039621</c:v>
                </c:pt>
                <c:pt idx="279">
                  <c:v>-1.5493842364532742</c:v>
                </c:pt>
                <c:pt idx="280">
                  <c:v>-8.3584975369465475</c:v>
                </c:pt>
                <c:pt idx="281">
                  <c:v>-10.74112388250345</c:v>
                </c:pt>
                <c:pt idx="282">
                  <c:v>-101.19195402298882</c:v>
                </c:pt>
                <c:pt idx="283">
                  <c:v>2.0005108556829159</c:v>
                </c:pt>
                <c:pt idx="284">
                  <c:v>361.39744572158338</c:v>
                </c:pt>
                <c:pt idx="285">
                  <c:v>550.61392081736892</c:v>
                </c:pt>
                <c:pt idx="286">
                  <c:v>-93.718901660281276</c:v>
                </c:pt>
                <c:pt idx="287">
                  <c:v>-268.02911877394689</c:v>
                </c:pt>
                <c:pt idx="288">
                  <c:v>-225.36514778325136</c:v>
                </c:pt>
                <c:pt idx="289">
                  <c:v>-163.78349753694607</c:v>
                </c:pt>
                <c:pt idx="290">
                  <c:v>-71.584729064039621</c:v>
                </c:pt>
                <c:pt idx="291">
                  <c:v>-1.5493842364532742</c:v>
                </c:pt>
                <c:pt idx="292">
                  <c:v>-8.3584975369465475</c:v>
                </c:pt>
                <c:pt idx="293">
                  <c:v>-10.74112388250345</c:v>
                </c:pt>
                <c:pt idx="294">
                  <c:v>-101.19195402298882</c:v>
                </c:pt>
                <c:pt idx="295">
                  <c:v>2.0005108556829159</c:v>
                </c:pt>
                <c:pt idx="296">
                  <c:v>361.39744572158338</c:v>
                </c:pt>
                <c:pt idx="297">
                  <c:v>550.61392081736892</c:v>
                </c:pt>
                <c:pt idx="298">
                  <c:v>-93.718901660281276</c:v>
                </c:pt>
                <c:pt idx="299">
                  <c:v>-268.02911877394689</c:v>
                </c:pt>
                <c:pt idx="300">
                  <c:v>-225.36514778325136</c:v>
                </c:pt>
                <c:pt idx="301">
                  <c:v>-163.78349753694607</c:v>
                </c:pt>
                <c:pt idx="302">
                  <c:v>-71.584729064039621</c:v>
                </c:pt>
                <c:pt idx="303">
                  <c:v>-1.5493842364532742</c:v>
                </c:pt>
                <c:pt idx="304">
                  <c:v>-8.3584975369465475</c:v>
                </c:pt>
                <c:pt idx="305">
                  <c:v>-10.74112388250345</c:v>
                </c:pt>
                <c:pt idx="306">
                  <c:v>-101.19195402298882</c:v>
                </c:pt>
                <c:pt idx="307">
                  <c:v>2.0005108556829159</c:v>
                </c:pt>
                <c:pt idx="308">
                  <c:v>361.39744572158338</c:v>
                </c:pt>
                <c:pt idx="309">
                  <c:v>550.61392081736892</c:v>
                </c:pt>
                <c:pt idx="310">
                  <c:v>-93.718901660281276</c:v>
                </c:pt>
                <c:pt idx="311">
                  <c:v>-268.02911877394689</c:v>
                </c:pt>
                <c:pt idx="312">
                  <c:v>-225.36514778325136</c:v>
                </c:pt>
                <c:pt idx="313">
                  <c:v>-163.78349753694607</c:v>
                </c:pt>
                <c:pt idx="314">
                  <c:v>-71.584729064039621</c:v>
                </c:pt>
                <c:pt idx="315">
                  <c:v>-1.5493842364532742</c:v>
                </c:pt>
                <c:pt idx="316">
                  <c:v>-8.3584975369465475</c:v>
                </c:pt>
                <c:pt idx="317">
                  <c:v>-10.74112388250345</c:v>
                </c:pt>
                <c:pt idx="318">
                  <c:v>-101.19195402298882</c:v>
                </c:pt>
                <c:pt idx="319">
                  <c:v>2.0005108556829159</c:v>
                </c:pt>
                <c:pt idx="320">
                  <c:v>361.39744572158338</c:v>
                </c:pt>
                <c:pt idx="321">
                  <c:v>550.61392081736892</c:v>
                </c:pt>
                <c:pt idx="322">
                  <c:v>-93.718901660281276</c:v>
                </c:pt>
                <c:pt idx="323">
                  <c:v>-268.02911877394689</c:v>
                </c:pt>
                <c:pt idx="324">
                  <c:v>-225.36514778325136</c:v>
                </c:pt>
                <c:pt idx="325">
                  <c:v>-163.78349753694607</c:v>
                </c:pt>
                <c:pt idx="326">
                  <c:v>-71.584729064039621</c:v>
                </c:pt>
                <c:pt idx="327">
                  <c:v>-1.5493842364532742</c:v>
                </c:pt>
                <c:pt idx="328">
                  <c:v>-8.3584975369465475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C-4D8F-B1BF-B0F9400E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344416"/>
        <c:axId val="1235626895"/>
      </c:lineChart>
      <c:catAx>
        <c:axId val="156334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626895"/>
        <c:crosses val="autoZero"/>
        <c:auto val="1"/>
        <c:lblAlgn val="ctr"/>
        <c:lblOffset val="100"/>
        <c:noMultiLvlLbl val="0"/>
      </c:catAx>
      <c:valAx>
        <c:axId val="12356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 desestacionalizada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empleo_eeuu!$J$16:$J$344</c:f>
              <c:numCache>
                <c:formatCode>0</c:formatCode>
                <c:ptCount val="329"/>
                <c:pt idx="0">
                  <c:v>12909.865147783252</c:v>
                </c:pt>
                <c:pt idx="1">
                  <c:v>12850.783497536946</c:v>
                </c:pt>
                <c:pt idx="2">
                  <c:v>12852.18472906404</c:v>
                </c:pt>
                <c:pt idx="3">
                  <c:v>12860.549384236454</c:v>
                </c:pt>
                <c:pt idx="4">
                  <c:v>12857.458497536947</c:v>
                </c:pt>
                <c:pt idx="5">
                  <c:v>12882.041123882504</c:v>
                </c:pt>
                <c:pt idx="6">
                  <c:v>12924.191954022988</c:v>
                </c:pt>
                <c:pt idx="7">
                  <c:v>12883.599489144317</c:v>
                </c:pt>
                <c:pt idx="8">
                  <c:v>12789.402554278417</c:v>
                </c:pt>
                <c:pt idx="9">
                  <c:v>12840.486079182632</c:v>
                </c:pt>
                <c:pt idx="10">
                  <c:v>12882.318901660281</c:v>
                </c:pt>
                <c:pt idx="11">
                  <c:v>12854.129118773948</c:v>
                </c:pt>
                <c:pt idx="12">
                  <c:v>12773.165147783251</c:v>
                </c:pt>
                <c:pt idx="13">
                  <c:v>12800.083497536945</c:v>
                </c:pt>
                <c:pt idx="14">
                  <c:v>12811.984729064039</c:v>
                </c:pt>
                <c:pt idx="15">
                  <c:v>12826.649384236454</c:v>
                </c:pt>
                <c:pt idx="16">
                  <c:v>12813.258497536946</c:v>
                </c:pt>
                <c:pt idx="17">
                  <c:v>12821.341123882505</c:v>
                </c:pt>
                <c:pt idx="18">
                  <c:v>12885.091954022988</c:v>
                </c:pt>
                <c:pt idx="19">
                  <c:v>12888.399489144316</c:v>
                </c:pt>
                <c:pt idx="20">
                  <c:v>12786.202554278418</c:v>
                </c:pt>
                <c:pt idx="21">
                  <c:v>12861.186079182631</c:v>
                </c:pt>
                <c:pt idx="22">
                  <c:v>12943.01890166028</c:v>
                </c:pt>
                <c:pt idx="23">
                  <c:v>12969.729118773948</c:v>
                </c:pt>
                <c:pt idx="24">
                  <c:v>12879.665147783251</c:v>
                </c:pt>
                <c:pt idx="25">
                  <c:v>12909.083497536945</c:v>
                </c:pt>
                <c:pt idx="26">
                  <c:v>12935.78472906404</c:v>
                </c:pt>
                <c:pt idx="27">
                  <c:v>12976.549384236454</c:v>
                </c:pt>
                <c:pt idx="28">
                  <c:v>13017.558497536947</c:v>
                </c:pt>
                <c:pt idx="29">
                  <c:v>13058.941123882505</c:v>
                </c:pt>
                <c:pt idx="30">
                  <c:v>13149.791954022989</c:v>
                </c:pt>
                <c:pt idx="31">
                  <c:v>13173.199489144317</c:v>
                </c:pt>
                <c:pt idx="32">
                  <c:v>13096.102554278417</c:v>
                </c:pt>
                <c:pt idx="33">
                  <c:v>13204.886079182632</c:v>
                </c:pt>
                <c:pt idx="34">
                  <c:v>13246.51890166028</c:v>
                </c:pt>
                <c:pt idx="35">
                  <c:v>13282.929118773947</c:v>
                </c:pt>
                <c:pt idx="36">
                  <c:v>13276.765147783251</c:v>
                </c:pt>
                <c:pt idx="37">
                  <c:v>13329.083497536945</c:v>
                </c:pt>
                <c:pt idx="38">
                  <c:v>13366.584729064039</c:v>
                </c:pt>
                <c:pt idx="39">
                  <c:v>13430.449384236454</c:v>
                </c:pt>
                <c:pt idx="40">
                  <c:v>13494.258497536946</c:v>
                </c:pt>
                <c:pt idx="41">
                  <c:v>13560.141123882504</c:v>
                </c:pt>
                <c:pt idx="42">
                  <c:v>13682.591954022988</c:v>
                </c:pt>
                <c:pt idx="43">
                  <c:v>13724.299489144316</c:v>
                </c:pt>
                <c:pt idx="44">
                  <c:v>13735.402554278417</c:v>
                </c:pt>
                <c:pt idx="45">
                  <c:v>13829.686079182631</c:v>
                </c:pt>
                <c:pt idx="46">
                  <c:v>13868.918901660281</c:v>
                </c:pt>
                <c:pt idx="47">
                  <c:v>13847.529118773948</c:v>
                </c:pt>
                <c:pt idx="48">
                  <c:v>13764.565147783253</c:v>
                </c:pt>
                <c:pt idx="49">
                  <c:v>13817.883497536946</c:v>
                </c:pt>
                <c:pt idx="50">
                  <c:v>13829.084729064039</c:v>
                </c:pt>
                <c:pt idx="51">
                  <c:v>13876.049384236454</c:v>
                </c:pt>
                <c:pt idx="52">
                  <c:v>13886.558497536947</c:v>
                </c:pt>
                <c:pt idx="53">
                  <c:v>13918.941123882505</c:v>
                </c:pt>
                <c:pt idx="54">
                  <c:v>13995.191954022988</c:v>
                </c:pt>
                <c:pt idx="55">
                  <c:v>14004.099489144317</c:v>
                </c:pt>
                <c:pt idx="56">
                  <c:v>13985.602554278417</c:v>
                </c:pt>
                <c:pt idx="57">
                  <c:v>14037.886079182632</c:v>
                </c:pt>
                <c:pt idx="58">
                  <c:v>14021.418901660281</c:v>
                </c:pt>
                <c:pt idx="59">
                  <c:v>13998.729118773948</c:v>
                </c:pt>
                <c:pt idx="60">
                  <c:v>13973.465147783252</c:v>
                </c:pt>
                <c:pt idx="61">
                  <c:v>13975.483497536947</c:v>
                </c:pt>
                <c:pt idx="62">
                  <c:v>14065.28472906404</c:v>
                </c:pt>
                <c:pt idx="63">
                  <c:v>14109.049384236454</c:v>
                </c:pt>
                <c:pt idx="64">
                  <c:v>14144.358497536947</c:v>
                </c:pt>
                <c:pt idx="65">
                  <c:v>14178.041123882504</c:v>
                </c:pt>
                <c:pt idx="66">
                  <c:v>14254.691954022988</c:v>
                </c:pt>
                <c:pt idx="67">
                  <c:v>14325.699489144317</c:v>
                </c:pt>
                <c:pt idx="68">
                  <c:v>14330.602554278417</c:v>
                </c:pt>
                <c:pt idx="69">
                  <c:v>14405.586079182633</c:v>
                </c:pt>
                <c:pt idx="70">
                  <c:v>14320.818901660281</c:v>
                </c:pt>
                <c:pt idx="71">
                  <c:v>14291.429118773947</c:v>
                </c:pt>
                <c:pt idx="72">
                  <c:v>14265.265147783251</c:v>
                </c:pt>
                <c:pt idx="73">
                  <c:v>14282.483497536947</c:v>
                </c:pt>
                <c:pt idx="74">
                  <c:v>14313.484729064039</c:v>
                </c:pt>
                <c:pt idx="75">
                  <c:v>14340.849384236453</c:v>
                </c:pt>
                <c:pt idx="76">
                  <c:v>14363.058497536947</c:v>
                </c:pt>
                <c:pt idx="77">
                  <c:v>14402.741123882504</c:v>
                </c:pt>
                <c:pt idx="78">
                  <c:v>14460.691954022988</c:v>
                </c:pt>
                <c:pt idx="79">
                  <c:v>14530.999489144317</c:v>
                </c:pt>
                <c:pt idx="80">
                  <c:v>14542.702554278418</c:v>
                </c:pt>
                <c:pt idx="81">
                  <c:v>14625.886079182632</c:v>
                </c:pt>
                <c:pt idx="82">
                  <c:v>14549.51890166028</c:v>
                </c:pt>
                <c:pt idx="83">
                  <c:v>14511.329118773947</c:v>
                </c:pt>
                <c:pt idx="84">
                  <c:v>14451.465147783252</c:v>
                </c:pt>
                <c:pt idx="85">
                  <c:v>14485.783497536946</c:v>
                </c:pt>
                <c:pt idx="86">
                  <c:v>14543.384729064039</c:v>
                </c:pt>
                <c:pt idx="87">
                  <c:v>14570.449384236454</c:v>
                </c:pt>
                <c:pt idx="88">
                  <c:v>14610.458497536947</c:v>
                </c:pt>
                <c:pt idx="89">
                  <c:v>14627.741123882504</c:v>
                </c:pt>
                <c:pt idx="90">
                  <c:v>14702.591954022988</c:v>
                </c:pt>
                <c:pt idx="91">
                  <c:v>14743.599489144317</c:v>
                </c:pt>
                <c:pt idx="92">
                  <c:v>14753.002554278417</c:v>
                </c:pt>
                <c:pt idx="93">
                  <c:v>14837.686079182631</c:v>
                </c:pt>
                <c:pt idx="94">
                  <c:v>14798.918901660281</c:v>
                </c:pt>
                <c:pt idx="95">
                  <c:v>14835.229118773948</c:v>
                </c:pt>
                <c:pt idx="96">
                  <c:v>14800.265147783251</c:v>
                </c:pt>
                <c:pt idx="97">
                  <c:v>14859.683497536946</c:v>
                </c:pt>
                <c:pt idx="98">
                  <c:v>14899.584729064039</c:v>
                </c:pt>
                <c:pt idx="99">
                  <c:v>14932.549384236454</c:v>
                </c:pt>
                <c:pt idx="100">
                  <c:v>14984.758497536946</c:v>
                </c:pt>
                <c:pt idx="101">
                  <c:v>15001.941123882505</c:v>
                </c:pt>
                <c:pt idx="102">
                  <c:v>15064.691954022988</c:v>
                </c:pt>
                <c:pt idx="103">
                  <c:v>15133.599489144317</c:v>
                </c:pt>
                <c:pt idx="104">
                  <c:v>15143.502554278417</c:v>
                </c:pt>
                <c:pt idx="105">
                  <c:v>15262.286079182632</c:v>
                </c:pt>
                <c:pt idx="106">
                  <c:v>15216.61890166028</c:v>
                </c:pt>
                <c:pt idx="107">
                  <c:v>15186.429118773947</c:v>
                </c:pt>
                <c:pt idx="108">
                  <c:v>15169.765147783251</c:v>
                </c:pt>
                <c:pt idx="109">
                  <c:v>15253.783497536946</c:v>
                </c:pt>
                <c:pt idx="110">
                  <c:v>15216.984729064039</c:v>
                </c:pt>
                <c:pt idx="111">
                  <c:v>15242.149384236454</c:v>
                </c:pt>
                <c:pt idx="112">
                  <c:v>15250.358497536947</c:v>
                </c:pt>
                <c:pt idx="113">
                  <c:v>15283.641123882504</c:v>
                </c:pt>
                <c:pt idx="114">
                  <c:v>15340.691954022988</c:v>
                </c:pt>
                <c:pt idx="115">
                  <c:v>15380.899489144316</c:v>
                </c:pt>
                <c:pt idx="116">
                  <c:v>15415.302554278418</c:v>
                </c:pt>
                <c:pt idx="117">
                  <c:v>15477.086079182633</c:v>
                </c:pt>
                <c:pt idx="118">
                  <c:v>15381.718901660281</c:v>
                </c:pt>
                <c:pt idx="119">
                  <c:v>15362.429118773947</c:v>
                </c:pt>
                <c:pt idx="120">
                  <c:v>15302.365147783252</c:v>
                </c:pt>
                <c:pt idx="121">
                  <c:v>15210.583497536945</c:v>
                </c:pt>
                <c:pt idx="122">
                  <c:v>15229.28472906404</c:v>
                </c:pt>
                <c:pt idx="123">
                  <c:v>15249.649384236454</c:v>
                </c:pt>
                <c:pt idx="124">
                  <c:v>15173.158497536946</c:v>
                </c:pt>
                <c:pt idx="125">
                  <c:v>15200.441123882505</c:v>
                </c:pt>
                <c:pt idx="126">
                  <c:v>15229.591954022988</c:v>
                </c:pt>
                <c:pt idx="127">
                  <c:v>15222.099489144317</c:v>
                </c:pt>
                <c:pt idx="128">
                  <c:v>15214.702554278418</c:v>
                </c:pt>
                <c:pt idx="129">
                  <c:v>15163.286079182632</c:v>
                </c:pt>
                <c:pt idx="130">
                  <c:v>15078.718901660281</c:v>
                </c:pt>
                <c:pt idx="131">
                  <c:v>15053.929118773947</c:v>
                </c:pt>
                <c:pt idx="132">
                  <c:v>15039.265147783251</c:v>
                </c:pt>
                <c:pt idx="133">
                  <c:v>15038.283497536946</c:v>
                </c:pt>
                <c:pt idx="134">
                  <c:v>15031.984729064039</c:v>
                </c:pt>
                <c:pt idx="135">
                  <c:v>15034.949384236454</c:v>
                </c:pt>
                <c:pt idx="136">
                  <c:v>15020.258497536946</c:v>
                </c:pt>
                <c:pt idx="137">
                  <c:v>14991.841123882505</c:v>
                </c:pt>
                <c:pt idx="138">
                  <c:v>15008.491954022988</c:v>
                </c:pt>
                <c:pt idx="139">
                  <c:v>15031.599489144317</c:v>
                </c:pt>
                <c:pt idx="140">
                  <c:v>15022.502554278417</c:v>
                </c:pt>
                <c:pt idx="141">
                  <c:v>15026.386079182632</c:v>
                </c:pt>
                <c:pt idx="142">
                  <c:v>14952.718901660281</c:v>
                </c:pt>
                <c:pt idx="143">
                  <c:v>14920.329118773947</c:v>
                </c:pt>
                <c:pt idx="144">
                  <c:v>14877.765147783251</c:v>
                </c:pt>
                <c:pt idx="145">
                  <c:v>14889.683497536946</c:v>
                </c:pt>
                <c:pt idx="146">
                  <c:v>14897.78472906404</c:v>
                </c:pt>
                <c:pt idx="147">
                  <c:v>14891.049384236454</c:v>
                </c:pt>
                <c:pt idx="148">
                  <c:v>14868.858497536947</c:v>
                </c:pt>
                <c:pt idx="149">
                  <c:v>14908.841123882505</c:v>
                </c:pt>
                <c:pt idx="150">
                  <c:v>14966.391954022989</c:v>
                </c:pt>
                <c:pt idx="151">
                  <c:v>15008.299489144316</c:v>
                </c:pt>
                <c:pt idx="152">
                  <c:v>14953.802554278418</c:v>
                </c:pt>
                <c:pt idx="153">
                  <c:v>14954.586079182633</c:v>
                </c:pt>
                <c:pt idx="154">
                  <c:v>14955.11890166028</c:v>
                </c:pt>
                <c:pt idx="155">
                  <c:v>14961.829118773947</c:v>
                </c:pt>
                <c:pt idx="156">
                  <c:v>15000.965147783252</c:v>
                </c:pt>
                <c:pt idx="157">
                  <c:v>15026.583497536945</c:v>
                </c:pt>
                <c:pt idx="158">
                  <c:v>15058.584729064039</c:v>
                </c:pt>
                <c:pt idx="159">
                  <c:v>15083.549384236454</c:v>
                </c:pt>
                <c:pt idx="160">
                  <c:v>15059.658497536946</c:v>
                </c:pt>
                <c:pt idx="161">
                  <c:v>15065.541123882504</c:v>
                </c:pt>
                <c:pt idx="162">
                  <c:v>15097.391954022989</c:v>
                </c:pt>
                <c:pt idx="163">
                  <c:v>15152.499489144317</c:v>
                </c:pt>
                <c:pt idx="164">
                  <c:v>15164.802554278418</c:v>
                </c:pt>
                <c:pt idx="165">
                  <c:v>15156.486079182632</c:v>
                </c:pt>
                <c:pt idx="166">
                  <c:v>15144.818901660281</c:v>
                </c:pt>
                <c:pt idx="167">
                  <c:v>15179.929118773947</c:v>
                </c:pt>
                <c:pt idx="168">
                  <c:v>15180.965147783252</c:v>
                </c:pt>
                <c:pt idx="169">
                  <c:v>15232.683497536946</c:v>
                </c:pt>
                <c:pt idx="170">
                  <c:v>15266.084729064039</c:v>
                </c:pt>
                <c:pt idx="171">
                  <c:v>15301.649384236454</c:v>
                </c:pt>
                <c:pt idx="172">
                  <c:v>15335.958497536947</c:v>
                </c:pt>
                <c:pt idx="173">
                  <c:v>15359.541123882504</c:v>
                </c:pt>
                <c:pt idx="174">
                  <c:v>15327.591954022988</c:v>
                </c:pt>
                <c:pt idx="175">
                  <c:v>15346.899489144316</c:v>
                </c:pt>
                <c:pt idx="176">
                  <c:v>15380.502554278417</c:v>
                </c:pt>
                <c:pt idx="177">
                  <c:v>15387.786079182632</c:v>
                </c:pt>
                <c:pt idx="178">
                  <c:v>15339.318901660281</c:v>
                </c:pt>
                <c:pt idx="179">
                  <c:v>15335.229118773948</c:v>
                </c:pt>
                <c:pt idx="180">
                  <c:v>15375.465147783252</c:v>
                </c:pt>
                <c:pt idx="181">
                  <c:v>15335.083497536945</c:v>
                </c:pt>
                <c:pt idx="182">
                  <c:v>15325.384729064039</c:v>
                </c:pt>
                <c:pt idx="183">
                  <c:v>15334.149384236454</c:v>
                </c:pt>
                <c:pt idx="184">
                  <c:v>15334.758497536946</c:v>
                </c:pt>
                <c:pt idx="185">
                  <c:v>15347.941123882505</c:v>
                </c:pt>
                <c:pt idx="186">
                  <c:v>15336.491954022988</c:v>
                </c:pt>
                <c:pt idx="187">
                  <c:v>15383.999489144317</c:v>
                </c:pt>
                <c:pt idx="188">
                  <c:v>15452.102554278417</c:v>
                </c:pt>
                <c:pt idx="189">
                  <c:v>15431.786079182632</c:v>
                </c:pt>
                <c:pt idx="190">
                  <c:v>15436.218901660281</c:v>
                </c:pt>
                <c:pt idx="191">
                  <c:v>15450.029118773948</c:v>
                </c:pt>
                <c:pt idx="192">
                  <c:v>15526.365147783252</c:v>
                </c:pt>
                <c:pt idx="193">
                  <c:v>15491.083497536945</c:v>
                </c:pt>
                <c:pt idx="194">
                  <c:v>15534.484729064039</c:v>
                </c:pt>
                <c:pt idx="195">
                  <c:v>15513.049384236454</c:v>
                </c:pt>
                <c:pt idx="196">
                  <c:v>15522.758497536946</c:v>
                </c:pt>
                <c:pt idx="197">
                  <c:v>15549.041123882504</c:v>
                </c:pt>
                <c:pt idx="198">
                  <c:v>15542.091954022988</c:v>
                </c:pt>
                <c:pt idx="199">
                  <c:v>15526.999489144317</c:v>
                </c:pt>
                <c:pt idx="200">
                  <c:v>15633.202554278418</c:v>
                </c:pt>
                <c:pt idx="201">
                  <c:v>15611.386079182632</c:v>
                </c:pt>
                <c:pt idx="202">
                  <c:v>15557.818901660281</c:v>
                </c:pt>
                <c:pt idx="203">
                  <c:v>15499.229118773948</c:v>
                </c:pt>
                <c:pt idx="204">
                  <c:v>15510.265147783251</c:v>
                </c:pt>
                <c:pt idx="205">
                  <c:v>15411.383497536946</c:v>
                </c:pt>
                <c:pt idx="206">
                  <c:v>15373.584729064039</c:v>
                </c:pt>
                <c:pt idx="207">
                  <c:v>15344.349384236453</c:v>
                </c:pt>
                <c:pt idx="208">
                  <c:v>15316.858497536947</c:v>
                </c:pt>
                <c:pt idx="209">
                  <c:v>15281.641123882504</c:v>
                </c:pt>
                <c:pt idx="210">
                  <c:v>15200.591954022988</c:v>
                </c:pt>
                <c:pt idx="211">
                  <c:v>15136.099489144317</c:v>
                </c:pt>
                <c:pt idx="212">
                  <c:v>14990.302554278418</c:v>
                </c:pt>
                <c:pt idx="213">
                  <c:v>14873.786079182632</c:v>
                </c:pt>
                <c:pt idx="214">
                  <c:v>14782.318901660281</c:v>
                </c:pt>
                <c:pt idx="215">
                  <c:v>14707.029118773948</c:v>
                </c:pt>
                <c:pt idx="216">
                  <c:v>14635.965147783252</c:v>
                </c:pt>
                <c:pt idx="217">
                  <c:v>14563.383497536946</c:v>
                </c:pt>
                <c:pt idx="218">
                  <c:v>14566.984729064039</c:v>
                </c:pt>
                <c:pt idx="219">
                  <c:v>14545.049384236454</c:v>
                </c:pt>
                <c:pt idx="220">
                  <c:v>14497.658497536946</c:v>
                </c:pt>
                <c:pt idx="221">
                  <c:v>14506.041123882504</c:v>
                </c:pt>
                <c:pt idx="222">
                  <c:v>14468.691954022988</c:v>
                </c:pt>
                <c:pt idx="223">
                  <c:v>14410.999489144317</c:v>
                </c:pt>
                <c:pt idx="224">
                  <c:v>14368.302554278418</c:v>
                </c:pt>
                <c:pt idx="225">
                  <c:v>14313.086079182633</c:v>
                </c:pt>
                <c:pt idx="226">
                  <c:v>14384.218901660281</c:v>
                </c:pt>
                <c:pt idx="227">
                  <c:v>14391.029118773948</c:v>
                </c:pt>
                <c:pt idx="228">
                  <c:v>14434.665147783251</c:v>
                </c:pt>
                <c:pt idx="229">
                  <c:v>14432.883497536946</c:v>
                </c:pt>
                <c:pt idx="230">
                  <c:v>14451.68472906404</c:v>
                </c:pt>
                <c:pt idx="231">
                  <c:v>14443.349384236453</c:v>
                </c:pt>
                <c:pt idx="232">
                  <c:v>14453.458497536947</c:v>
                </c:pt>
                <c:pt idx="233">
                  <c:v>14474.441123882505</c:v>
                </c:pt>
                <c:pt idx="234">
                  <c:v>14462.191954022988</c:v>
                </c:pt>
                <c:pt idx="235">
                  <c:v>14508.499489144317</c:v>
                </c:pt>
                <c:pt idx="236">
                  <c:v>14488.502554278417</c:v>
                </c:pt>
                <c:pt idx="237">
                  <c:v>14457.786079182632</c:v>
                </c:pt>
                <c:pt idx="238">
                  <c:v>14542.318901660281</c:v>
                </c:pt>
                <c:pt idx="239">
                  <c:v>14550.529118773948</c:v>
                </c:pt>
                <c:pt idx="240">
                  <c:v>14574.665147783251</c:v>
                </c:pt>
                <c:pt idx="241">
                  <c:v>14652.783497536946</c:v>
                </c:pt>
                <c:pt idx="242">
                  <c:v>14660.28472906404</c:v>
                </c:pt>
                <c:pt idx="243">
                  <c:v>14683.849384236453</c:v>
                </c:pt>
                <c:pt idx="244">
                  <c:v>14726.358497536947</c:v>
                </c:pt>
                <c:pt idx="245">
                  <c:v>14728.241123882504</c:v>
                </c:pt>
                <c:pt idx="246">
                  <c:v>14718.391954022989</c:v>
                </c:pt>
                <c:pt idx="247">
                  <c:v>14749.699489144317</c:v>
                </c:pt>
                <c:pt idx="248">
                  <c:v>14780.902554278417</c:v>
                </c:pt>
                <c:pt idx="249">
                  <c:v>14746.086079182633</c:v>
                </c:pt>
                <c:pt idx="250">
                  <c:v>14828.218901660281</c:v>
                </c:pt>
                <c:pt idx="251">
                  <c:v>14788.329118773947</c:v>
                </c:pt>
                <c:pt idx="252">
                  <c:v>14805.665147783251</c:v>
                </c:pt>
                <c:pt idx="253">
                  <c:v>14834.183497536946</c:v>
                </c:pt>
                <c:pt idx="254">
                  <c:v>14847.084729064039</c:v>
                </c:pt>
                <c:pt idx="255">
                  <c:v>14817.449384236454</c:v>
                </c:pt>
                <c:pt idx="256">
                  <c:v>14816.058497536947</c:v>
                </c:pt>
                <c:pt idx="257">
                  <c:v>14825.941123882505</c:v>
                </c:pt>
                <c:pt idx="258">
                  <c:v>14840.091954022988</c:v>
                </c:pt>
                <c:pt idx="259">
                  <c:v>14875.699489144317</c:v>
                </c:pt>
                <c:pt idx="260">
                  <c:v>15001.602554278417</c:v>
                </c:pt>
                <c:pt idx="261">
                  <c:v>14911.886079182632</c:v>
                </c:pt>
                <c:pt idx="262">
                  <c:v>14951.918901660281</c:v>
                </c:pt>
                <c:pt idx="263">
                  <c:v>14940.329118773947</c:v>
                </c:pt>
                <c:pt idx="264">
                  <c:v>14937.065147783253</c:v>
                </c:pt>
                <c:pt idx="265">
                  <c:v>14972.383497536946</c:v>
                </c:pt>
                <c:pt idx="266">
                  <c:v>15003.884729064039</c:v>
                </c:pt>
                <c:pt idx="267">
                  <c:v>15046.749384236455</c:v>
                </c:pt>
                <c:pt idx="268">
                  <c:v>15105.658497536946</c:v>
                </c:pt>
                <c:pt idx="269">
                  <c:v>15142.441123882505</c:v>
                </c:pt>
                <c:pt idx="270">
                  <c:v>15153.791954022989</c:v>
                </c:pt>
                <c:pt idx="271">
                  <c:v>15210.299489144316</c:v>
                </c:pt>
                <c:pt idx="272">
                  <c:v>15293.902554278417</c:v>
                </c:pt>
                <c:pt idx="273">
                  <c:v>15288.786079182632</c:v>
                </c:pt>
                <c:pt idx="274">
                  <c:v>15264.418901660281</c:v>
                </c:pt>
                <c:pt idx="275">
                  <c:v>15219.829118773947</c:v>
                </c:pt>
                <c:pt idx="276">
                  <c:v>15240.765147783251</c:v>
                </c:pt>
                <c:pt idx="277">
                  <c:v>15300.783497536946</c:v>
                </c:pt>
                <c:pt idx="278">
                  <c:v>15310.484729064039</c:v>
                </c:pt>
                <c:pt idx="279">
                  <c:v>15356.149384236454</c:v>
                </c:pt>
                <c:pt idx="280">
                  <c:v>15397.558497536947</c:v>
                </c:pt>
                <c:pt idx="281">
                  <c:v>15391.141123882504</c:v>
                </c:pt>
                <c:pt idx="282">
                  <c:v>15399.991954022988</c:v>
                </c:pt>
                <c:pt idx="283">
                  <c:v>15479.599489144317</c:v>
                </c:pt>
                <c:pt idx="284">
                  <c:v>15532.902554278417</c:v>
                </c:pt>
                <c:pt idx="285">
                  <c:v>15497.486079182632</c:v>
                </c:pt>
                <c:pt idx="286">
                  <c:v>15514.818901660281</c:v>
                </c:pt>
                <c:pt idx="287">
                  <c:v>15512.929118773947</c:v>
                </c:pt>
                <c:pt idx="288">
                  <c:v>15537.065147783253</c:v>
                </c:pt>
                <c:pt idx="289">
                  <c:v>15565.583497536945</c:v>
                </c:pt>
                <c:pt idx="290">
                  <c:v>15601.884729064039</c:v>
                </c:pt>
                <c:pt idx="291">
                  <c:v>15622.049384236454</c:v>
                </c:pt>
                <c:pt idx="292">
                  <c:v>15655.358497536947</c:v>
                </c:pt>
                <c:pt idx="293">
                  <c:v>15637.041123882504</c:v>
                </c:pt>
                <c:pt idx="294">
                  <c:v>15614.591954022988</c:v>
                </c:pt>
                <c:pt idx="295">
                  <c:v>15694.799489144316</c:v>
                </c:pt>
                <c:pt idx="296">
                  <c:v>15734.402554278417</c:v>
                </c:pt>
                <c:pt idx="297">
                  <c:v>15670.886079182632</c:v>
                </c:pt>
                <c:pt idx="298">
                  <c:v>15719.418901660281</c:v>
                </c:pt>
                <c:pt idx="299">
                  <c:v>15754.629118773948</c:v>
                </c:pt>
                <c:pt idx="300">
                  <c:v>15802.165147783251</c:v>
                </c:pt>
                <c:pt idx="301">
                  <c:v>15812.483497536947</c:v>
                </c:pt>
                <c:pt idx="302">
                  <c:v>15817.28472906404</c:v>
                </c:pt>
                <c:pt idx="303">
                  <c:v>15853.349384236453</c:v>
                </c:pt>
                <c:pt idx="304">
                  <c:v>15882.758497536946</c:v>
                </c:pt>
                <c:pt idx="305">
                  <c:v>15875.341123882505</c:v>
                </c:pt>
                <c:pt idx="306">
                  <c:v>15851.491954022988</c:v>
                </c:pt>
                <c:pt idx="307">
                  <c:v>15897.499489144317</c:v>
                </c:pt>
                <c:pt idx="308">
                  <c:v>15898.802554278418</c:v>
                </c:pt>
                <c:pt idx="309">
                  <c:v>15843.686079182631</c:v>
                </c:pt>
                <c:pt idx="310">
                  <c:v>15948.11890166028</c:v>
                </c:pt>
                <c:pt idx="311">
                  <c:v>15895.929118773947</c:v>
                </c:pt>
                <c:pt idx="312">
                  <c:v>15860.365147783252</c:v>
                </c:pt>
                <c:pt idx="313">
                  <c:v>15850.383497536946</c:v>
                </c:pt>
                <c:pt idx="314">
                  <c:v>15831.084729064039</c:v>
                </c:pt>
                <c:pt idx="315">
                  <c:v>15844.549384236454</c:v>
                </c:pt>
                <c:pt idx="316">
                  <c:v>15849.458497536947</c:v>
                </c:pt>
                <c:pt idx="317">
                  <c:v>15820.941123882505</c:v>
                </c:pt>
                <c:pt idx="318">
                  <c:v>15780.491954022988</c:v>
                </c:pt>
                <c:pt idx="319">
                  <c:v>15817.899489144316</c:v>
                </c:pt>
                <c:pt idx="320">
                  <c:v>15924.402554278417</c:v>
                </c:pt>
                <c:pt idx="321">
                  <c:v>15755.286079182632</c:v>
                </c:pt>
                <c:pt idx="322">
                  <c:v>15812.318901660281</c:v>
                </c:pt>
                <c:pt idx="323">
                  <c:v>15845.029118773948</c:v>
                </c:pt>
                <c:pt idx="324">
                  <c:v>15836.165147783251</c:v>
                </c:pt>
                <c:pt idx="325">
                  <c:v>15845.183497536946</c:v>
                </c:pt>
                <c:pt idx="326">
                  <c:v>15868.78472906404</c:v>
                </c:pt>
                <c:pt idx="327">
                  <c:v>15846.449384236454</c:v>
                </c:pt>
                <c:pt idx="328">
                  <c:v>15862.858497536947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8-45C7-AD2D-EC6674F1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326176"/>
        <c:axId val="1561461984"/>
      </c:lineChart>
      <c:catAx>
        <c:axId val="156332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61984"/>
        <c:crosses val="autoZero"/>
        <c:auto val="1"/>
        <c:lblAlgn val="ctr"/>
        <c:lblOffset val="100"/>
        <c:noMultiLvlLbl val="0"/>
      </c:catAx>
      <c:valAx>
        <c:axId val="1561461984"/>
        <c:scaling>
          <c:orientation val="minMax"/>
          <c:min val="1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2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360590</xdr:colOff>
      <xdr:row>1</xdr:row>
      <xdr:rowOff>119063</xdr:rowOff>
    </xdr:from>
    <xdr:to>
      <xdr:col>19</xdr:col>
      <xdr:colOff>408215</xdr:colOff>
      <xdr:row>16</xdr:row>
      <xdr:rowOff>157844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E5BD1B-9EE3-4E0D-8731-6139720A2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413316</xdr:colOff>
      <xdr:row>17</xdr:row>
      <xdr:rowOff>78246</xdr:rowOff>
    </xdr:from>
    <xdr:to>
      <xdr:col>19</xdr:col>
      <xdr:colOff>460941</xdr:colOff>
      <xdr:row>32</xdr:row>
      <xdr:rowOff>117026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8D8CD8-918F-15C8-23C8-90BDFD015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384401</xdr:colOff>
      <xdr:row>32</xdr:row>
      <xdr:rowOff>156482</xdr:rowOff>
    </xdr:from>
    <xdr:to>
      <xdr:col>19</xdr:col>
      <xdr:colOff>432026</xdr:colOff>
      <xdr:row>48</xdr:row>
      <xdr:rowOff>14968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E70958-09BB-41DE-9AA7-661F8FB4D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19</xdr:col>
      <xdr:colOff>47625</xdr:colOff>
      <xdr:row>64</xdr:row>
      <xdr:rowOff>38781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BE2780-37DA-4E64-9EC1-093AE61D7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358" totalsRowShown="0">
  <autoFilter ref="A1:J358"/>
  <tableColumns count="10">
    <tableColumn id="1" name="Month"/>
    <tableColumn id="2" name="Title"/>
    <tableColumn id="3" name="Fecha" dataDxfId="2">
      <calculatedColumnFormula>+EDATE(C1,1)</calculatedColumnFormula>
    </tableColumn>
    <tableColumn id="4" name="Mes" dataDxfId="1"/>
    <tableColumn id="5" name="Employed"/>
    <tableColumn id="6" name="Trend"/>
    <tableColumn id="7" name="Serie sin tendencia"/>
    <tableColumn id="8" name="Estacionalidad"/>
    <tableColumn id="9" name="Residuo"/>
    <tableColumn id="10" name="Serie desestacionalizada" dataDxfId="0">
      <calculatedColumnFormula>+Table1[[#This Row],[Employed]]-Table1[[#This Row],[Estacionalidad]]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"/>
  <sheetViews>
    <sheetView tabSelected="1" zoomScale="140" zoomScaleNormal="140" workbookViewId="0">
      <pane xSplit="1" ySplit="1" topLeftCell="F11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4.25" x14ac:dyDescent="0.45"/>
  <cols>
    <col min="2" max="2" width="9.86328125" bestFit="1" customWidth="1"/>
    <col min="3" max="4" width="9.86328125" customWidth="1"/>
    <col min="5" max="5" width="9.59765625" customWidth="1"/>
    <col min="6" max="6" width="10" bestFit="1" customWidth="1"/>
    <col min="7" max="7" width="16.6640625" customWidth="1"/>
    <col min="8" max="8" width="13.3984375" customWidth="1"/>
    <col min="10" max="10" width="22.86328125" bestFit="1" customWidth="1"/>
  </cols>
  <sheetData>
    <row r="1" spans="1:13" x14ac:dyDescent="0.45">
      <c r="A1" t="s">
        <v>0</v>
      </c>
      <c r="B1" t="s">
        <v>1</v>
      </c>
      <c r="C1" t="s">
        <v>361</v>
      </c>
      <c r="D1" t="s">
        <v>364</v>
      </c>
      <c r="E1" t="s">
        <v>2</v>
      </c>
      <c r="F1" t="s">
        <v>362</v>
      </c>
      <c r="G1" t="s">
        <v>363</v>
      </c>
      <c r="H1" t="s">
        <v>366</v>
      </c>
      <c r="I1" t="s">
        <v>367</v>
      </c>
      <c r="J1" t="s">
        <v>368</v>
      </c>
    </row>
    <row r="2" spans="1:13" x14ac:dyDescent="0.45">
      <c r="A2" t="s">
        <v>3</v>
      </c>
      <c r="B2" t="s">
        <v>4</v>
      </c>
      <c r="C2" s="2">
        <v>32874</v>
      </c>
      <c r="D2" s="2"/>
      <c r="E2">
        <v>13255.8</v>
      </c>
      <c r="F2" s="3"/>
      <c r="J2" s="4"/>
    </row>
    <row r="3" spans="1:13" x14ac:dyDescent="0.45">
      <c r="A3" t="s">
        <v>5</v>
      </c>
      <c r="B3" t="s">
        <v>4</v>
      </c>
      <c r="C3" s="2">
        <f>+EDATE(C2,1)</f>
        <v>32905</v>
      </c>
      <c r="D3" s="2"/>
      <c r="E3">
        <v>12966.3</v>
      </c>
      <c r="G3" s="1"/>
      <c r="J3" s="4"/>
    </row>
    <row r="4" spans="1:13" x14ac:dyDescent="0.45">
      <c r="A4" t="s">
        <v>6</v>
      </c>
      <c r="B4" t="s">
        <v>4</v>
      </c>
      <c r="C4" s="2">
        <f t="shared" ref="C4:C67" si="0">+EDATE(C3,1)</f>
        <v>32933</v>
      </c>
      <c r="D4" s="2"/>
      <c r="E4">
        <v>12938.2</v>
      </c>
      <c r="J4" s="4"/>
    </row>
    <row r="5" spans="1:13" x14ac:dyDescent="0.45">
      <c r="A5" t="s">
        <v>7</v>
      </c>
      <c r="B5" t="s">
        <v>4</v>
      </c>
      <c r="C5" s="2">
        <f t="shared" si="0"/>
        <v>32964</v>
      </c>
      <c r="D5" s="2"/>
      <c r="E5">
        <v>13012.3</v>
      </c>
      <c r="J5" s="4"/>
    </row>
    <row r="6" spans="1:13" x14ac:dyDescent="0.45">
      <c r="A6" t="s">
        <v>8</v>
      </c>
      <c r="B6" t="s">
        <v>4</v>
      </c>
      <c r="C6" s="2">
        <f t="shared" si="0"/>
        <v>32994</v>
      </c>
      <c r="D6" s="2"/>
      <c r="E6">
        <v>13108.3</v>
      </c>
      <c r="J6" s="4"/>
    </row>
    <row r="7" spans="1:13" x14ac:dyDescent="0.45">
      <c r="A7" t="s">
        <v>9</v>
      </c>
      <c r="B7" t="s">
        <v>4</v>
      </c>
      <c r="C7" s="2">
        <f t="shared" si="0"/>
        <v>33025</v>
      </c>
      <c r="D7" s="2"/>
      <c r="E7">
        <v>13182.8</v>
      </c>
      <c r="J7" s="4"/>
    </row>
    <row r="8" spans="1:13" x14ac:dyDescent="0.45">
      <c r="A8" t="s">
        <v>10</v>
      </c>
      <c r="B8" t="s">
        <v>4</v>
      </c>
      <c r="C8" s="2">
        <f t="shared" si="0"/>
        <v>33055</v>
      </c>
      <c r="D8" s="2"/>
      <c r="E8">
        <v>13170.1</v>
      </c>
      <c r="J8" s="4"/>
    </row>
    <row r="9" spans="1:13" x14ac:dyDescent="0.45">
      <c r="A9" t="s">
        <v>11</v>
      </c>
      <c r="B9" t="s">
        <v>4</v>
      </c>
      <c r="C9" s="2">
        <f t="shared" si="0"/>
        <v>33086</v>
      </c>
      <c r="D9" s="2"/>
      <c r="E9">
        <v>13159.5</v>
      </c>
      <c r="J9" s="4"/>
    </row>
    <row r="10" spans="1:13" x14ac:dyDescent="0.45">
      <c r="A10" t="s">
        <v>12</v>
      </c>
      <c r="B10" t="s">
        <v>4</v>
      </c>
      <c r="C10" s="2">
        <f t="shared" si="0"/>
        <v>33117</v>
      </c>
      <c r="D10" s="2"/>
      <c r="E10">
        <v>13113.4</v>
      </c>
      <c r="J10" s="4"/>
    </row>
    <row r="11" spans="1:13" x14ac:dyDescent="0.45">
      <c r="A11" t="s">
        <v>13</v>
      </c>
      <c r="B11" t="s">
        <v>4</v>
      </c>
      <c r="C11" s="2">
        <f t="shared" si="0"/>
        <v>33147</v>
      </c>
      <c r="D11" s="2"/>
      <c r="E11">
        <v>13185.2</v>
      </c>
      <c r="J11" s="4"/>
    </row>
    <row r="12" spans="1:13" x14ac:dyDescent="0.45">
      <c r="A12" t="s">
        <v>14</v>
      </c>
      <c r="B12" t="s">
        <v>4</v>
      </c>
      <c r="C12" s="2">
        <f t="shared" si="0"/>
        <v>33178</v>
      </c>
      <c r="D12" s="2"/>
      <c r="E12">
        <v>13461.9</v>
      </c>
      <c r="J12" s="4"/>
    </row>
    <row r="13" spans="1:13" x14ac:dyDescent="0.45">
      <c r="A13" t="s">
        <v>15</v>
      </c>
      <c r="B13" t="s">
        <v>4</v>
      </c>
      <c r="C13" s="2">
        <f t="shared" si="0"/>
        <v>33208</v>
      </c>
      <c r="D13" s="2"/>
      <c r="E13">
        <v>13673.1</v>
      </c>
      <c r="J13" s="4"/>
    </row>
    <row r="14" spans="1:13" x14ac:dyDescent="0.45">
      <c r="A14" t="s">
        <v>16</v>
      </c>
      <c r="B14" t="s">
        <v>4</v>
      </c>
      <c r="C14" s="2">
        <f t="shared" si="0"/>
        <v>33239</v>
      </c>
      <c r="D14" s="2"/>
      <c r="E14">
        <v>13068.3</v>
      </c>
      <c r="J14" s="4"/>
    </row>
    <row r="15" spans="1:13" x14ac:dyDescent="0.45">
      <c r="A15" t="s">
        <v>17</v>
      </c>
      <c r="B15" t="s">
        <v>4</v>
      </c>
      <c r="C15" s="2">
        <f t="shared" si="0"/>
        <v>33270</v>
      </c>
      <c r="D15" s="2"/>
      <c r="E15">
        <v>12744.2</v>
      </c>
      <c r="H15" s="1" t="s">
        <v>365</v>
      </c>
      <c r="I15" s="1"/>
      <c r="J15" s="6"/>
      <c r="L15" t="s">
        <v>364</v>
      </c>
      <c r="M15" t="s">
        <v>369</v>
      </c>
    </row>
    <row r="16" spans="1:13" x14ac:dyDescent="0.45">
      <c r="A16" t="s">
        <v>18</v>
      </c>
      <c r="B16" t="s">
        <v>4</v>
      </c>
      <c r="C16" s="2">
        <f t="shared" si="0"/>
        <v>33298</v>
      </c>
      <c r="D16" s="5">
        <f>+MONTH(C16)</f>
        <v>3</v>
      </c>
      <c r="E16">
        <v>12684.5</v>
      </c>
      <c r="F16" s="4">
        <f>+AVERAGE(E2:E30)</f>
        <v>12976.572413793101</v>
      </c>
      <c r="G16" s="4">
        <f>+Table1[[#This Row],[Employed]]-Table1[[#This Row],[Trend]]</f>
        <v>-292.07241379310108</v>
      </c>
      <c r="H16">
        <f>+_xlfn.XLOOKUP(Table1[[#This Row],[Mes]],$L$16:$L$27,$M$16:$M$27,"REVISAR",0,1)</f>
        <v>-225.36514778325136</v>
      </c>
      <c r="I16" s="4">
        <f>+Table1[[#This Row],[Employed]]-Table1[[#This Row],[Trend]]-Table1[[#This Row],[Estacionalidad]]</f>
        <v>-66.707266009849718</v>
      </c>
      <c r="J16" s="4">
        <f>+Table1[[#This Row],[Employed]]-Table1[[#This Row],[Estacionalidad]]</f>
        <v>12909.865147783252</v>
      </c>
      <c r="L16">
        <v>1</v>
      </c>
      <c r="M16">
        <f>+AVERAGEIF($D$16:$D$344,L16,$G$16:$G$344)</f>
        <v>-93.718901660281276</v>
      </c>
    </row>
    <row r="17" spans="1:13" x14ac:dyDescent="0.45">
      <c r="A17" t="s">
        <v>19</v>
      </c>
      <c r="B17" t="s">
        <v>4</v>
      </c>
      <c r="C17" s="2">
        <f t="shared" si="0"/>
        <v>33329</v>
      </c>
      <c r="D17" s="5">
        <f t="shared" ref="D17:D80" si="1">+MONTH(C17)</f>
        <v>4</v>
      </c>
      <c r="E17">
        <v>12687</v>
      </c>
      <c r="F17" s="4">
        <f t="shared" ref="F17:F80" si="2">+AVERAGE(E3:E31)</f>
        <v>12961.720689655169</v>
      </c>
      <c r="G17" s="4">
        <f>+Table1[[#This Row],[Employed]]-Table1[[#This Row],[Trend]]</f>
        <v>-274.72068965516883</v>
      </c>
      <c r="H17">
        <f>+_xlfn.XLOOKUP(Table1[[#This Row],[Mes]],$L$16:$L$27,$M$16:$M$27,"REVISAR",0,1)</f>
        <v>-163.78349753694607</v>
      </c>
      <c r="I17" s="4">
        <f>+Table1[[#This Row],[Employed]]-Table1[[#This Row],[Trend]]-Table1[[#This Row],[Estacionalidad]]</f>
        <v>-110.93719211822275</v>
      </c>
      <c r="J17" s="4">
        <f>+Table1[[#This Row],[Employed]]-Table1[[#This Row],[Estacionalidad]]</f>
        <v>12850.783497536946</v>
      </c>
      <c r="L17">
        <f>+L16+1</f>
        <v>2</v>
      </c>
      <c r="M17">
        <f t="shared" ref="M17:M27" si="3">+AVERAGEIF($D$16:$D$344,L17,$G$16:$G$344)</f>
        <v>-268.02911877394689</v>
      </c>
    </row>
    <row r="18" spans="1:13" x14ac:dyDescent="0.45">
      <c r="A18" t="s">
        <v>20</v>
      </c>
      <c r="B18" t="s">
        <v>4</v>
      </c>
      <c r="C18" s="2">
        <f t="shared" si="0"/>
        <v>33359</v>
      </c>
      <c r="D18" s="5">
        <f t="shared" si="1"/>
        <v>5</v>
      </c>
      <c r="E18">
        <v>12780.6</v>
      </c>
      <c r="F18" s="4">
        <f t="shared" si="2"/>
        <v>12956.155172413792</v>
      </c>
      <c r="G18" s="4">
        <f>+Table1[[#This Row],[Employed]]-Table1[[#This Row],[Trend]]</f>
        <v>-175.5551724137913</v>
      </c>
      <c r="H18">
        <f>+_xlfn.XLOOKUP(Table1[[#This Row],[Mes]],$L$16:$L$27,$M$16:$M$27,"REVISAR",0,1)</f>
        <v>-71.584729064039621</v>
      </c>
      <c r="I18" s="4">
        <f>+Table1[[#This Row],[Employed]]-Table1[[#This Row],[Trend]]-Table1[[#This Row],[Estacionalidad]]</f>
        <v>-103.97044334975168</v>
      </c>
      <c r="J18" s="4">
        <f>+Table1[[#This Row],[Employed]]-Table1[[#This Row],[Estacionalidad]]</f>
        <v>12852.18472906404</v>
      </c>
      <c r="L18">
        <f t="shared" ref="L18:L27" si="4">+L17+1</f>
        <v>3</v>
      </c>
      <c r="M18">
        <f t="shared" si="3"/>
        <v>-225.36514778325136</v>
      </c>
    </row>
    <row r="19" spans="1:13" x14ac:dyDescent="0.45">
      <c r="A19" t="s">
        <v>21</v>
      </c>
      <c r="B19" t="s">
        <v>4</v>
      </c>
      <c r="C19" s="2">
        <f t="shared" si="0"/>
        <v>33390</v>
      </c>
      <c r="D19" s="5">
        <f t="shared" si="1"/>
        <v>6</v>
      </c>
      <c r="E19">
        <v>12859</v>
      </c>
      <c r="F19" s="4">
        <f t="shared" si="2"/>
        <v>12951.75517241379</v>
      </c>
      <c r="G19" s="4">
        <f>+Table1[[#This Row],[Employed]]-Table1[[#This Row],[Trend]]</f>
        <v>-92.755172413790206</v>
      </c>
      <c r="H19">
        <f>+_xlfn.XLOOKUP(Table1[[#This Row],[Mes]],$L$16:$L$27,$M$16:$M$27,"REVISAR",0,1)</f>
        <v>-1.5493842364532742</v>
      </c>
      <c r="I19" s="4">
        <f>+Table1[[#This Row],[Employed]]-Table1[[#This Row],[Trend]]-Table1[[#This Row],[Estacionalidad]]</f>
        <v>-91.205788177336927</v>
      </c>
      <c r="J19" s="4">
        <f>+Table1[[#This Row],[Employed]]-Table1[[#This Row],[Estacionalidad]]</f>
        <v>12860.549384236454</v>
      </c>
      <c r="L19">
        <f t="shared" si="4"/>
        <v>4</v>
      </c>
      <c r="M19">
        <f t="shared" si="3"/>
        <v>-163.78349753694607</v>
      </c>
    </row>
    <row r="20" spans="1:13" x14ac:dyDescent="0.45">
      <c r="A20" t="s">
        <v>22</v>
      </c>
      <c r="B20" t="s">
        <v>4</v>
      </c>
      <c r="C20" s="2">
        <f t="shared" si="0"/>
        <v>33420</v>
      </c>
      <c r="D20" s="5">
        <f t="shared" si="1"/>
        <v>7</v>
      </c>
      <c r="E20">
        <v>12849.1</v>
      </c>
      <c r="F20" s="4">
        <f t="shared" si="2"/>
        <v>12943.879310344826</v>
      </c>
      <c r="G20" s="4">
        <f>+Table1[[#This Row],[Employed]]-Table1[[#This Row],[Trend]]</f>
        <v>-94.779310344825717</v>
      </c>
      <c r="H20">
        <f>+_xlfn.XLOOKUP(Table1[[#This Row],[Mes]],$L$16:$L$27,$M$16:$M$27,"REVISAR",0,1)</f>
        <v>-8.3584975369465475</v>
      </c>
      <c r="I20" s="4">
        <f>+Table1[[#This Row],[Employed]]-Table1[[#This Row],[Trend]]-Table1[[#This Row],[Estacionalidad]]</f>
        <v>-86.420812807879173</v>
      </c>
      <c r="J20" s="4">
        <f>+Table1[[#This Row],[Employed]]-Table1[[#This Row],[Estacionalidad]]</f>
        <v>12857.458497536947</v>
      </c>
      <c r="L20">
        <f t="shared" si="4"/>
        <v>5</v>
      </c>
      <c r="M20">
        <f t="shared" si="3"/>
        <v>-71.584729064039621</v>
      </c>
    </row>
    <row r="21" spans="1:13" x14ac:dyDescent="0.45">
      <c r="A21" t="s">
        <v>23</v>
      </c>
      <c r="B21" t="s">
        <v>4</v>
      </c>
      <c r="C21" s="2">
        <f t="shared" si="0"/>
        <v>33451</v>
      </c>
      <c r="D21" s="5">
        <f t="shared" si="1"/>
        <v>8</v>
      </c>
      <c r="E21">
        <v>12871.3</v>
      </c>
      <c r="F21" s="4">
        <f t="shared" si="2"/>
        <v>12936.36551724138</v>
      </c>
      <c r="G21" s="4">
        <f>+Table1[[#This Row],[Employed]]-Table1[[#This Row],[Trend]]</f>
        <v>-65.065517241380803</v>
      </c>
      <c r="H21">
        <f>+_xlfn.XLOOKUP(Table1[[#This Row],[Mes]],$L$16:$L$27,$M$16:$M$27,"REVISAR",0,1)</f>
        <v>-10.74112388250345</v>
      </c>
      <c r="I21" s="4">
        <f>+Table1[[#This Row],[Employed]]-Table1[[#This Row],[Trend]]-Table1[[#This Row],[Estacionalidad]]</f>
        <v>-54.324393358877352</v>
      </c>
      <c r="J21" s="4">
        <f>+Table1[[#This Row],[Employed]]-Table1[[#This Row],[Estacionalidad]]</f>
        <v>12882.041123882504</v>
      </c>
      <c r="L21">
        <f t="shared" si="4"/>
        <v>6</v>
      </c>
      <c r="M21">
        <f t="shared" si="3"/>
        <v>-1.5493842364532742</v>
      </c>
    </row>
    <row r="22" spans="1:13" x14ac:dyDescent="0.45">
      <c r="A22" t="s">
        <v>24</v>
      </c>
      <c r="B22" t="s">
        <v>4</v>
      </c>
      <c r="C22" s="2">
        <f t="shared" si="0"/>
        <v>33482</v>
      </c>
      <c r="D22" s="5">
        <f t="shared" si="1"/>
        <v>9</v>
      </c>
      <c r="E22">
        <v>12823</v>
      </c>
      <c r="F22" s="4">
        <f t="shared" si="2"/>
        <v>12935.151724137932</v>
      </c>
      <c r="G22" s="4">
        <f>+Table1[[#This Row],[Employed]]-Table1[[#This Row],[Trend]]</f>
        <v>-112.15172413793152</v>
      </c>
      <c r="H22">
        <f>+_xlfn.XLOOKUP(Table1[[#This Row],[Mes]],$L$16:$L$27,$M$16:$M$27,"REVISAR",0,1)</f>
        <v>-101.19195402298882</v>
      </c>
      <c r="I22" s="4">
        <f>+Table1[[#This Row],[Employed]]-Table1[[#This Row],[Trend]]-Table1[[#This Row],[Estacionalidad]]</f>
        <v>-10.9597701149427</v>
      </c>
      <c r="J22" s="4">
        <f>+Table1[[#This Row],[Employed]]-Table1[[#This Row],[Estacionalidad]]</f>
        <v>12924.191954022988</v>
      </c>
      <c r="L22">
        <f t="shared" si="4"/>
        <v>7</v>
      </c>
      <c r="M22">
        <f t="shared" si="3"/>
        <v>-8.3584975369465475</v>
      </c>
    </row>
    <row r="23" spans="1:13" x14ac:dyDescent="0.45">
      <c r="A23" t="s">
        <v>25</v>
      </c>
      <c r="B23" t="s">
        <v>4</v>
      </c>
      <c r="C23" s="2">
        <f t="shared" si="0"/>
        <v>33512</v>
      </c>
      <c r="D23" s="5">
        <f t="shared" si="1"/>
        <v>10</v>
      </c>
      <c r="E23">
        <v>12885.6</v>
      </c>
      <c r="F23" s="4">
        <f t="shared" si="2"/>
        <v>12943.486206896552</v>
      </c>
      <c r="G23" s="4">
        <f>+Table1[[#This Row],[Employed]]-Table1[[#This Row],[Trend]]</f>
        <v>-57.886206896551812</v>
      </c>
      <c r="H23">
        <f>+_xlfn.XLOOKUP(Table1[[#This Row],[Mes]],$L$16:$L$27,$M$16:$M$27,"REVISAR",0,1)</f>
        <v>2.0005108556829159</v>
      </c>
      <c r="I23" s="4">
        <f>+Table1[[#This Row],[Employed]]-Table1[[#This Row],[Trend]]-Table1[[#This Row],[Estacionalidad]]</f>
        <v>-59.88671775223473</v>
      </c>
      <c r="J23" s="4">
        <f>+Table1[[#This Row],[Employed]]-Table1[[#This Row],[Estacionalidad]]</f>
        <v>12883.599489144317</v>
      </c>
      <c r="L23">
        <f t="shared" si="4"/>
        <v>8</v>
      </c>
      <c r="M23">
        <f t="shared" si="3"/>
        <v>-10.74112388250345</v>
      </c>
    </row>
    <row r="24" spans="1:13" x14ac:dyDescent="0.45">
      <c r="A24" t="s">
        <v>26</v>
      </c>
      <c r="B24" t="s">
        <v>4</v>
      </c>
      <c r="C24" s="2">
        <f t="shared" si="0"/>
        <v>33543</v>
      </c>
      <c r="D24" s="5">
        <f t="shared" si="1"/>
        <v>11</v>
      </c>
      <c r="E24">
        <v>13150.8</v>
      </c>
      <c r="F24" s="4">
        <f t="shared" si="2"/>
        <v>12932.789655172413</v>
      </c>
      <c r="G24" s="4">
        <f>+Table1[[#This Row],[Employed]]-Table1[[#This Row],[Trend]]</f>
        <v>218.01034482758587</v>
      </c>
      <c r="H24">
        <f>+_xlfn.XLOOKUP(Table1[[#This Row],[Mes]],$L$16:$L$27,$M$16:$M$27,"REVISAR",0,1)</f>
        <v>361.39744572158338</v>
      </c>
      <c r="I24" s="4">
        <f>+Table1[[#This Row],[Employed]]-Table1[[#This Row],[Trend]]-Table1[[#This Row],[Estacionalidad]]</f>
        <v>-143.38710089399751</v>
      </c>
      <c r="J24" s="4">
        <f>+Table1[[#This Row],[Employed]]-Table1[[#This Row],[Estacionalidad]]</f>
        <v>12789.402554278417</v>
      </c>
      <c r="L24">
        <f t="shared" si="4"/>
        <v>9</v>
      </c>
      <c r="M24">
        <f t="shared" si="3"/>
        <v>-101.19195402298882</v>
      </c>
    </row>
    <row r="25" spans="1:13" x14ac:dyDescent="0.45">
      <c r="A25" t="s">
        <v>27</v>
      </c>
      <c r="B25" t="s">
        <v>4</v>
      </c>
      <c r="C25" s="2">
        <f t="shared" si="0"/>
        <v>33573</v>
      </c>
      <c r="D25" s="5">
        <f t="shared" si="1"/>
        <v>12</v>
      </c>
      <c r="E25">
        <v>13391.1</v>
      </c>
      <c r="F25" s="4">
        <f t="shared" si="2"/>
        <v>12918.593103448276</v>
      </c>
      <c r="G25" s="4">
        <f>+Table1[[#This Row],[Employed]]-Table1[[#This Row],[Trend]]</f>
        <v>472.50689655172391</v>
      </c>
      <c r="H25">
        <f>+_xlfn.XLOOKUP(Table1[[#This Row],[Mes]],$L$16:$L$27,$M$16:$M$27,"REVISAR",0,1)</f>
        <v>550.61392081736892</v>
      </c>
      <c r="I25" s="4">
        <f>+Table1[[#This Row],[Employed]]-Table1[[#This Row],[Trend]]-Table1[[#This Row],[Estacionalidad]]</f>
        <v>-78.107024265645009</v>
      </c>
      <c r="J25" s="4">
        <f>+Table1[[#This Row],[Employed]]-Table1[[#This Row],[Estacionalidad]]</f>
        <v>12840.486079182632</v>
      </c>
      <c r="L25">
        <f t="shared" si="4"/>
        <v>10</v>
      </c>
      <c r="M25">
        <f t="shared" si="3"/>
        <v>2.0005108556829159</v>
      </c>
    </row>
    <row r="26" spans="1:13" x14ac:dyDescent="0.45">
      <c r="A26" t="s">
        <v>28</v>
      </c>
      <c r="B26" t="s">
        <v>4</v>
      </c>
      <c r="C26" s="2">
        <f t="shared" si="0"/>
        <v>33604</v>
      </c>
      <c r="D26" s="5">
        <f t="shared" si="1"/>
        <v>1</v>
      </c>
      <c r="E26">
        <v>12788.6</v>
      </c>
      <c r="F26" s="4">
        <f t="shared" si="2"/>
        <v>12900.286206896551</v>
      </c>
      <c r="G26" s="4">
        <f>+Table1[[#This Row],[Employed]]-Table1[[#This Row],[Trend]]</f>
        <v>-111.68620689655108</v>
      </c>
      <c r="H26">
        <f>+_xlfn.XLOOKUP(Table1[[#This Row],[Mes]],$L$16:$L$27,$M$16:$M$27,"REVISAR",0,1)</f>
        <v>-93.718901660281276</v>
      </c>
      <c r="I26" s="4">
        <f>+Table1[[#This Row],[Employed]]-Table1[[#This Row],[Trend]]-Table1[[#This Row],[Estacionalidad]]</f>
        <v>-17.967305236269809</v>
      </c>
      <c r="J26" s="4">
        <f>+Table1[[#This Row],[Employed]]-Table1[[#This Row],[Estacionalidad]]</f>
        <v>12882.318901660281</v>
      </c>
      <c r="L26">
        <f t="shared" si="4"/>
        <v>11</v>
      </c>
      <c r="M26">
        <f t="shared" si="3"/>
        <v>361.39744572158338</v>
      </c>
    </row>
    <row r="27" spans="1:13" x14ac:dyDescent="0.45">
      <c r="A27" t="s">
        <v>29</v>
      </c>
      <c r="B27" t="s">
        <v>4</v>
      </c>
      <c r="C27" s="2">
        <f t="shared" si="0"/>
        <v>33635</v>
      </c>
      <c r="D27" s="5">
        <f t="shared" si="1"/>
        <v>2</v>
      </c>
      <c r="E27">
        <v>12586.1</v>
      </c>
      <c r="F27" s="4">
        <f t="shared" si="2"/>
        <v>12875.575862068963</v>
      </c>
      <c r="G27" s="4">
        <f>+Table1[[#This Row],[Employed]]-Table1[[#This Row],[Trend]]</f>
        <v>-289.47586206896267</v>
      </c>
      <c r="H27">
        <f>+_xlfn.XLOOKUP(Table1[[#This Row],[Mes]],$L$16:$L$27,$M$16:$M$27,"REVISAR",0,1)</f>
        <v>-268.02911877394689</v>
      </c>
      <c r="I27" s="4">
        <f>+Table1[[#This Row],[Employed]]-Table1[[#This Row],[Trend]]-Table1[[#This Row],[Estacionalidad]]</f>
        <v>-21.446743295015779</v>
      </c>
      <c r="J27" s="4">
        <f>+Table1[[#This Row],[Employed]]-Table1[[#This Row],[Estacionalidad]]</f>
        <v>12854.129118773948</v>
      </c>
      <c r="L27">
        <f t="shared" si="4"/>
        <v>12</v>
      </c>
      <c r="M27">
        <f t="shared" si="3"/>
        <v>550.61392081736892</v>
      </c>
    </row>
    <row r="28" spans="1:13" x14ac:dyDescent="0.45">
      <c r="A28" t="s">
        <v>30</v>
      </c>
      <c r="B28" t="s">
        <v>4</v>
      </c>
      <c r="C28" s="2">
        <f t="shared" si="0"/>
        <v>33664</v>
      </c>
      <c r="D28" s="5">
        <f t="shared" si="1"/>
        <v>3</v>
      </c>
      <c r="E28">
        <v>12547.8</v>
      </c>
      <c r="F28" s="4">
        <f t="shared" si="2"/>
        <v>12847.682758620689</v>
      </c>
      <c r="G28" s="4">
        <f>+Table1[[#This Row],[Employed]]-Table1[[#This Row],[Trend]]</f>
        <v>-299.88275862068986</v>
      </c>
      <c r="H28">
        <f>+_xlfn.XLOOKUP(Table1[[#This Row],[Mes]],$L$16:$L$27,$M$16:$M$27,"REVISAR",0,1)</f>
        <v>-225.36514778325136</v>
      </c>
      <c r="I28" s="4">
        <f>+Table1[[#This Row],[Employed]]-Table1[[#This Row],[Trend]]-Table1[[#This Row],[Estacionalidad]]</f>
        <v>-74.517610837438497</v>
      </c>
      <c r="J28" s="4">
        <f>+Table1[[#This Row],[Employed]]-Table1[[#This Row],[Estacionalidad]]</f>
        <v>12773.165147783251</v>
      </c>
    </row>
    <row r="29" spans="1:13" x14ac:dyDescent="0.45">
      <c r="A29" t="s">
        <v>31</v>
      </c>
      <c r="B29" t="s">
        <v>4</v>
      </c>
      <c r="C29" s="2">
        <f t="shared" si="0"/>
        <v>33695</v>
      </c>
      <c r="D29" s="5">
        <f t="shared" si="1"/>
        <v>4</v>
      </c>
      <c r="E29">
        <v>12636.3</v>
      </c>
      <c r="F29" s="4">
        <f t="shared" si="2"/>
        <v>12844.465517241377</v>
      </c>
      <c r="G29" s="4">
        <f>+Table1[[#This Row],[Employed]]-Table1[[#This Row],[Trend]]</f>
        <v>-208.16551724137753</v>
      </c>
      <c r="H29">
        <f>+_xlfn.XLOOKUP(Table1[[#This Row],[Mes]],$L$16:$L$27,$M$16:$M$27,"REVISAR",0,1)</f>
        <v>-163.78349753694607</v>
      </c>
      <c r="I29" s="4">
        <f>+Table1[[#This Row],[Employed]]-Table1[[#This Row],[Trend]]-Table1[[#This Row],[Estacionalidad]]</f>
        <v>-44.382019704431457</v>
      </c>
      <c r="J29" s="4">
        <f>+Table1[[#This Row],[Employed]]-Table1[[#This Row],[Estacionalidad]]</f>
        <v>12800.083497536945</v>
      </c>
    </row>
    <row r="30" spans="1:13" x14ac:dyDescent="0.45">
      <c r="A30" t="s">
        <v>32</v>
      </c>
      <c r="B30" t="s">
        <v>4</v>
      </c>
      <c r="C30" s="2">
        <f t="shared" si="0"/>
        <v>33725</v>
      </c>
      <c r="D30" s="5">
        <f t="shared" si="1"/>
        <v>5</v>
      </c>
      <c r="E30">
        <v>12740.4</v>
      </c>
      <c r="F30" s="4">
        <f t="shared" si="2"/>
        <v>12853.603448275861</v>
      </c>
      <c r="G30" s="4">
        <f>+Table1[[#This Row],[Employed]]-Table1[[#This Row],[Trend]]</f>
        <v>-113.20344827586086</v>
      </c>
      <c r="H30">
        <f>+_xlfn.XLOOKUP(Table1[[#This Row],[Mes]],$L$16:$L$27,$M$16:$M$27,"REVISAR",0,1)</f>
        <v>-71.584729064039621</v>
      </c>
      <c r="I30" s="4">
        <f>+Table1[[#This Row],[Employed]]-Table1[[#This Row],[Trend]]-Table1[[#This Row],[Estacionalidad]]</f>
        <v>-41.618719211821244</v>
      </c>
      <c r="J30" s="4">
        <f>+Table1[[#This Row],[Employed]]-Table1[[#This Row],[Estacionalidad]]</f>
        <v>12811.984729064039</v>
      </c>
    </row>
    <row r="31" spans="1:13" x14ac:dyDescent="0.45">
      <c r="A31" t="s">
        <v>33</v>
      </c>
      <c r="B31" t="s">
        <v>4</v>
      </c>
      <c r="C31" s="2">
        <f t="shared" si="0"/>
        <v>33756</v>
      </c>
      <c r="D31" s="5">
        <f t="shared" si="1"/>
        <v>6</v>
      </c>
      <c r="E31">
        <v>12825.1</v>
      </c>
      <c r="F31" s="4">
        <f t="shared" si="2"/>
        <v>12866.144827586208</v>
      </c>
      <c r="G31" s="4">
        <f>+Table1[[#This Row],[Employed]]-Table1[[#This Row],[Trend]]</f>
        <v>-41.044827586207248</v>
      </c>
      <c r="H31">
        <f>+_xlfn.XLOOKUP(Table1[[#This Row],[Mes]],$L$16:$L$27,$M$16:$M$27,"REVISAR",0,1)</f>
        <v>-1.5493842364532742</v>
      </c>
      <c r="I31" s="4">
        <f>+Table1[[#This Row],[Employed]]-Table1[[#This Row],[Trend]]-Table1[[#This Row],[Estacionalidad]]</f>
        <v>-39.495443349753977</v>
      </c>
      <c r="J31" s="4">
        <f>+Table1[[#This Row],[Employed]]-Table1[[#This Row],[Estacionalidad]]</f>
        <v>12826.649384236454</v>
      </c>
    </row>
    <row r="32" spans="1:13" x14ac:dyDescent="0.45">
      <c r="A32" t="s">
        <v>34</v>
      </c>
      <c r="B32" t="s">
        <v>4</v>
      </c>
      <c r="C32" s="2">
        <f t="shared" si="0"/>
        <v>33786</v>
      </c>
      <c r="D32" s="5">
        <f t="shared" si="1"/>
        <v>7</v>
      </c>
      <c r="E32">
        <v>12804.9</v>
      </c>
      <c r="F32" s="4">
        <f t="shared" si="2"/>
        <v>12878.613793103448</v>
      </c>
      <c r="G32" s="4">
        <f>+Table1[[#This Row],[Employed]]-Table1[[#This Row],[Trend]]</f>
        <v>-73.713793103448552</v>
      </c>
      <c r="H32">
        <f>+_xlfn.XLOOKUP(Table1[[#This Row],[Mes]],$L$16:$L$27,$M$16:$M$27,"REVISAR",0,1)</f>
        <v>-8.3584975369465475</v>
      </c>
      <c r="I32" s="4">
        <f>+Table1[[#This Row],[Employed]]-Table1[[#This Row],[Trend]]-Table1[[#This Row],[Estacionalidad]]</f>
        <v>-65.355295566502008</v>
      </c>
      <c r="J32" s="4">
        <f>+Table1[[#This Row],[Employed]]-Table1[[#This Row],[Estacionalidad]]</f>
        <v>12813.258497536946</v>
      </c>
    </row>
    <row r="33" spans="1:10" x14ac:dyDescent="0.45">
      <c r="A33" t="s">
        <v>35</v>
      </c>
      <c r="B33" t="s">
        <v>4</v>
      </c>
      <c r="C33" s="2">
        <f t="shared" si="0"/>
        <v>33817</v>
      </c>
      <c r="D33" s="5">
        <f t="shared" si="1"/>
        <v>8</v>
      </c>
      <c r="E33">
        <v>12810.6</v>
      </c>
      <c r="F33" s="4">
        <f t="shared" si="2"/>
        <v>12892.220689655171</v>
      </c>
      <c r="G33" s="4">
        <f>+Table1[[#This Row],[Employed]]-Table1[[#This Row],[Trend]]</f>
        <v>-81.620689655170281</v>
      </c>
      <c r="H33">
        <f>+_xlfn.XLOOKUP(Table1[[#This Row],[Mes]],$L$16:$L$27,$M$16:$M$27,"REVISAR",0,1)</f>
        <v>-10.74112388250345</v>
      </c>
      <c r="I33" s="4">
        <f>+Table1[[#This Row],[Employed]]-Table1[[#This Row],[Trend]]-Table1[[#This Row],[Estacionalidad]]</f>
        <v>-70.879565772666837</v>
      </c>
      <c r="J33" s="4">
        <f>+Table1[[#This Row],[Employed]]-Table1[[#This Row],[Estacionalidad]]</f>
        <v>12821.341123882505</v>
      </c>
    </row>
    <row r="34" spans="1:10" x14ac:dyDescent="0.45">
      <c r="A34" t="s">
        <v>36</v>
      </c>
      <c r="B34" t="s">
        <v>4</v>
      </c>
      <c r="C34" s="2">
        <f t="shared" si="0"/>
        <v>33848</v>
      </c>
      <c r="D34" s="5">
        <f t="shared" si="1"/>
        <v>9</v>
      </c>
      <c r="E34">
        <v>12783.9</v>
      </c>
      <c r="F34" s="4">
        <f t="shared" si="2"/>
        <v>12912.858620689656</v>
      </c>
      <c r="G34" s="4">
        <f>+Table1[[#This Row],[Employed]]-Table1[[#This Row],[Trend]]</f>
        <v>-128.95862068965653</v>
      </c>
      <c r="H34">
        <f>+_xlfn.XLOOKUP(Table1[[#This Row],[Mes]],$L$16:$L$27,$M$16:$M$27,"REVISAR",0,1)</f>
        <v>-101.19195402298882</v>
      </c>
      <c r="I34" s="4">
        <f>+Table1[[#This Row],[Employed]]-Table1[[#This Row],[Trend]]-Table1[[#This Row],[Estacionalidad]]</f>
        <v>-27.766666666667703</v>
      </c>
      <c r="J34" s="4">
        <f>+Table1[[#This Row],[Employed]]-Table1[[#This Row],[Estacionalidad]]</f>
        <v>12885.091954022988</v>
      </c>
    </row>
    <row r="35" spans="1:10" x14ac:dyDescent="0.45">
      <c r="A35" t="s">
        <v>37</v>
      </c>
      <c r="B35" t="s">
        <v>4</v>
      </c>
      <c r="C35" s="2">
        <f t="shared" si="0"/>
        <v>33878</v>
      </c>
      <c r="D35" s="5">
        <f t="shared" si="1"/>
        <v>10</v>
      </c>
      <c r="E35">
        <v>12890.4</v>
      </c>
      <c r="F35" s="4">
        <f t="shared" si="2"/>
        <v>12944.113793103448</v>
      </c>
      <c r="G35" s="4">
        <f>+Table1[[#This Row],[Employed]]-Table1[[#This Row],[Trend]]</f>
        <v>-53.713793103448552</v>
      </c>
      <c r="H35">
        <f>+_xlfn.XLOOKUP(Table1[[#This Row],[Mes]],$L$16:$L$27,$M$16:$M$27,"REVISAR",0,1)</f>
        <v>2.0005108556829159</v>
      </c>
      <c r="I35" s="4">
        <f>+Table1[[#This Row],[Employed]]-Table1[[#This Row],[Trend]]-Table1[[#This Row],[Estacionalidad]]</f>
        <v>-55.71430395913147</v>
      </c>
      <c r="J35" s="4">
        <f>+Table1[[#This Row],[Employed]]-Table1[[#This Row],[Estacionalidad]]</f>
        <v>12888.399489144316</v>
      </c>
    </row>
    <row r="36" spans="1:10" x14ac:dyDescent="0.45">
      <c r="A36" t="s">
        <v>38</v>
      </c>
      <c r="B36" t="s">
        <v>4</v>
      </c>
      <c r="C36" s="2">
        <f t="shared" si="0"/>
        <v>33909</v>
      </c>
      <c r="D36" s="5">
        <f t="shared" si="1"/>
        <v>11</v>
      </c>
      <c r="E36">
        <v>13147.6</v>
      </c>
      <c r="F36" s="4">
        <f t="shared" si="2"/>
        <v>12953.820689655173</v>
      </c>
      <c r="G36" s="4">
        <f>+Table1[[#This Row],[Employed]]-Table1[[#This Row],[Trend]]</f>
        <v>193.77931034482754</v>
      </c>
      <c r="H36">
        <f>+_xlfn.XLOOKUP(Table1[[#This Row],[Mes]],$L$16:$L$27,$M$16:$M$27,"REVISAR",0,1)</f>
        <v>361.39744572158338</v>
      </c>
      <c r="I36" s="4">
        <f>+Table1[[#This Row],[Employed]]-Table1[[#This Row],[Trend]]-Table1[[#This Row],[Estacionalidad]]</f>
        <v>-167.61813537675584</v>
      </c>
      <c r="J36" s="4">
        <f>+Table1[[#This Row],[Employed]]-Table1[[#This Row],[Estacionalidad]]</f>
        <v>12786.202554278418</v>
      </c>
    </row>
    <row r="37" spans="1:10" x14ac:dyDescent="0.45">
      <c r="A37" t="s">
        <v>39</v>
      </c>
      <c r="B37" t="s">
        <v>4</v>
      </c>
      <c r="C37" s="2">
        <f t="shared" si="0"/>
        <v>33939</v>
      </c>
      <c r="D37" s="5">
        <f t="shared" si="1"/>
        <v>12</v>
      </c>
      <c r="E37">
        <v>13411.8</v>
      </c>
      <c r="F37" s="4">
        <f t="shared" si="2"/>
        <v>12960.437931034481</v>
      </c>
      <c r="G37" s="4">
        <f>+Table1[[#This Row],[Employed]]-Table1[[#This Row],[Trend]]</f>
        <v>451.36206896551812</v>
      </c>
      <c r="H37">
        <f>+_xlfn.XLOOKUP(Table1[[#This Row],[Mes]],$L$16:$L$27,$M$16:$M$27,"REVISAR",0,1)</f>
        <v>550.61392081736892</v>
      </c>
      <c r="I37" s="4">
        <f>+Table1[[#This Row],[Employed]]-Table1[[#This Row],[Trend]]-Table1[[#This Row],[Estacionalidad]]</f>
        <v>-99.251851851850802</v>
      </c>
      <c r="J37" s="4">
        <f>+Table1[[#This Row],[Employed]]-Table1[[#This Row],[Estacionalidad]]</f>
        <v>12861.186079182631</v>
      </c>
    </row>
    <row r="38" spans="1:10" x14ac:dyDescent="0.45">
      <c r="A38" t="s">
        <v>40</v>
      </c>
      <c r="B38" t="s">
        <v>4</v>
      </c>
      <c r="C38" s="2">
        <f t="shared" si="0"/>
        <v>33970</v>
      </c>
      <c r="D38" s="5">
        <f t="shared" si="1"/>
        <v>1</v>
      </c>
      <c r="E38">
        <v>12849.3</v>
      </c>
      <c r="F38" s="4">
        <f t="shared" si="2"/>
        <v>12966.155172413793</v>
      </c>
      <c r="G38" s="4">
        <f>+Table1[[#This Row],[Employed]]-Table1[[#This Row],[Trend]]</f>
        <v>-116.85517241379421</v>
      </c>
      <c r="H38">
        <f>+_xlfn.XLOOKUP(Table1[[#This Row],[Mes]],$L$16:$L$27,$M$16:$M$27,"REVISAR",0,1)</f>
        <v>-93.718901660281276</v>
      </c>
      <c r="I38" s="4">
        <f>+Table1[[#This Row],[Employed]]-Table1[[#This Row],[Trend]]-Table1[[#This Row],[Estacionalidad]]</f>
        <v>-23.136270753512932</v>
      </c>
      <c r="J38" s="4">
        <f>+Table1[[#This Row],[Employed]]-Table1[[#This Row],[Estacionalidad]]</f>
        <v>12943.01890166028</v>
      </c>
    </row>
    <row r="39" spans="1:10" x14ac:dyDescent="0.45">
      <c r="A39" t="s">
        <v>41</v>
      </c>
      <c r="B39" t="s">
        <v>4</v>
      </c>
      <c r="C39" s="2">
        <f t="shared" si="0"/>
        <v>34001</v>
      </c>
      <c r="D39" s="5">
        <f t="shared" si="1"/>
        <v>2</v>
      </c>
      <c r="E39">
        <v>12701.7</v>
      </c>
      <c r="F39" s="4">
        <f t="shared" si="2"/>
        <v>12966.655172413793</v>
      </c>
      <c r="G39" s="4">
        <f>+Table1[[#This Row],[Employed]]-Table1[[#This Row],[Trend]]</f>
        <v>-264.95517241379275</v>
      </c>
      <c r="H39">
        <f>+_xlfn.XLOOKUP(Table1[[#This Row],[Mes]],$L$16:$L$27,$M$16:$M$27,"REVISAR",0,1)</f>
        <v>-268.02911877394689</v>
      </c>
      <c r="I39" s="4">
        <f>+Table1[[#This Row],[Employed]]-Table1[[#This Row],[Trend]]-Table1[[#This Row],[Estacionalidad]]</f>
        <v>3.0739463601541388</v>
      </c>
      <c r="J39" s="4">
        <f>+Table1[[#This Row],[Employed]]-Table1[[#This Row],[Estacionalidad]]</f>
        <v>12969.729118773948</v>
      </c>
    </row>
    <row r="40" spans="1:10" x14ac:dyDescent="0.45">
      <c r="A40" t="s">
        <v>42</v>
      </c>
      <c r="B40" t="s">
        <v>4</v>
      </c>
      <c r="C40" s="2">
        <f t="shared" si="0"/>
        <v>34029</v>
      </c>
      <c r="D40" s="5">
        <f t="shared" si="1"/>
        <v>3</v>
      </c>
      <c r="E40">
        <v>12654.3</v>
      </c>
      <c r="F40" s="4">
        <f t="shared" si="2"/>
        <v>12963.341379310346</v>
      </c>
      <c r="G40" s="4">
        <f>+Table1[[#This Row],[Employed]]-Table1[[#This Row],[Trend]]</f>
        <v>-309.04137931034711</v>
      </c>
      <c r="H40">
        <f>+_xlfn.XLOOKUP(Table1[[#This Row],[Mes]],$L$16:$L$27,$M$16:$M$27,"REVISAR",0,1)</f>
        <v>-225.36514778325136</v>
      </c>
      <c r="I40" s="4">
        <f>+Table1[[#This Row],[Employed]]-Table1[[#This Row],[Trend]]-Table1[[#This Row],[Estacionalidad]]</f>
        <v>-83.676231527095752</v>
      </c>
      <c r="J40" s="4">
        <f>+Table1[[#This Row],[Employed]]-Table1[[#This Row],[Estacionalidad]]</f>
        <v>12879.665147783251</v>
      </c>
    </row>
    <row r="41" spans="1:10" x14ac:dyDescent="0.45">
      <c r="A41" t="s">
        <v>43</v>
      </c>
      <c r="B41" t="s">
        <v>4</v>
      </c>
      <c r="C41" s="2">
        <f t="shared" si="0"/>
        <v>34060</v>
      </c>
      <c r="D41" s="5">
        <f t="shared" si="1"/>
        <v>4</v>
      </c>
      <c r="E41">
        <v>12745.3</v>
      </c>
      <c r="F41" s="4">
        <f t="shared" si="2"/>
        <v>12985.420689655175</v>
      </c>
      <c r="G41" s="4">
        <f>+Table1[[#This Row],[Employed]]-Table1[[#This Row],[Trend]]</f>
        <v>-240.12068965517574</v>
      </c>
      <c r="H41">
        <f>+_xlfn.XLOOKUP(Table1[[#This Row],[Mes]],$L$16:$L$27,$M$16:$M$27,"REVISAR",0,1)</f>
        <v>-163.78349753694607</v>
      </c>
      <c r="I41" s="4">
        <f>+Table1[[#This Row],[Employed]]-Table1[[#This Row],[Trend]]-Table1[[#This Row],[Estacionalidad]]</f>
        <v>-76.337192118229666</v>
      </c>
      <c r="J41" s="4">
        <f>+Table1[[#This Row],[Employed]]-Table1[[#This Row],[Estacionalidad]]</f>
        <v>12909.083497536945</v>
      </c>
    </row>
    <row r="42" spans="1:10" x14ac:dyDescent="0.45">
      <c r="A42" t="s">
        <v>44</v>
      </c>
      <c r="B42" t="s">
        <v>4</v>
      </c>
      <c r="C42" s="2">
        <f t="shared" si="0"/>
        <v>34090</v>
      </c>
      <c r="D42" s="5">
        <f t="shared" si="1"/>
        <v>5</v>
      </c>
      <c r="E42">
        <v>12864.2</v>
      </c>
      <c r="F42" s="4">
        <f t="shared" si="2"/>
        <v>13016.448275862072</v>
      </c>
      <c r="G42" s="4">
        <f>+Table1[[#This Row],[Employed]]-Table1[[#This Row],[Trend]]</f>
        <v>-152.24827586207175</v>
      </c>
      <c r="H42">
        <f>+_xlfn.XLOOKUP(Table1[[#This Row],[Mes]],$L$16:$L$27,$M$16:$M$27,"REVISAR",0,1)</f>
        <v>-71.584729064039621</v>
      </c>
      <c r="I42" s="4">
        <f>+Table1[[#This Row],[Employed]]-Table1[[#This Row],[Trend]]-Table1[[#This Row],[Estacionalidad]]</f>
        <v>-80.663546798032129</v>
      </c>
      <c r="J42" s="4">
        <f>+Table1[[#This Row],[Employed]]-Table1[[#This Row],[Estacionalidad]]</f>
        <v>12935.78472906404</v>
      </c>
    </row>
    <row r="43" spans="1:10" x14ac:dyDescent="0.45">
      <c r="A43" t="s">
        <v>45</v>
      </c>
      <c r="B43" t="s">
        <v>4</v>
      </c>
      <c r="C43" s="2">
        <f t="shared" si="0"/>
        <v>34121</v>
      </c>
      <c r="D43" s="5">
        <f t="shared" si="1"/>
        <v>6</v>
      </c>
      <c r="E43">
        <v>12975</v>
      </c>
      <c r="F43" s="4">
        <f t="shared" si="2"/>
        <v>13050.986206896556</v>
      </c>
      <c r="G43" s="4">
        <f>+Table1[[#This Row],[Employed]]-Table1[[#This Row],[Trend]]</f>
        <v>-75.986206896555814</v>
      </c>
      <c r="H43">
        <f>+_xlfn.XLOOKUP(Table1[[#This Row],[Mes]],$L$16:$L$27,$M$16:$M$27,"REVISAR",0,1)</f>
        <v>-1.5493842364532742</v>
      </c>
      <c r="I43" s="4">
        <f>+Table1[[#This Row],[Employed]]-Table1[[#This Row],[Trend]]-Table1[[#This Row],[Estacionalidad]]</f>
        <v>-74.436822660102536</v>
      </c>
      <c r="J43" s="4">
        <f>+Table1[[#This Row],[Employed]]-Table1[[#This Row],[Estacionalidad]]</f>
        <v>12976.549384236454</v>
      </c>
    </row>
    <row r="44" spans="1:10" x14ac:dyDescent="0.45">
      <c r="A44" t="s">
        <v>46</v>
      </c>
      <c r="B44" t="s">
        <v>4</v>
      </c>
      <c r="C44" s="2">
        <f t="shared" si="0"/>
        <v>34151</v>
      </c>
      <c r="D44" s="5">
        <f t="shared" si="1"/>
        <v>7</v>
      </c>
      <c r="E44">
        <v>13009.2</v>
      </c>
      <c r="F44" s="4">
        <f t="shared" si="2"/>
        <v>13083.575862068972</v>
      </c>
      <c r="G44" s="4">
        <f>+Table1[[#This Row],[Employed]]-Table1[[#This Row],[Trend]]</f>
        <v>-74.375862068971401</v>
      </c>
      <c r="H44">
        <f>+_xlfn.XLOOKUP(Table1[[#This Row],[Mes]],$L$16:$L$27,$M$16:$M$27,"REVISAR",0,1)</f>
        <v>-8.3584975369465475</v>
      </c>
      <c r="I44" s="4">
        <f>+Table1[[#This Row],[Employed]]-Table1[[#This Row],[Trend]]-Table1[[#This Row],[Estacionalidad]]</f>
        <v>-66.017364532024857</v>
      </c>
      <c r="J44" s="4">
        <f>+Table1[[#This Row],[Employed]]-Table1[[#This Row],[Estacionalidad]]</f>
        <v>13017.558497536947</v>
      </c>
    </row>
    <row r="45" spans="1:10" x14ac:dyDescent="0.45">
      <c r="A45" t="s">
        <v>47</v>
      </c>
      <c r="B45" t="s">
        <v>4</v>
      </c>
      <c r="C45" s="2">
        <f t="shared" si="0"/>
        <v>34182</v>
      </c>
      <c r="D45" s="5">
        <f t="shared" si="1"/>
        <v>8</v>
      </c>
      <c r="E45">
        <v>13048.2</v>
      </c>
      <c r="F45" s="4">
        <f t="shared" si="2"/>
        <v>13117.572413793108</v>
      </c>
      <c r="G45" s="4">
        <f>+Table1[[#This Row],[Employed]]-Table1[[#This Row],[Trend]]</f>
        <v>-69.372413793107626</v>
      </c>
      <c r="H45">
        <f>+_xlfn.XLOOKUP(Table1[[#This Row],[Mes]],$L$16:$L$27,$M$16:$M$27,"REVISAR",0,1)</f>
        <v>-10.74112388250345</v>
      </c>
      <c r="I45" s="4">
        <f>+Table1[[#This Row],[Employed]]-Table1[[#This Row],[Trend]]-Table1[[#This Row],[Estacionalidad]]</f>
        <v>-58.631289910604174</v>
      </c>
      <c r="J45" s="4">
        <f>+Table1[[#This Row],[Employed]]-Table1[[#This Row],[Estacionalidad]]</f>
        <v>13058.941123882505</v>
      </c>
    </row>
    <row r="46" spans="1:10" x14ac:dyDescent="0.45">
      <c r="A46" t="s">
        <v>48</v>
      </c>
      <c r="B46" t="s">
        <v>4</v>
      </c>
      <c r="C46" s="2">
        <f t="shared" si="0"/>
        <v>34213</v>
      </c>
      <c r="D46" s="5">
        <f t="shared" si="1"/>
        <v>9</v>
      </c>
      <c r="E46">
        <v>13048.6</v>
      </c>
      <c r="F46" s="4">
        <f t="shared" si="2"/>
        <v>13161.424137931039</v>
      </c>
      <c r="G46" s="4">
        <f>+Table1[[#This Row],[Employed]]-Table1[[#This Row],[Trend]]</f>
        <v>-112.82413793103842</v>
      </c>
      <c r="H46">
        <f>+_xlfn.XLOOKUP(Table1[[#This Row],[Mes]],$L$16:$L$27,$M$16:$M$27,"REVISAR",0,1)</f>
        <v>-101.19195402298882</v>
      </c>
      <c r="I46" s="4">
        <f>+Table1[[#This Row],[Employed]]-Table1[[#This Row],[Trend]]-Table1[[#This Row],[Estacionalidad]]</f>
        <v>-11.632183908049598</v>
      </c>
      <c r="J46" s="4">
        <f>+Table1[[#This Row],[Employed]]-Table1[[#This Row],[Estacionalidad]]</f>
        <v>13149.791954022989</v>
      </c>
    </row>
    <row r="47" spans="1:10" x14ac:dyDescent="0.45">
      <c r="A47" t="s">
        <v>49</v>
      </c>
      <c r="B47" t="s">
        <v>4</v>
      </c>
      <c r="C47" s="2">
        <f t="shared" si="0"/>
        <v>34243</v>
      </c>
      <c r="D47" s="5">
        <f t="shared" si="1"/>
        <v>10</v>
      </c>
      <c r="E47">
        <v>13175.2</v>
      </c>
      <c r="F47" s="4">
        <f t="shared" si="2"/>
        <v>13215.748275862072</v>
      </c>
      <c r="G47" s="4">
        <f>+Table1[[#This Row],[Employed]]-Table1[[#This Row],[Trend]]</f>
        <v>-40.548275862071023</v>
      </c>
      <c r="H47">
        <f>+_xlfn.XLOOKUP(Table1[[#This Row],[Mes]],$L$16:$L$27,$M$16:$M$27,"REVISAR",0,1)</f>
        <v>2.0005108556829159</v>
      </c>
      <c r="I47" s="4">
        <f>+Table1[[#This Row],[Employed]]-Table1[[#This Row],[Trend]]-Table1[[#This Row],[Estacionalidad]]</f>
        <v>-42.548786717753941</v>
      </c>
      <c r="J47" s="4">
        <f>+Table1[[#This Row],[Employed]]-Table1[[#This Row],[Estacionalidad]]</f>
        <v>13173.199489144317</v>
      </c>
    </row>
    <row r="48" spans="1:10" x14ac:dyDescent="0.45">
      <c r="A48" t="s">
        <v>50</v>
      </c>
      <c r="B48" t="s">
        <v>4</v>
      </c>
      <c r="C48" s="2">
        <f t="shared" si="0"/>
        <v>34274</v>
      </c>
      <c r="D48" s="5">
        <f t="shared" si="1"/>
        <v>11</v>
      </c>
      <c r="E48">
        <v>13457.5</v>
      </c>
      <c r="F48" s="4">
        <f t="shared" si="2"/>
        <v>13249.010344827588</v>
      </c>
      <c r="G48" s="4">
        <f>+Table1[[#This Row],[Employed]]-Table1[[#This Row],[Trend]]</f>
        <v>208.48965517241231</v>
      </c>
      <c r="H48">
        <f>+_xlfn.XLOOKUP(Table1[[#This Row],[Mes]],$L$16:$L$27,$M$16:$M$27,"REVISAR",0,1)</f>
        <v>361.39744572158338</v>
      </c>
      <c r="I48" s="4">
        <f>+Table1[[#This Row],[Employed]]-Table1[[#This Row],[Trend]]-Table1[[#This Row],[Estacionalidad]]</f>
        <v>-152.90779054917107</v>
      </c>
      <c r="J48" s="4">
        <f>+Table1[[#This Row],[Employed]]-Table1[[#This Row],[Estacionalidad]]</f>
        <v>13096.102554278417</v>
      </c>
    </row>
    <row r="49" spans="1:10" x14ac:dyDescent="0.45">
      <c r="A49" t="s">
        <v>51</v>
      </c>
      <c r="B49" t="s">
        <v>4</v>
      </c>
      <c r="C49" s="2">
        <f t="shared" si="0"/>
        <v>34304</v>
      </c>
      <c r="D49" s="5">
        <f t="shared" si="1"/>
        <v>12</v>
      </c>
      <c r="E49">
        <v>13755.5</v>
      </c>
      <c r="F49" s="4">
        <f t="shared" si="2"/>
        <v>13276.444827586207</v>
      </c>
      <c r="G49" s="4">
        <f>+Table1[[#This Row],[Employed]]-Table1[[#This Row],[Trend]]</f>
        <v>479.05517241379312</v>
      </c>
      <c r="H49">
        <f>+_xlfn.XLOOKUP(Table1[[#This Row],[Mes]],$L$16:$L$27,$M$16:$M$27,"REVISAR",0,1)</f>
        <v>550.61392081736892</v>
      </c>
      <c r="I49" s="4">
        <f>+Table1[[#This Row],[Employed]]-Table1[[#This Row],[Trend]]-Table1[[#This Row],[Estacionalidad]]</f>
        <v>-71.558748403575805</v>
      </c>
      <c r="J49" s="4">
        <f>+Table1[[#This Row],[Employed]]-Table1[[#This Row],[Estacionalidad]]</f>
        <v>13204.886079182632</v>
      </c>
    </row>
    <row r="50" spans="1:10" x14ac:dyDescent="0.45">
      <c r="A50" t="s">
        <v>52</v>
      </c>
      <c r="B50" t="s">
        <v>4</v>
      </c>
      <c r="C50" s="2">
        <f t="shared" si="0"/>
        <v>34335</v>
      </c>
      <c r="D50" s="5">
        <f t="shared" si="1"/>
        <v>1</v>
      </c>
      <c r="E50">
        <v>13152.8</v>
      </c>
      <c r="F50" s="4">
        <f t="shared" si="2"/>
        <v>13298.817241379311</v>
      </c>
      <c r="G50" s="4">
        <f>+Table1[[#This Row],[Employed]]-Table1[[#This Row],[Trend]]</f>
        <v>-146.0172413793116</v>
      </c>
      <c r="H50">
        <f>+_xlfn.XLOOKUP(Table1[[#This Row],[Mes]],$L$16:$L$27,$M$16:$M$27,"REVISAR",0,1)</f>
        <v>-93.718901660281276</v>
      </c>
      <c r="I50" s="4">
        <f>+Table1[[#This Row],[Employed]]-Table1[[#This Row],[Trend]]-Table1[[#This Row],[Estacionalidad]]</f>
        <v>-52.298339719030324</v>
      </c>
      <c r="J50" s="4">
        <f>+Table1[[#This Row],[Employed]]-Table1[[#This Row],[Estacionalidad]]</f>
        <v>13246.51890166028</v>
      </c>
    </row>
    <row r="51" spans="1:10" x14ac:dyDescent="0.45">
      <c r="A51" t="s">
        <v>53</v>
      </c>
      <c r="B51" t="s">
        <v>4</v>
      </c>
      <c r="C51" s="2">
        <f t="shared" si="0"/>
        <v>34366</v>
      </c>
      <c r="D51" s="5">
        <f t="shared" si="1"/>
        <v>2</v>
      </c>
      <c r="E51">
        <v>13014.9</v>
      </c>
      <c r="F51" s="4">
        <f t="shared" si="2"/>
        <v>13316.282758620689</v>
      </c>
      <c r="G51" s="4">
        <f>+Table1[[#This Row],[Employed]]-Table1[[#This Row],[Trend]]</f>
        <v>-301.38275862068986</v>
      </c>
      <c r="H51">
        <f>+_xlfn.XLOOKUP(Table1[[#This Row],[Mes]],$L$16:$L$27,$M$16:$M$27,"REVISAR",0,1)</f>
        <v>-268.02911877394689</v>
      </c>
      <c r="I51" s="4">
        <f>+Table1[[#This Row],[Employed]]-Table1[[#This Row],[Trend]]-Table1[[#This Row],[Estacionalidad]]</f>
        <v>-33.353639846742965</v>
      </c>
      <c r="J51" s="4">
        <f>+Table1[[#This Row],[Employed]]-Table1[[#This Row],[Estacionalidad]]</f>
        <v>13282.929118773947</v>
      </c>
    </row>
    <row r="52" spans="1:10" x14ac:dyDescent="0.45">
      <c r="A52" t="s">
        <v>54</v>
      </c>
      <c r="B52" t="s">
        <v>4</v>
      </c>
      <c r="C52" s="2">
        <f t="shared" si="0"/>
        <v>34394</v>
      </c>
      <c r="D52" s="5">
        <f t="shared" si="1"/>
        <v>3</v>
      </c>
      <c r="E52">
        <v>13051.4</v>
      </c>
      <c r="F52" s="4">
        <f t="shared" si="2"/>
        <v>13328.203448275861</v>
      </c>
      <c r="G52" s="4">
        <f>+Table1[[#This Row],[Employed]]-Table1[[#This Row],[Trend]]</f>
        <v>-276.80344827586123</v>
      </c>
      <c r="H52">
        <f>+_xlfn.XLOOKUP(Table1[[#This Row],[Mes]],$L$16:$L$27,$M$16:$M$27,"REVISAR",0,1)</f>
        <v>-225.36514778325136</v>
      </c>
      <c r="I52" s="4">
        <f>+Table1[[#This Row],[Employed]]-Table1[[#This Row],[Trend]]-Table1[[#This Row],[Estacionalidad]]</f>
        <v>-51.438300492609869</v>
      </c>
      <c r="J52" s="4">
        <f>+Table1[[#This Row],[Employed]]-Table1[[#This Row],[Estacionalidad]]</f>
        <v>13276.765147783251</v>
      </c>
    </row>
    <row r="53" spans="1:10" x14ac:dyDescent="0.45">
      <c r="A53" t="s">
        <v>55</v>
      </c>
      <c r="B53" t="s">
        <v>4</v>
      </c>
      <c r="C53" s="2">
        <f t="shared" si="0"/>
        <v>34425</v>
      </c>
      <c r="D53" s="5">
        <f t="shared" si="1"/>
        <v>4</v>
      </c>
      <c r="E53">
        <v>13165.3</v>
      </c>
      <c r="F53" s="4">
        <f t="shared" si="2"/>
        <v>13363.555172413789</v>
      </c>
      <c r="G53" s="4">
        <f>+Table1[[#This Row],[Employed]]-Table1[[#This Row],[Trend]]</f>
        <v>-198.25517241379021</v>
      </c>
      <c r="H53">
        <f>+_xlfn.XLOOKUP(Table1[[#This Row],[Mes]],$L$16:$L$27,$M$16:$M$27,"REVISAR",0,1)</f>
        <v>-163.78349753694607</v>
      </c>
      <c r="I53" s="4">
        <f>+Table1[[#This Row],[Employed]]-Table1[[#This Row],[Trend]]-Table1[[#This Row],[Estacionalidad]]</f>
        <v>-34.471674876844133</v>
      </c>
      <c r="J53" s="4">
        <f>+Table1[[#This Row],[Employed]]-Table1[[#This Row],[Estacionalidad]]</f>
        <v>13329.083497536945</v>
      </c>
    </row>
    <row r="54" spans="1:10" x14ac:dyDescent="0.45">
      <c r="A54" t="s">
        <v>56</v>
      </c>
      <c r="B54" t="s">
        <v>4</v>
      </c>
      <c r="C54" s="2">
        <f t="shared" si="0"/>
        <v>34455</v>
      </c>
      <c r="D54" s="5">
        <f t="shared" si="1"/>
        <v>5</v>
      </c>
      <c r="E54">
        <v>13295</v>
      </c>
      <c r="F54" s="4">
        <f t="shared" si="2"/>
        <v>13404.124137931032</v>
      </c>
      <c r="G54" s="4">
        <f>+Table1[[#This Row],[Employed]]-Table1[[#This Row],[Trend]]</f>
        <v>-109.12413793103224</v>
      </c>
      <c r="H54">
        <f>+_xlfn.XLOOKUP(Table1[[#This Row],[Mes]],$L$16:$L$27,$M$16:$M$27,"REVISAR",0,1)</f>
        <v>-71.584729064039621</v>
      </c>
      <c r="I54" s="4">
        <f>+Table1[[#This Row],[Employed]]-Table1[[#This Row],[Trend]]-Table1[[#This Row],[Estacionalidad]]</f>
        <v>-37.539408866992616</v>
      </c>
      <c r="J54" s="4">
        <f>+Table1[[#This Row],[Employed]]-Table1[[#This Row],[Estacionalidad]]</f>
        <v>13366.584729064039</v>
      </c>
    </row>
    <row r="55" spans="1:10" x14ac:dyDescent="0.45">
      <c r="A55" t="s">
        <v>57</v>
      </c>
      <c r="B55" t="s">
        <v>4</v>
      </c>
      <c r="C55" s="2">
        <f t="shared" si="0"/>
        <v>34486</v>
      </c>
      <c r="D55" s="5">
        <f t="shared" si="1"/>
        <v>6</v>
      </c>
      <c r="E55">
        <v>13428.9</v>
      </c>
      <c r="F55" s="4">
        <f t="shared" si="2"/>
        <v>13447.362068965514</v>
      </c>
      <c r="G55" s="4">
        <f>+Table1[[#This Row],[Employed]]-Table1[[#This Row],[Trend]]</f>
        <v>-18.462068965514845</v>
      </c>
      <c r="H55">
        <f>+_xlfn.XLOOKUP(Table1[[#This Row],[Mes]],$L$16:$L$27,$M$16:$M$27,"REVISAR",0,1)</f>
        <v>-1.5493842364532742</v>
      </c>
      <c r="I55" s="4">
        <f>+Table1[[#This Row],[Employed]]-Table1[[#This Row],[Trend]]-Table1[[#This Row],[Estacionalidad]]</f>
        <v>-16.912684729061571</v>
      </c>
      <c r="J55" s="4">
        <f>+Table1[[#This Row],[Employed]]-Table1[[#This Row],[Estacionalidad]]</f>
        <v>13430.449384236454</v>
      </c>
    </row>
    <row r="56" spans="1:10" x14ac:dyDescent="0.45">
      <c r="A56" t="s">
        <v>58</v>
      </c>
      <c r="B56" t="s">
        <v>4</v>
      </c>
      <c r="C56" s="2">
        <f t="shared" si="0"/>
        <v>34516</v>
      </c>
      <c r="D56" s="5">
        <f t="shared" si="1"/>
        <v>7</v>
      </c>
      <c r="E56">
        <v>13485.9</v>
      </c>
      <c r="F56" s="4">
        <f t="shared" si="2"/>
        <v>13486.972413793103</v>
      </c>
      <c r="G56" s="4">
        <f>+Table1[[#This Row],[Employed]]-Table1[[#This Row],[Trend]]</f>
        <v>-1.0724137931028963</v>
      </c>
      <c r="H56">
        <f>+_xlfn.XLOOKUP(Table1[[#This Row],[Mes]],$L$16:$L$27,$M$16:$M$27,"REVISAR",0,1)</f>
        <v>-8.3584975369465475</v>
      </c>
      <c r="I56" s="4">
        <f>+Table1[[#This Row],[Employed]]-Table1[[#This Row],[Trend]]-Table1[[#This Row],[Estacionalidad]]</f>
        <v>7.2860837438436512</v>
      </c>
      <c r="J56" s="4">
        <f>+Table1[[#This Row],[Employed]]-Table1[[#This Row],[Estacionalidad]]</f>
        <v>13494.258497536946</v>
      </c>
    </row>
    <row r="57" spans="1:10" x14ac:dyDescent="0.45">
      <c r="A57" t="s">
        <v>59</v>
      </c>
      <c r="B57" t="s">
        <v>4</v>
      </c>
      <c r="C57" s="2">
        <f t="shared" si="0"/>
        <v>34547</v>
      </c>
      <c r="D57" s="5">
        <f t="shared" si="1"/>
        <v>8</v>
      </c>
      <c r="E57">
        <v>13549.4</v>
      </c>
      <c r="F57" s="4">
        <f t="shared" si="2"/>
        <v>13526.348275862067</v>
      </c>
      <c r="G57" s="4">
        <f>+Table1[[#This Row],[Employed]]-Table1[[#This Row],[Trend]]</f>
        <v>23.051724137932979</v>
      </c>
      <c r="H57">
        <f>+_xlfn.XLOOKUP(Table1[[#This Row],[Mes]],$L$16:$L$27,$M$16:$M$27,"REVISAR",0,1)</f>
        <v>-10.74112388250345</v>
      </c>
      <c r="I57" s="4">
        <f>+Table1[[#This Row],[Employed]]-Table1[[#This Row],[Trend]]-Table1[[#This Row],[Estacionalidad]]</f>
        <v>33.792848020436431</v>
      </c>
      <c r="J57" s="4">
        <f>+Table1[[#This Row],[Employed]]-Table1[[#This Row],[Estacionalidad]]</f>
        <v>13560.141123882504</v>
      </c>
    </row>
    <row r="58" spans="1:10" x14ac:dyDescent="0.45">
      <c r="A58" t="s">
        <v>60</v>
      </c>
      <c r="B58" t="s">
        <v>4</v>
      </c>
      <c r="C58" s="2">
        <f t="shared" si="0"/>
        <v>34578</v>
      </c>
      <c r="D58" s="5">
        <f t="shared" si="1"/>
        <v>9</v>
      </c>
      <c r="E58">
        <v>13581.4</v>
      </c>
      <c r="F58" s="4">
        <f t="shared" si="2"/>
        <v>13573.658620689652</v>
      </c>
      <c r="G58" s="4">
        <f>+Table1[[#This Row],[Employed]]-Table1[[#This Row],[Trend]]</f>
        <v>7.7413793103478383</v>
      </c>
      <c r="H58">
        <f>+_xlfn.XLOOKUP(Table1[[#This Row],[Mes]],$L$16:$L$27,$M$16:$M$27,"REVISAR",0,1)</f>
        <v>-101.19195402298882</v>
      </c>
      <c r="I58" s="4">
        <f>+Table1[[#This Row],[Employed]]-Table1[[#This Row],[Trend]]-Table1[[#This Row],[Estacionalidad]]</f>
        <v>108.93333333333666</v>
      </c>
      <c r="J58" s="4">
        <f>+Table1[[#This Row],[Employed]]-Table1[[#This Row],[Estacionalidad]]</f>
        <v>13682.591954022988</v>
      </c>
    </row>
    <row r="59" spans="1:10" x14ac:dyDescent="0.45">
      <c r="A59" t="s">
        <v>61</v>
      </c>
      <c r="B59" t="s">
        <v>4</v>
      </c>
      <c r="C59" s="2">
        <f t="shared" si="0"/>
        <v>34608</v>
      </c>
      <c r="D59" s="5">
        <f t="shared" si="1"/>
        <v>10</v>
      </c>
      <c r="E59">
        <v>13726.3</v>
      </c>
      <c r="F59" s="4">
        <f t="shared" si="2"/>
        <v>13628.117241379307</v>
      </c>
      <c r="G59" s="4">
        <f>+Table1[[#This Row],[Employed]]-Table1[[#This Row],[Trend]]</f>
        <v>98.182758620692766</v>
      </c>
      <c r="H59">
        <f>+_xlfn.XLOOKUP(Table1[[#This Row],[Mes]],$L$16:$L$27,$M$16:$M$27,"REVISAR",0,1)</f>
        <v>2.0005108556829159</v>
      </c>
      <c r="I59" s="4">
        <f>+Table1[[#This Row],[Employed]]-Table1[[#This Row],[Trend]]-Table1[[#This Row],[Estacionalidad]]</f>
        <v>96.182247765009848</v>
      </c>
      <c r="J59" s="4">
        <f>+Table1[[#This Row],[Employed]]-Table1[[#This Row],[Estacionalidad]]</f>
        <v>13724.299489144316</v>
      </c>
    </row>
    <row r="60" spans="1:10" x14ac:dyDescent="0.45">
      <c r="A60" t="s">
        <v>62</v>
      </c>
      <c r="B60" t="s">
        <v>4</v>
      </c>
      <c r="C60" s="2">
        <f t="shared" si="0"/>
        <v>34639</v>
      </c>
      <c r="D60" s="5">
        <f t="shared" si="1"/>
        <v>11</v>
      </c>
      <c r="E60">
        <v>14096.8</v>
      </c>
      <c r="F60" s="4">
        <f t="shared" si="2"/>
        <v>13658.444827586205</v>
      </c>
      <c r="G60" s="4">
        <f>+Table1[[#This Row],[Employed]]-Table1[[#This Row],[Trend]]</f>
        <v>438.35517241379421</v>
      </c>
      <c r="H60">
        <f>+_xlfn.XLOOKUP(Table1[[#This Row],[Mes]],$L$16:$L$27,$M$16:$M$27,"REVISAR",0,1)</f>
        <v>361.39744572158338</v>
      </c>
      <c r="I60" s="4">
        <f>+Table1[[#This Row],[Employed]]-Table1[[#This Row],[Trend]]-Table1[[#This Row],[Estacionalidad]]</f>
        <v>76.957726692210827</v>
      </c>
      <c r="J60" s="4">
        <f>+Table1[[#This Row],[Employed]]-Table1[[#This Row],[Estacionalidad]]</f>
        <v>13735.402554278417</v>
      </c>
    </row>
    <row r="61" spans="1:10" x14ac:dyDescent="0.45">
      <c r="A61" t="s">
        <v>63</v>
      </c>
      <c r="B61" t="s">
        <v>4</v>
      </c>
      <c r="C61" s="2">
        <f t="shared" si="0"/>
        <v>34669</v>
      </c>
      <c r="D61" s="5">
        <f t="shared" si="1"/>
        <v>12</v>
      </c>
      <c r="E61">
        <v>14380.3</v>
      </c>
      <c r="F61" s="4">
        <f t="shared" si="2"/>
        <v>13681.965517241379</v>
      </c>
      <c r="G61" s="4">
        <f>+Table1[[#This Row],[Employed]]-Table1[[#This Row],[Trend]]</f>
        <v>698.33448275862065</v>
      </c>
      <c r="H61">
        <f>+_xlfn.XLOOKUP(Table1[[#This Row],[Mes]],$L$16:$L$27,$M$16:$M$27,"REVISAR",0,1)</f>
        <v>550.61392081736892</v>
      </c>
      <c r="I61" s="4">
        <f>+Table1[[#This Row],[Employed]]-Table1[[#This Row],[Trend]]-Table1[[#This Row],[Estacionalidad]]</f>
        <v>147.72056194125173</v>
      </c>
      <c r="J61" s="4">
        <f>+Table1[[#This Row],[Employed]]-Table1[[#This Row],[Estacionalidad]]</f>
        <v>13829.686079182631</v>
      </c>
    </row>
    <row r="62" spans="1:10" x14ac:dyDescent="0.45">
      <c r="A62" t="s">
        <v>64</v>
      </c>
      <c r="B62" t="s">
        <v>4</v>
      </c>
      <c r="C62" s="2">
        <f t="shared" si="0"/>
        <v>34700</v>
      </c>
      <c r="D62" s="5">
        <f t="shared" si="1"/>
        <v>1</v>
      </c>
      <c r="E62">
        <v>13775.2</v>
      </c>
      <c r="F62" s="4">
        <f t="shared" si="2"/>
        <v>13701.720689655172</v>
      </c>
      <c r="G62" s="4">
        <f>+Table1[[#This Row],[Employed]]-Table1[[#This Row],[Trend]]</f>
        <v>73.479310344828264</v>
      </c>
      <c r="H62">
        <f>+_xlfn.XLOOKUP(Table1[[#This Row],[Mes]],$L$16:$L$27,$M$16:$M$27,"REVISAR",0,1)</f>
        <v>-93.718901660281276</v>
      </c>
      <c r="I62" s="4">
        <f>+Table1[[#This Row],[Employed]]-Table1[[#This Row],[Trend]]-Table1[[#This Row],[Estacionalidad]]</f>
        <v>167.19821200510955</v>
      </c>
      <c r="J62" s="4">
        <f>+Table1[[#This Row],[Employed]]-Table1[[#This Row],[Estacionalidad]]</f>
        <v>13868.918901660281</v>
      </c>
    </row>
    <row r="63" spans="1:10" x14ac:dyDescent="0.45">
      <c r="A63" t="s">
        <v>65</v>
      </c>
      <c r="B63" t="s">
        <v>4</v>
      </c>
      <c r="C63" s="2">
        <f t="shared" si="0"/>
        <v>34731</v>
      </c>
      <c r="D63" s="5">
        <f t="shared" si="1"/>
        <v>2</v>
      </c>
      <c r="E63">
        <v>13579.5</v>
      </c>
      <c r="F63" s="4">
        <f t="shared" si="2"/>
        <v>13713.934482758619</v>
      </c>
      <c r="G63" s="4">
        <f>+Table1[[#This Row],[Employed]]-Table1[[#This Row],[Trend]]</f>
        <v>-134.4344827586192</v>
      </c>
      <c r="H63">
        <f>+_xlfn.XLOOKUP(Table1[[#This Row],[Mes]],$L$16:$L$27,$M$16:$M$27,"REVISAR",0,1)</f>
        <v>-268.02911877394689</v>
      </c>
      <c r="I63" s="4">
        <f>+Table1[[#This Row],[Employed]]-Table1[[#This Row],[Trend]]-Table1[[#This Row],[Estacionalidad]]</f>
        <v>133.59463601532769</v>
      </c>
      <c r="J63" s="4">
        <f>+Table1[[#This Row],[Employed]]-Table1[[#This Row],[Estacionalidad]]</f>
        <v>13847.529118773948</v>
      </c>
    </row>
    <row r="64" spans="1:10" x14ac:dyDescent="0.45">
      <c r="A64" t="s">
        <v>66</v>
      </c>
      <c r="B64" t="s">
        <v>4</v>
      </c>
      <c r="C64" s="2">
        <f t="shared" si="0"/>
        <v>34759</v>
      </c>
      <c r="D64" s="5">
        <f t="shared" si="1"/>
        <v>3</v>
      </c>
      <c r="E64">
        <v>13539.2</v>
      </c>
      <c r="F64" s="4">
        <f t="shared" si="2"/>
        <v>13722.148275862068</v>
      </c>
      <c r="G64" s="4">
        <f>+Table1[[#This Row],[Employed]]-Table1[[#This Row],[Trend]]</f>
        <v>-182.94827586206702</v>
      </c>
      <c r="H64">
        <f>+_xlfn.XLOOKUP(Table1[[#This Row],[Mes]],$L$16:$L$27,$M$16:$M$27,"REVISAR",0,1)</f>
        <v>-225.36514778325136</v>
      </c>
      <c r="I64" s="4">
        <f>+Table1[[#This Row],[Employed]]-Table1[[#This Row],[Trend]]-Table1[[#This Row],[Estacionalidad]]</f>
        <v>42.416871921184338</v>
      </c>
      <c r="J64" s="4">
        <f>+Table1[[#This Row],[Employed]]-Table1[[#This Row],[Estacionalidad]]</f>
        <v>13764.565147783253</v>
      </c>
    </row>
    <row r="65" spans="1:10" x14ac:dyDescent="0.45">
      <c r="A65" t="s">
        <v>67</v>
      </c>
      <c r="B65" t="s">
        <v>4</v>
      </c>
      <c r="C65" s="2">
        <f t="shared" si="0"/>
        <v>34790</v>
      </c>
      <c r="D65" s="5">
        <f t="shared" si="1"/>
        <v>4</v>
      </c>
      <c r="E65">
        <v>13654.1</v>
      </c>
      <c r="F65" s="4">
        <f t="shared" si="2"/>
        <v>13755.068965517241</v>
      </c>
      <c r="G65" s="4">
        <f>+Table1[[#This Row],[Employed]]-Table1[[#This Row],[Trend]]</f>
        <v>-100.96896551724058</v>
      </c>
      <c r="H65">
        <f>+_xlfn.XLOOKUP(Table1[[#This Row],[Mes]],$L$16:$L$27,$M$16:$M$27,"REVISAR",0,1)</f>
        <v>-163.78349753694607</v>
      </c>
      <c r="I65" s="4">
        <f>+Table1[[#This Row],[Employed]]-Table1[[#This Row],[Trend]]-Table1[[#This Row],[Estacionalidad]]</f>
        <v>62.814532019705496</v>
      </c>
      <c r="J65" s="4">
        <f>+Table1[[#This Row],[Employed]]-Table1[[#This Row],[Estacionalidad]]</f>
        <v>13817.883497536946</v>
      </c>
    </row>
    <row r="66" spans="1:10" x14ac:dyDescent="0.45">
      <c r="A66" t="s">
        <v>68</v>
      </c>
      <c r="B66" t="s">
        <v>4</v>
      </c>
      <c r="C66" s="2">
        <f t="shared" si="0"/>
        <v>34820</v>
      </c>
      <c r="D66" s="5">
        <f t="shared" si="1"/>
        <v>5</v>
      </c>
      <c r="E66">
        <v>13757.5</v>
      </c>
      <c r="F66" s="4">
        <f t="shared" si="2"/>
        <v>13793.727586206898</v>
      </c>
      <c r="G66" s="4">
        <f>+Table1[[#This Row],[Employed]]-Table1[[#This Row],[Trend]]</f>
        <v>-36.227586206898195</v>
      </c>
      <c r="H66">
        <f>+_xlfn.XLOOKUP(Table1[[#This Row],[Mes]],$L$16:$L$27,$M$16:$M$27,"REVISAR",0,1)</f>
        <v>-71.584729064039621</v>
      </c>
      <c r="I66" s="4">
        <f>+Table1[[#This Row],[Employed]]-Table1[[#This Row],[Trend]]-Table1[[#This Row],[Estacionalidad]]</f>
        <v>35.357142857141426</v>
      </c>
      <c r="J66" s="4">
        <f>+Table1[[#This Row],[Employed]]-Table1[[#This Row],[Estacionalidad]]</f>
        <v>13829.084729064039</v>
      </c>
    </row>
    <row r="67" spans="1:10" x14ac:dyDescent="0.45">
      <c r="A67" t="s">
        <v>69</v>
      </c>
      <c r="B67" t="s">
        <v>4</v>
      </c>
      <c r="C67" s="2">
        <f t="shared" si="0"/>
        <v>34851</v>
      </c>
      <c r="D67" s="5">
        <f t="shared" si="1"/>
        <v>6</v>
      </c>
      <c r="E67">
        <v>13874.5</v>
      </c>
      <c r="F67" s="4">
        <f t="shared" si="2"/>
        <v>13832.206896551726</v>
      </c>
      <c r="G67" s="4">
        <f>+Table1[[#This Row],[Employed]]-Table1[[#This Row],[Trend]]</f>
        <v>42.293103448273541</v>
      </c>
      <c r="H67">
        <f>+_xlfn.XLOOKUP(Table1[[#This Row],[Mes]],$L$16:$L$27,$M$16:$M$27,"REVISAR",0,1)</f>
        <v>-1.5493842364532742</v>
      </c>
      <c r="I67" s="4">
        <f>+Table1[[#This Row],[Employed]]-Table1[[#This Row],[Trend]]-Table1[[#This Row],[Estacionalidad]]</f>
        <v>43.842487684726812</v>
      </c>
      <c r="J67" s="4">
        <f>+Table1[[#This Row],[Employed]]-Table1[[#This Row],[Estacionalidad]]</f>
        <v>13876.049384236454</v>
      </c>
    </row>
    <row r="68" spans="1:10" x14ac:dyDescent="0.45">
      <c r="A68" t="s">
        <v>70</v>
      </c>
      <c r="B68" t="s">
        <v>4</v>
      </c>
      <c r="C68" s="2">
        <f t="shared" ref="C68:C131" si="5">+EDATE(C67,1)</f>
        <v>34881</v>
      </c>
      <c r="D68" s="5">
        <f t="shared" si="1"/>
        <v>7</v>
      </c>
      <c r="E68">
        <v>13878.2</v>
      </c>
      <c r="F68" s="4">
        <f t="shared" si="2"/>
        <v>13866.282758620691</v>
      </c>
      <c r="G68" s="4">
        <f>+Table1[[#This Row],[Employed]]-Table1[[#This Row],[Trend]]</f>
        <v>11.917241379309417</v>
      </c>
      <c r="H68">
        <f>+_xlfn.XLOOKUP(Table1[[#This Row],[Mes]],$L$16:$L$27,$M$16:$M$27,"REVISAR",0,1)</f>
        <v>-8.3584975369465475</v>
      </c>
      <c r="I68" s="4">
        <f>+Table1[[#This Row],[Employed]]-Table1[[#This Row],[Trend]]-Table1[[#This Row],[Estacionalidad]]</f>
        <v>20.275738916255964</v>
      </c>
      <c r="J68" s="4">
        <f>+Table1[[#This Row],[Employed]]-Table1[[#This Row],[Estacionalidad]]</f>
        <v>13886.558497536947</v>
      </c>
    </row>
    <row r="69" spans="1:10" x14ac:dyDescent="0.45">
      <c r="A69" t="s">
        <v>71</v>
      </c>
      <c r="B69" t="s">
        <v>4</v>
      </c>
      <c r="C69" s="2">
        <f t="shared" si="5"/>
        <v>34912</v>
      </c>
      <c r="D69" s="5">
        <f t="shared" si="1"/>
        <v>8</v>
      </c>
      <c r="E69">
        <v>13908.2</v>
      </c>
      <c r="F69" s="4">
        <f t="shared" si="2"/>
        <v>13901.893103448278</v>
      </c>
      <c r="G69" s="4">
        <f>+Table1[[#This Row],[Employed]]-Table1[[#This Row],[Trend]]</f>
        <v>6.3068965517231845</v>
      </c>
      <c r="H69">
        <f>+_xlfn.XLOOKUP(Table1[[#This Row],[Mes]],$L$16:$L$27,$M$16:$M$27,"REVISAR",0,1)</f>
        <v>-10.74112388250345</v>
      </c>
      <c r="I69" s="4">
        <f>+Table1[[#This Row],[Employed]]-Table1[[#This Row],[Trend]]-Table1[[#This Row],[Estacionalidad]]</f>
        <v>17.048020434226636</v>
      </c>
      <c r="J69" s="4">
        <f>+Table1[[#This Row],[Employed]]-Table1[[#This Row],[Estacionalidad]]</f>
        <v>13918.941123882505</v>
      </c>
    </row>
    <row r="70" spans="1:10" x14ac:dyDescent="0.45">
      <c r="A70" t="s">
        <v>72</v>
      </c>
      <c r="B70" t="s">
        <v>4</v>
      </c>
      <c r="C70" s="2">
        <f t="shared" si="5"/>
        <v>34943</v>
      </c>
      <c r="D70" s="5">
        <f t="shared" si="1"/>
        <v>9</v>
      </c>
      <c r="E70">
        <v>13894</v>
      </c>
      <c r="F70" s="4">
        <f t="shared" si="2"/>
        <v>13945.448275862071</v>
      </c>
      <c r="G70" s="4">
        <f>+Table1[[#This Row],[Employed]]-Table1[[#This Row],[Trend]]</f>
        <v>-51.448275862070659</v>
      </c>
      <c r="H70">
        <f>+_xlfn.XLOOKUP(Table1[[#This Row],[Mes]],$L$16:$L$27,$M$16:$M$27,"REVISAR",0,1)</f>
        <v>-101.19195402298882</v>
      </c>
      <c r="I70" s="4">
        <f>+Table1[[#This Row],[Employed]]-Table1[[#This Row],[Trend]]-Table1[[#This Row],[Estacionalidad]]</f>
        <v>49.743678160918165</v>
      </c>
      <c r="J70" s="4">
        <f>+Table1[[#This Row],[Employed]]-Table1[[#This Row],[Estacionalidad]]</f>
        <v>13995.191954022988</v>
      </c>
    </row>
    <row r="71" spans="1:10" x14ac:dyDescent="0.45">
      <c r="A71" t="s">
        <v>73</v>
      </c>
      <c r="B71" t="s">
        <v>4</v>
      </c>
      <c r="C71" s="2">
        <f t="shared" si="5"/>
        <v>34973</v>
      </c>
      <c r="D71" s="5">
        <f t="shared" si="1"/>
        <v>10</v>
      </c>
      <c r="E71">
        <v>14006.1</v>
      </c>
      <c r="F71" s="4">
        <f t="shared" si="2"/>
        <v>13996.148275862071</v>
      </c>
      <c r="G71" s="4">
        <f>+Table1[[#This Row],[Employed]]-Table1[[#This Row],[Trend]]</f>
        <v>9.9517241379289771</v>
      </c>
      <c r="H71">
        <f>+_xlfn.XLOOKUP(Table1[[#This Row],[Mes]],$L$16:$L$27,$M$16:$M$27,"REVISAR",0,1)</f>
        <v>2.0005108556829159</v>
      </c>
      <c r="I71" s="4">
        <f>+Table1[[#This Row],[Employed]]-Table1[[#This Row],[Trend]]-Table1[[#This Row],[Estacionalidad]]</f>
        <v>7.9512132822460613</v>
      </c>
      <c r="J71" s="4">
        <f>+Table1[[#This Row],[Employed]]-Table1[[#This Row],[Estacionalidad]]</f>
        <v>14004.099489144317</v>
      </c>
    </row>
    <row r="72" spans="1:10" x14ac:dyDescent="0.45">
      <c r="A72" t="s">
        <v>74</v>
      </c>
      <c r="B72" t="s">
        <v>4</v>
      </c>
      <c r="C72" s="2">
        <f t="shared" si="5"/>
        <v>35004</v>
      </c>
      <c r="D72" s="5">
        <f t="shared" si="1"/>
        <v>11</v>
      </c>
      <c r="E72">
        <v>14347</v>
      </c>
      <c r="F72" s="4">
        <f t="shared" si="2"/>
        <v>14019.517241379312</v>
      </c>
      <c r="G72" s="4">
        <f>+Table1[[#This Row],[Employed]]-Table1[[#This Row],[Trend]]</f>
        <v>327.4827586206884</v>
      </c>
      <c r="H72">
        <f>+_xlfn.XLOOKUP(Table1[[#This Row],[Mes]],$L$16:$L$27,$M$16:$M$27,"REVISAR",0,1)</f>
        <v>361.39744572158338</v>
      </c>
      <c r="I72" s="4">
        <f>+Table1[[#This Row],[Employed]]-Table1[[#This Row],[Trend]]-Table1[[#This Row],[Estacionalidad]]</f>
        <v>-33.91468710089498</v>
      </c>
      <c r="J72" s="4">
        <f>+Table1[[#This Row],[Employed]]-Table1[[#This Row],[Estacionalidad]]</f>
        <v>13985.602554278417</v>
      </c>
    </row>
    <row r="73" spans="1:10" x14ac:dyDescent="0.45">
      <c r="A73" t="s">
        <v>75</v>
      </c>
      <c r="B73" t="s">
        <v>4</v>
      </c>
      <c r="C73" s="2">
        <f t="shared" si="5"/>
        <v>35034</v>
      </c>
      <c r="D73" s="5">
        <f t="shared" si="1"/>
        <v>12</v>
      </c>
      <c r="E73">
        <v>14588.5</v>
      </c>
      <c r="F73" s="4">
        <f t="shared" si="2"/>
        <v>14034.758620689658</v>
      </c>
      <c r="G73" s="4">
        <f>+Table1[[#This Row],[Employed]]-Table1[[#This Row],[Trend]]</f>
        <v>553.74137931034238</v>
      </c>
      <c r="H73">
        <f>+_xlfn.XLOOKUP(Table1[[#This Row],[Mes]],$L$16:$L$27,$M$16:$M$27,"REVISAR",0,1)</f>
        <v>550.61392081736892</v>
      </c>
      <c r="I73" s="4">
        <f>+Table1[[#This Row],[Employed]]-Table1[[#This Row],[Trend]]-Table1[[#This Row],[Estacionalidad]]</f>
        <v>3.1274584929734601</v>
      </c>
      <c r="J73" s="4">
        <f>+Table1[[#This Row],[Employed]]-Table1[[#This Row],[Estacionalidad]]</f>
        <v>14037.886079182632</v>
      </c>
    </row>
    <row r="74" spans="1:10" x14ac:dyDescent="0.45">
      <c r="A74" t="s">
        <v>76</v>
      </c>
      <c r="B74" t="s">
        <v>4</v>
      </c>
      <c r="C74" s="2">
        <f t="shared" si="5"/>
        <v>35065</v>
      </c>
      <c r="D74" s="5">
        <f t="shared" si="1"/>
        <v>1</v>
      </c>
      <c r="E74">
        <v>13927.7</v>
      </c>
      <c r="F74" s="4">
        <f t="shared" si="2"/>
        <v>14045.572413793107</v>
      </c>
      <c r="G74" s="4">
        <f>+Table1[[#This Row],[Employed]]-Table1[[#This Row],[Trend]]</f>
        <v>-117.87241379310581</v>
      </c>
      <c r="H74">
        <f>+_xlfn.XLOOKUP(Table1[[#This Row],[Mes]],$L$16:$L$27,$M$16:$M$27,"REVISAR",0,1)</f>
        <v>-93.718901660281276</v>
      </c>
      <c r="I74" s="4">
        <f>+Table1[[#This Row],[Employed]]-Table1[[#This Row],[Trend]]-Table1[[#This Row],[Estacionalidad]]</f>
        <v>-24.153512132824531</v>
      </c>
      <c r="J74" s="4">
        <f>+Table1[[#This Row],[Employed]]-Table1[[#This Row],[Estacionalidad]]</f>
        <v>14021.418901660281</v>
      </c>
    </row>
    <row r="75" spans="1:10" x14ac:dyDescent="0.45">
      <c r="A75" t="s">
        <v>77</v>
      </c>
      <c r="B75" t="s">
        <v>4</v>
      </c>
      <c r="C75" s="2">
        <f t="shared" si="5"/>
        <v>35096</v>
      </c>
      <c r="D75" s="5">
        <f t="shared" si="1"/>
        <v>2</v>
      </c>
      <c r="E75">
        <v>13730.7</v>
      </c>
      <c r="F75" s="4">
        <f t="shared" si="2"/>
        <v>14046.3275862069</v>
      </c>
      <c r="G75" s="4">
        <f>+Table1[[#This Row],[Employed]]-Table1[[#This Row],[Trend]]</f>
        <v>-315.62758620689965</v>
      </c>
      <c r="H75">
        <f>+_xlfn.XLOOKUP(Table1[[#This Row],[Mes]],$L$16:$L$27,$M$16:$M$27,"REVISAR",0,1)</f>
        <v>-268.02911877394689</v>
      </c>
      <c r="I75" s="4">
        <f>+Table1[[#This Row],[Employed]]-Table1[[#This Row],[Trend]]-Table1[[#This Row],[Estacionalidad]]</f>
        <v>-47.598467432952759</v>
      </c>
      <c r="J75" s="4">
        <f>+Table1[[#This Row],[Employed]]-Table1[[#This Row],[Estacionalidad]]</f>
        <v>13998.729118773948</v>
      </c>
    </row>
    <row r="76" spans="1:10" x14ac:dyDescent="0.45">
      <c r="A76" t="s">
        <v>78</v>
      </c>
      <c r="B76" t="s">
        <v>4</v>
      </c>
      <c r="C76" s="2">
        <f t="shared" si="5"/>
        <v>35125</v>
      </c>
      <c r="D76" s="5">
        <f t="shared" si="1"/>
        <v>3</v>
      </c>
      <c r="E76">
        <v>13748.1</v>
      </c>
      <c r="F76" s="4">
        <f t="shared" si="2"/>
        <v>14041.555172413797</v>
      </c>
      <c r="G76" s="4">
        <f>+Table1[[#This Row],[Employed]]-Table1[[#This Row],[Trend]]</f>
        <v>-293.45517241379639</v>
      </c>
      <c r="H76">
        <f>+_xlfn.XLOOKUP(Table1[[#This Row],[Mes]],$L$16:$L$27,$M$16:$M$27,"REVISAR",0,1)</f>
        <v>-225.36514778325136</v>
      </c>
      <c r="I76" s="4">
        <f>+Table1[[#This Row],[Employed]]-Table1[[#This Row],[Trend]]-Table1[[#This Row],[Estacionalidad]]</f>
        <v>-68.090024630545031</v>
      </c>
      <c r="J76" s="4">
        <f>+Table1[[#This Row],[Employed]]-Table1[[#This Row],[Estacionalidad]]</f>
        <v>13973.465147783252</v>
      </c>
    </row>
    <row r="77" spans="1:10" x14ac:dyDescent="0.45">
      <c r="A77" t="s">
        <v>79</v>
      </c>
      <c r="B77" t="s">
        <v>4</v>
      </c>
      <c r="C77" s="2">
        <f t="shared" si="5"/>
        <v>35156</v>
      </c>
      <c r="D77" s="5">
        <f t="shared" si="1"/>
        <v>4</v>
      </c>
      <c r="E77">
        <v>13811.7</v>
      </c>
      <c r="F77" s="4">
        <f t="shared" si="2"/>
        <v>14061.006896551729</v>
      </c>
      <c r="G77" s="4">
        <f>+Table1[[#This Row],[Employed]]-Table1[[#This Row],[Trend]]</f>
        <v>-249.30689655172864</v>
      </c>
      <c r="H77">
        <f>+_xlfn.XLOOKUP(Table1[[#This Row],[Mes]],$L$16:$L$27,$M$16:$M$27,"REVISAR",0,1)</f>
        <v>-163.78349753694607</v>
      </c>
      <c r="I77" s="4">
        <f>+Table1[[#This Row],[Employed]]-Table1[[#This Row],[Trend]]-Table1[[#This Row],[Estacionalidad]]</f>
        <v>-85.523399014782569</v>
      </c>
      <c r="J77" s="4">
        <f>+Table1[[#This Row],[Employed]]-Table1[[#This Row],[Estacionalidad]]</f>
        <v>13975.483497536947</v>
      </c>
    </row>
    <row r="78" spans="1:10" x14ac:dyDescent="0.45">
      <c r="A78" t="s">
        <v>80</v>
      </c>
      <c r="B78" t="s">
        <v>4</v>
      </c>
      <c r="C78" s="2">
        <f t="shared" si="5"/>
        <v>35186</v>
      </c>
      <c r="D78" s="5">
        <f t="shared" si="1"/>
        <v>5</v>
      </c>
      <c r="E78">
        <v>13993.7</v>
      </c>
      <c r="F78" s="4">
        <f t="shared" si="2"/>
        <v>14087.737931034486</v>
      </c>
      <c r="G78" s="4">
        <f>+Table1[[#This Row],[Employed]]-Table1[[#This Row],[Trend]]</f>
        <v>-94.037931034485155</v>
      </c>
      <c r="H78">
        <f>+_xlfn.XLOOKUP(Table1[[#This Row],[Mes]],$L$16:$L$27,$M$16:$M$27,"REVISAR",0,1)</f>
        <v>-71.584729064039621</v>
      </c>
      <c r="I78" s="4">
        <f>+Table1[[#This Row],[Employed]]-Table1[[#This Row],[Trend]]-Table1[[#This Row],[Estacionalidad]]</f>
        <v>-22.453201970445534</v>
      </c>
      <c r="J78" s="4">
        <f>+Table1[[#This Row],[Employed]]-Table1[[#This Row],[Estacionalidad]]</f>
        <v>14065.28472906404</v>
      </c>
    </row>
    <row r="79" spans="1:10" x14ac:dyDescent="0.45">
      <c r="A79" t="s">
        <v>81</v>
      </c>
      <c r="B79" t="s">
        <v>4</v>
      </c>
      <c r="C79" s="2">
        <f t="shared" si="5"/>
        <v>35217</v>
      </c>
      <c r="D79" s="5">
        <f t="shared" si="1"/>
        <v>6</v>
      </c>
      <c r="E79">
        <v>14107.5</v>
      </c>
      <c r="F79" s="4">
        <f t="shared" si="2"/>
        <v>14117.144827586211</v>
      </c>
      <c r="G79" s="4">
        <f>+Table1[[#This Row],[Employed]]-Table1[[#This Row],[Trend]]</f>
        <v>-9.6448275862112496</v>
      </c>
      <c r="H79">
        <f>+_xlfn.XLOOKUP(Table1[[#This Row],[Mes]],$L$16:$L$27,$M$16:$M$27,"REVISAR",0,1)</f>
        <v>-1.5493842364532742</v>
      </c>
      <c r="I79" s="4">
        <f>+Table1[[#This Row],[Employed]]-Table1[[#This Row],[Trend]]-Table1[[#This Row],[Estacionalidad]]</f>
        <v>-8.095443349757975</v>
      </c>
      <c r="J79" s="4">
        <f>+Table1[[#This Row],[Employed]]-Table1[[#This Row],[Estacionalidad]]</f>
        <v>14109.049384236454</v>
      </c>
    </row>
    <row r="80" spans="1:10" x14ac:dyDescent="0.45">
      <c r="A80" t="s">
        <v>82</v>
      </c>
      <c r="B80" t="s">
        <v>4</v>
      </c>
      <c r="C80" s="2">
        <f t="shared" si="5"/>
        <v>35247</v>
      </c>
      <c r="D80" s="5">
        <f t="shared" si="1"/>
        <v>7</v>
      </c>
      <c r="E80">
        <v>14136</v>
      </c>
      <c r="F80" s="4">
        <f t="shared" si="2"/>
        <v>14141.468965517244</v>
      </c>
      <c r="G80" s="4">
        <f>+Table1[[#This Row],[Employed]]-Table1[[#This Row],[Trend]]</f>
        <v>-5.4689655172442144</v>
      </c>
      <c r="H80">
        <f>+_xlfn.XLOOKUP(Table1[[#This Row],[Mes]],$L$16:$L$27,$M$16:$M$27,"REVISAR",0,1)</f>
        <v>-8.3584975369465475</v>
      </c>
      <c r="I80" s="4">
        <f>+Table1[[#This Row],[Employed]]-Table1[[#This Row],[Trend]]-Table1[[#This Row],[Estacionalidad]]</f>
        <v>2.8895320197023331</v>
      </c>
      <c r="J80" s="4">
        <f>+Table1[[#This Row],[Employed]]-Table1[[#This Row],[Estacionalidad]]</f>
        <v>14144.358497536947</v>
      </c>
    </row>
    <row r="81" spans="1:10" x14ac:dyDescent="0.45">
      <c r="A81" t="s">
        <v>83</v>
      </c>
      <c r="B81" t="s">
        <v>4</v>
      </c>
      <c r="C81" s="2">
        <f t="shared" si="5"/>
        <v>35278</v>
      </c>
      <c r="D81" s="5">
        <f t="shared" ref="D81:D144" si="6">+MONTH(C81)</f>
        <v>8</v>
      </c>
      <c r="E81">
        <v>14167.3</v>
      </c>
      <c r="F81" s="4">
        <f t="shared" ref="F81:F144" si="7">+AVERAGE(E67:E95)</f>
        <v>14168.21034482759</v>
      </c>
      <c r="G81" s="4">
        <f>+Table1[[#This Row],[Employed]]-Table1[[#This Row],[Trend]]</f>
        <v>-0.91034482759096136</v>
      </c>
      <c r="H81">
        <f>+_xlfn.XLOOKUP(Table1[[#This Row],[Mes]],$L$16:$L$27,$M$16:$M$27,"REVISAR",0,1)</f>
        <v>-10.74112388250345</v>
      </c>
      <c r="I81" s="4">
        <f>+Table1[[#This Row],[Employed]]-Table1[[#This Row],[Trend]]-Table1[[#This Row],[Estacionalidad]]</f>
        <v>9.8307790549124885</v>
      </c>
      <c r="J81" s="4">
        <f>+Table1[[#This Row],[Employed]]-Table1[[#This Row],[Estacionalidad]]</f>
        <v>14178.041123882504</v>
      </c>
    </row>
    <row r="82" spans="1:10" x14ac:dyDescent="0.45">
      <c r="A82" t="s">
        <v>84</v>
      </c>
      <c r="B82" t="s">
        <v>4</v>
      </c>
      <c r="C82" s="2">
        <f t="shared" si="5"/>
        <v>35309</v>
      </c>
      <c r="D82" s="5">
        <f t="shared" si="6"/>
        <v>9</v>
      </c>
      <c r="E82">
        <v>14153.5</v>
      </c>
      <c r="F82" s="4">
        <f t="shared" si="7"/>
        <v>14203.71379310345</v>
      </c>
      <c r="G82" s="4">
        <f>+Table1[[#This Row],[Employed]]-Table1[[#This Row],[Trend]]</f>
        <v>-50.213793103450371</v>
      </c>
      <c r="H82">
        <f>+_xlfn.XLOOKUP(Table1[[#This Row],[Mes]],$L$16:$L$27,$M$16:$M$27,"REVISAR",0,1)</f>
        <v>-101.19195402298882</v>
      </c>
      <c r="I82" s="4">
        <f>+Table1[[#This Row],[Employed]]-Table1[[#This Row],[Trend]]-Table1[[#This Row],[Estacionalidad]]</f>
        <v>50.978160919538453</v>
      </c>
      <c r="J82" s="4">
        <f>+Table1[[#This Row],[Employed]]-Table1[[#This Row],[Estacionalidad]]</f>
        <v>14254.691954022988</v>
      </c>
    </row>
    <row r="83" spans="1:10" x14ac:dyDescent="0.45">
      <c r="A83" t="s">
        <v>85</v>
      </c>
      <c r="B83" t="s">
        <v>4</v>
      </c>
      <c r="C83" s="2">
        <f t="shared" si="5"/>
        <v>35339</v>
      </c>
      <c r="D83" s="5">
        <f t="shared" si="6"/>
        <v>10</v>
      </c>
      <c r="E83">
        <v>14327.7</v>
      </c>
      <c r="F83" s="4">
        <f t="shared" si="7"/>
        <v>14248.482758620692</v>
      </c>
      <c r="G83" s="4">
        <f>+Table1[[#This Row],[Employed]]-Table1[[#This Row],[Trend]]</f>
        <v>79.217241379308689</v>
      </c>
      <c r="H83">
        <f>+_xlfn.XLOOKUP(Table1[[#This Row],[Mes]],$L$16:$L$27,$M$16:$M$27,"REVISAR",0,1)</f>
        <v>2.0005108556829159</v>
      </c>
      <c r="I83" s="4">
        <f>+Table1[[#This Row],[Employed]]-Table1[[#This Row],[Trend]]-Table1[[#This Row],[Estacionalidad]]</f>
        <v>77.21673052362577</v>
      </c>
      <c r="J83" s="4">
        <f>+Table1[[#This Row],[Employed]]-Table1[[#This Row],[Estacionalidad]]</f>
        <v>14325.699489144317</v>
      </c>
    </row>
    <row r="84" spans="1:10" x14ac:dyDescent="0.45">
      <c r="A84" t="s">
        <v>86</v>
      </c>
      <c r="B84" t="s">
        <v>4</v>
      </c>
      <c r="C84" s="2">
        <f t="shared" si="5"/>
        <v>35370</v>
      </c>
      <c r="D84" s="5">
        <f t="shared" si="6"/>
        <v>11</v>
      </c>
      <c r="E84">
        <v>14692</v>
      </c>
      <c r="F84" s="4">
        <f t="shared" si="7"/>
        <v>14267.36551724138</v>
      </c>
      <c r="G84" s="4">
        <f>+Table1[[#This Row],[Employed]]-Table1[[#This Row],[Trend]]</f>
        <v>424.63448275861992</v>
      </c>
      <c r="H84">
        <f>+_xlfn.XLOOKUP(Table1[[#This Row],[Mes]],$L$16:$L$27,$M$16:$M$27,"REVISAR",0,1)</f>
        <v>361.39744572158338</v>
      </c>
      <c r="I84" s="4">
        <f>+Table1[[#This Row],[Employed]]-Table1[[#This Row],[Trend]]-Table1[[#This Row],[Estacionalidad]]</f>
        <v>63.237037037036544</v>
      </c>
      <c r="J84" s="4">
        <f>+Table1[[#This Row],[Employed]]-Table1[[#This Row],[Estacionalidad]]</f>
        <v>14330.602554278417</v>
      </c>
    </row>
    <row r="85" spans="1:10" x14ac:dyDescent="0.45">
      <c r="A85" t="s">
        <v>87</v>
      </c>
      <c r="B85" t="s">
        <v>4</v>
      </c>
      <c r="C85" s="2">
        <f t="shared" si="5"/>
        <v>35400</v>
      </c>
      <c r="D85" s="5">
        <f t="shared" si="6"/>
        <v>12</v>
      </c>
      <c r="E85">
        <v>14956.2</v>
      </c>
      <c r="F85" s="4">
        <f t="shared" si="7"/>
        <v>14279.410344827586</v>
      </c>
      <c r="G85" s="4">
        <f>+Table1[[#This Row],[Employed]]-Table1[[#This Row],[Trend]]</f>
        <v>676.78965517241522</v>
      </c>
      <c r="H85">
        <f>+_xlfn.XLOOKUP(Table1[[#This Row],[Mes]],$L$16:$L$27,$M$16:$M$27,"REVISAR",0,1)</f>
        <v>550.61392081736892</v>
      </c>
      <c r="I85" s="4">
        <f>+Table1[[#This Row],[Employed]]-Table1[[#This Row],[Trend]]-Table1[[#This Row],[Estacionalidad]]</f>
        <v>126.1757343550463</v>
      </c>
      <c r="J85" s="4">
        <f>+Table1[[#This Row],[Employed]]-Table1[[#This Row],[Estacionalidad]]</f>
        <v>14405.586079182633</v>
      </c>
    </row>
    <row r="86" spans="1:10" x14ac:dyDescent="0.45">
      <c r="A86" t="s">
        <v>88</v>
      </c>
      <c r="B86" t="s">
        <v>4</v>
      </c>
      <c r="C86" s="2">
        <f t="shared" si="5"/>
        <v>35431</v>
      </c>
      <c r="D86" s="5">
        <f t="shared" si="6"/>
        <v>1</v>
      </c>
      <c r="E86">
        <v>14227.1</v>
      </c>
      <c r="F86" s="4">
        <f t="shared" si="7"/>
        <v>14286.996551724136</v>
      </c>
      <c r="G86" s="4">
        <f>+Table1[[#This Row],[Employed]]-Table1[[#This Row],[Trend]]</f>
        <v>-59.896551724135861</v>
      </c>
      <c r="H86">
        <f>+_xlfn.XLOOKUP(Table1[[#This Row],[Mes]],$L$16:$L$27,$M$16:$M$27,"REVISAR",0,1)</f>
        <v>-93.718901660281276</v>
      </c>
      <c r="I86" s="4">
        <f>+Table1[[#This Row],[Employed]]-Table1[[#This Row],[Trend]]-Table1[[#This Row],[Estacionalidad]]</f>
        <v>33.822349936145415</v>
      </c>
      <c r="J86" s="4">
        <f>+Table1[[#This Row],[Employed]]-Table1[[#This Row],[Estacionalidad]]</f>
        <v>14320.818901660281</v>
      </c>
    </row>
    <row r="87" spans="1:10" x14ac:dyDescent="0.45">
      <c r="A87" t="s">
        <v>89</v>
      </c>
      <c r="B87" t="s">
        <v>4</v>
      </c>
      <c r="C87" s="2">
        <f t="shared" si="5"/>
        <v>35462</v>
      </c>
      <c r="D87" s="5">
        <f t="shared" si="6"/>
        <v>2</v>
      </c>
      <c r="E87">
        <v>14023.4</v>
      </c>
      <c r="F87" s="4">
        <f t="shared" si="7"/>
        <v>14286.13448275862</v>
      </c>
      <c r="G87" s="4">
        <f>+Table1[[#This Row],[Employed]]-Table1[[#This Row],[Trend]]</f>
        <v>-262.73448275862029</v>
      </c>
      <c r="H87">
        <f>+_xlfn.XLOOKUP(Table1[[#This Row],[Mes]],$L$16:$L$27,$M$16:$M$27,"REVISAR",0,1)</f>
        <v>-268.02911877394689</v>
      </c>
      <c r="I87" s="4">
        <f>+Table1[[#This Row],[Employed]]-Table1[[#This Row],[Trend]]-Table1[[#This Row],[Estacionalidad]]</f>
        <v>5.2946360153266028</v>
      </c>
      <c r="J87" s="4">
        <f>+Table1[[#This Row],[Employed]]-Table1[[#This Row],[Estacionalidad]]</f>
        <v>14291.429118773947</v>
      </c>
    </row>
    <row r="88" spans="1:10" x14ac:dyDescent="0.45">
      <c r="A88" t="s">
        <v>90</v>
      </c>
      <c r="B88" t="s">
        <v>4</v>
      </c>
      <c r="C88" s="2">
        <f t="shared" si="5"/>
        <v>35490</v>
      </c>
      <c r="D88" s="5">
        <f t="shared" si="6"/>
        <v>3</v>
      </c>
      <c r="E88">
        <v>14039.9</v>
      </c>
      <c r="F88" s="4">
        <f t="shared" si="7"/>
        <v>14282.110344827583</v>
      </c>
      <c r="G88" s="4">
        <f>+Table1[[#This Row],[Employed]]-Table1[[#This Row],[Trend]]</f>
        <v>-242.21034482758296</v>
      </c>
      <c r="H88">
        <f>+_xlfn.XLOOKUP(Table1[[#This Row],[Mes]],$L$16:$L$27,$M$16:$M$27,"REVISAR",0,1)</f>
        <v>-225.36514778325136</v>
      </c>
      <c r="I88" s="4">
        <f>+Table1[[#This Row],[Employed]]-Table1[[#This Row],[Trend]]-Table1[[#This Row],[Estacionalidad]]</f>
        <v>-16.845197044331599</v>
      </c>
      <c r="J88" s="4">
        <f>+Table1[[#This Row],[Employed]]-Table1[[#This Row],[Estacionalidad]]</f>
        <v>14265.265147783251</v>
      </c>
    </row>
    <row r="89" spans="1:10" x14ac:dyDescent="0.45">
      <c r="A89" t="s">
        <v>91</v>
      </c>
      <c r="B89" t="s">
        <v>4</v>
      </c>
      <c r="C89" s="2">
        <f t="shared" si="5"/>
        <v>35521</v>
      </c>
      <c r="D89" s="5">
        <f t="shared" si="6"/>
        <v>4</v>
      </c>
      <c r="E89">
        <v>14118.7</v>
      </c>
      <c r="F89" s="4">
        <f t="shared" si="7"/>
        <v>14304.220689655171</v>
      </c>
      <c r="G89" s="4">
        <f>+Table1[[#This Row],[Employed]]-Table1[[#This Row],[Trend]]</f>
        <v>-185.52068965516992</v>
      </c>
      <c r="H89">
        <f>+_xlfn.XLOOKUP(Table1[[#This Row],[Mes]],$L$16:$L$27,$M$16:$M$27,"REVISAR",0,1)</f>
        <v>-163.78349753694607</v>
      </c>
      <c r="I89" s="4">
        <f>+Table1[[#This Row],[Employed]]-Table1[[#This Row],[Trend]]-Table1[[#This Row],[Estacionalidad]]</f>
        <v>-21.737192118223845</v>
      </c>
      <c r="J89" s="4">
        <f>+Table1[[#This Row],[Employed]]-Table1[[#This Row],[Estacionalidad]]</f>
        <v>14282.483497536947</v>
      </c>
    </row>
    <row r="90" spans="1:10" x14ac:dyDescent="0.45">
      <c r="A90" t="s">
        <v>92</v>
      </c>
      <c r="B90" t="s">
        <v>4</v>
      </c>
      <c r="C90" s="2">
        <f t="shared" si="5"/>
        <v>35551</v>
      </c>
      <c r="D90" s="5">
        <f t="shared" si="6"/>
        <v>5</v>
      </c>
      <c r="E90">
        <v>14241.9</v>
      </c>
      <c r="F90" s="4">
        <f t="shared" si="7"/>
        <v>14334.26896551724</v>
      </c>
      <c r="G90" s="4">
        <f>+Table1[[#This Row],[Employed]]-Table1[[#This Row],[Trend]]</f>
        <v>-92.368965517240213</v>
      </c>
      <c r="H90">
        <f>+_xlfn.XLOOKUP(Table1[[#This Row],[Mes]],$L$16:$L$27,$M$16:$M$27,"REVISAR",0,1)</f>
        <v>-71.584729064039621</v>
      </c>
      <c r="I90" s="4">
        <f>+Table1[[#This Row],[Employed]]-Table1[[#This Row],[Trend]]-Table1[[#This Row],[Estacionalidad]]</f>
        <v>-20.784236453200592</v>
      </c>
      <c r="J90" s="4">
        <f>+Table1[[#This Row],[Employed]]-Table1[[#This Row],[Estacionalidad]]</f>
        <v>14313.484729064039</v>
      </c>
    </row>
    <row r="91" spans="1:10" x14ac:dyDescent="0.45">
      <c r="A91" t="s">
        <v>93</v>
      </c>
      <c r="B91" t="s">
        <v>4</v>
      </c>
      <c r="C91" s="2">
        <f t="shared" si="5"/>
        <v>35582</v>
      </c>
      <c r="D91" s="5">
        <f t="shared" si="6"/>
        <v>6</v>
      </c>
      <c r="E91">
        <v>14339.3</v>
      </c>
      <c r="F91" s="4">
        <f t="shared" si="7"/>
        <v>14364.231034482755</v>
      </c>
      <c r="G91" s="4">
        <f>+Table1[[#This Row],[Employed]]-Table1[[#This Row],[Trend]]</f>
        <v>-24.931034482755422</v>
      </c>
      <c r="H91">
        <f>+_xlfn.XLOOKUP(Table1[[#This Row],[Mes]],$L$16:$L$27,$M$16:$M$27,"REVISAR",0,1)</f>
        <v>-1.5493842364532742</v>
      </c>
      <c r="I91" s="4">
        <f>+Table1[[#This Row],[Employed]]-Table1[[#This Row],[Trend]]-Table1[[#This Row],[Estacionalidad]]</f>
        <v>-23.381650246302147</v>
      </c>
      <c r="J91" s="4">
        <f>+Table1[[#This Row],[Employed]]-Table1[[#This Row],[Estacionalidad]]</f>
        <v>14340.849384236453</v>
      </c>
    </row>
    <row r="92" spans="1:10" x14ac:dyDescent="0.45">
      <c r="A92" t="s">
        <v>94</v>
      </c>
      <c r="B92" t="s">
        <v>4</v>
      </c>
      <c r="C92" s="2">
        <f t="shared" si="5"/>
        <v>35612</v>
      </c>
      <c r="D92" s="5">
        <f t="shared" si="6"/>
        <v>7</v>
      </c>
      <c r="E92">
        <v>14354.7</v>
      </c>
      <c r="F92" s="4">
        <f t="shared" si="7"/>
        <v>14391.462068965517</v>
      </c>
      <c r="G92" s="4">
        <f>+Table1[[#This Row],[Employed]]-Table1[[#This Row],[Trend]]</f>
        <v>-36.762068965515937</v>
      </c>
      <c r="H92">
        <f>+_xlfn.XLOOKUP(Table1[[#This Row],[Mes]],$L$16:$L$27,$M$16:$M$27,"REVISAR",0,1)</f>
        <v>-8.3584975369465475</v>
      </c>
      <c r="I92" s="4">
        <f>+Table1[[#This Row],[Employed]]-Table1[[#This Row],[Trend]]-Table1[[#This Row],[Estacionalidad]]</f>
        <v>-28.403571428569389</v>
      </c>
      <c r="J92" s="4">
        <f>+Table1[[#This Row],[Employed]]-Table1[[#This Row],[Estacionalidad]]</f>
        <v>14363.058497536947</v>
      </c>
    </row>
    <row r="93" spans="1:10" x14ac:dyDescent="0.45">
      <c r="A93" t="s">
        <v>95</v>
      </c>
      <c r="B93" t="s">
        <v>4</v>
      </c>
      <c r="C93" s="2">
        <f t="shared" si="5"/>
        <v>35643</v>
      </c>
      <c r="D93" s="5">
        <f t="shared" si="6"/>
        <v>8</v>
      </c>
      <c r="E93">
        <v>14392</v>
      </c>
      <c r="F93" s="4">
        <f t="shared" si="7"/>
        <v>14417.389655172414</v>
      </c>
      <c r="G93" s="4">
        <f>+Table1[[#This Row],[Employed]]-Table1[[#This Row],[Trend]]</f>
        <v>-25.389655172413768</v>
      </c>
      <c r="H93">
        <f>+_xlfn.XLOOKUP(Table1[[#This Row],[Mes]],$L$16:$L$27,$M$16:$M$27,"REVISAR",0,1)</f>
        <v>-10.74112388250345</v>
      </c>
      <c r="I93" s="4">
        <f>+Table1[[#This Row],[Employed]]-Table1[[#This Row],[Trend]]-Table1[[#This Row],[Estacionalidad]]</f>
        <v>-14.648531289910318</v>
      </c>
      <c r="J93" s="4">
        <f>+Table1[[#This Row],[Employed]]-Table1[[#This Row],[Estacionalidad]]</f>
        <v>14402.741123882504</v>
      </c>
    </row>
    <row r="94" spans="1:10" x14ac:dyDescent="0.45">
      <c r="A94" t="s">
        <v>96</v>
      </c>
      <c r="B94" t="s">
        <v>4</v>
      </c>
      <c r="C94" s="2">
        <f t="shared" si="5"/>
        <v>35674</v>
      </c>
      <c r="D94" s="5">
        <f t="shared" si="6"/>
        <v>9</v>
      </c>
      <c r="E94">
        <v>14359.5</v>
      </c>
      <c r="F94" s="4">
        <f t="shared" si="7"/>
        <v>14452.110344827584</v>
      </c>
      <c r="G94" s="4">
        <f>+Table1[[#This Row],[Employed]]-Table1[[#This Row],[Trend]]</f>
        <v>-92.610344827584413</v>
      </c>
      <c r="H94">
        <f>+_xlfn.XLOOKUP(Table1[[#This Row],[Mes]],$L$16:$L$27,$M$16:$M$27,"REVISAR",0,1)</f>
        <v>-101.19195402298882</v>
      </c>
      <c r="I94" s="4">
        <f>+Table1[[#This Row],[Employed]]-Table1[[#This Row],[Trend]]-Table1[[#This Row],[Estacionalidad]]</f>
        <v>8.5816091954044111</v>
      </c>
      <c r="J94" s="4">
        <f>+Table1[[#This Row],[Employed]]-Table1[[#This Row],[Estacionalidad]]</f>
        <v>14460.691954022988</v>
      </c>
    </row>
    <row r="95" spans="1:10" x14ac:dyDescent="0.45">
      <c r="A95" t="s">
        <v>97</v>
      </c>
      <c r="B95" t="s">
        <v>4</v>
      </c>
      <c r="C95" s="2">
        <f t="shared" si="5"/>
        <v>35704</v>
      </c>
      <c r="D95" s="5">
        <f t="shared" si="6"/>
        <v>10</v>
      </c>
      <c r="E95">
        <v>14533</v>
      </c>
      <c r="F95" s="4">
        <f t="shared" si="7"/>
        <v>14495.293103448274</v>
      </c>
      <c r="G95" s="4">
        <f>+Table1[[#This Row],[Employed]]-Table1[[#This Row],[Trend]]</f>
        <v>37.706896551726459</v>
      </c>
      <c r="H95">
        <f>+_xlfn.XLOOKUP(Table1[[#This Row],[Mes]],$L$16:$L$27,$M$16:$M$27,"REVISAR",0,1)</f>
        <v>2.0005108556829159</v>
      </c>
      <c r="I95" s="4">
        <f>+Table1[[#This Row],[Employed]]-Table1[[#This Row],[Trend]]-Table1[[#This Row],[Estacionalidad]]</f>
        <v>35.70638569604354</v>
      </c>
      <c r="J95" s="4">
        <f>+Table1[[#This Row],[Employed]]-Table1[[#This Row],[Estacionalidad]]</f>
        <v>14530.999489144317</v>
      </c>
    </row>
    <row r="96" spans="1:10" x14ac:dyDescent="0.45">
      <c r="A96" t="s">
        <v>98</v>
      </c>
      <c r="B96" t="s">
        <v>4</v>
      </c>
      <c r="C96" s="2">
        <f t="shared" si="5"/>
        <v>35735</v>
      </c>
      <c r="D96" s="5">
        <f t="shared" si="6"/>
        <v>11</v>
      </c>
      <c r="E96">
        <v>14904.1</v>
      </c>
      <c r="F96" s="4">
        <f t="shared" si="7"/>
        <v>14513.841379310343</v>
      </c>
      <c r="G96" s="4">
        <f>+Table1[[#This Row],[Employed]]-Table1[[#This Row],[Trend]]</f>
        <v>390.25862068965762</v>
      </c>
      <c r="H96">
        <f>+_xlfn.XLOOKUP(Table1[[#This Row],[Mes]],$L$16:$L$27,$M$16:$M$27,"REVISAR",0,1)</f>
        <v>361.39744572158338</v>
      </c>
      <c r="I96" s="4">
        <f>+Table1[[#This Row],[Employed]]-Table1[[#This Row],[Trend]]-Table1[[#This Row],[Estacionalidad]]</f>
        <v>28.861174968074238</v>
      </c>
      <c r="J96" s="4">
        <f>+Table1[[#This Row],[Employed]]-Table1[[#This Row],[Estacionalidad]]</f>
        <v>14542.702554278418</v>
      </c>
    </row>
    <row r="97" spans="1:10" x14ac:dyDescent="0.45">
      <c r="A97" t="s">
        <v>99</v>
      </c>
      <c r="B97" t="s">
        <v>4</v>
      </c>
      <c r="C97" s="2">
        <f t="shared" si="5"/>
        <v>35765</v>
      </c>
      <c r="D97" s="5">
        <f t="shared" si="6"/>
        <v>12</v>
      </c>
      <c r="E97">
        <v>15176.5</v>
      </c>
      <c r="F97" s="4">
        <f t="shared" si="7"/>
        <v>14528.106896551722</v>
      </c>
      <c r="G97" s="4">
        <f>+Table1[[#This Row],[Employed]]-Table1[[#This Row],[Trend]]</f>
        <v>648.39310344827754</v>
      </c>
      <c r="H97">
        <f>+_xlfn.XLOOKUP(Table1[[#This Row],[Mes]],$L$16:$L$27,$M$16:$M$27,"REVISAR",0,1)</f>
        <v>550.61392081736892</v>
      </c>
      <c r="I97" s="4">
        <f>+Table1[[#This Row],[Employed]]-Table1[[#This Row],[Trend]]-Table1[[#This Row],[Estacionalidad]]</f>
        <v>97.779182630908622</v>
      </c>
      <c r="J97" s="4">
        <f>+Table1[[#This Row],[Employed]]-Table1[[#This Row],[Estacionalidad]]</f>
        <v>14625.886079182632</v>
      </c>
    </row>
    <row r="98" spans="1:10" x14ac:dyDescent="0.45">
      <c r="A98" t="s">
        <v>100</v>
      </c>
      <c r="B98" t="s">
        <v>4</v>
      </c>
      <c r="C98" s="2">
        <f t="shared" si="5"/>
        <v>35796</v>
      </c>
      <c r="D98" s="5">
        <f t="shared" si="6"/>
        <v>1</v>
      </c>
      <c r="E98">
        <v>14455.8</v>
      </c>
      <c r="F98" s="4">
        <f t="shared" si="7"/>
        <v>14536.63103448276</v>
      </c>
      <c r="G98" s="4">
        <f>+Table1[[#This Row],[Employed]]-Table1[[#This Row],[Trend]]</f>
        <v>-80.831034482760515</v>
      </c>
      <c r="H98">
        <f>+_xlfn.XLOOKUP(Table1[[#This Row],[Mes]],$L$16:$L$27,$M$16:$M$27,"REVISAR",0,1)</f>
        <v>-93.718901660281276</v>
      </c>
      <c r="I98" s="4">
        <f>+Table1[[#This Row],[Employed]]-Table1[[#This Row],[Trend]]-Table1[[#This Row],[Estacionalidad]]</f>
        <v>12.887867177520761</v>
      </c>
      <c r="J98" s="4">
        <f>+Table1[[#This Row],[Employed]]-Table1[[#This Row],[Estacionalidad]]</f>
        <v>14549.51890166028</v>
      </c>
    </row>
    <row r="99" spans="1:10" x14ac:dyDescent="0.45">
      <c r="A99" t="s">
        <v>101</v>
      </c>
      <c r="B99" t="s">
        <v>4</v>
      </c>
      <c r="C99" s="2">
        <f t="shared" si="5"/>
        <v>35827</v>
      </c>
      <c r="D99" s="5">
        <f t="shared" si="6"/>
        <v>2</v>
      </c>
      <c r="E99">
        <v>14243.3</v>
      </c>
      <c r="F99" s="4">
        <f t="shared" si="7"/>
        <v>14536.765517241382</v>
      </c>
      <c r="G99" s="4">
        <f>+Table1[[#This Row],[Employed]]-Table1[[#This Row],[Trend]]</f>
        <v>-293.46551724138226</v>
      </c>
      <c r="H99">
        <f>+_xlfn.XLOOKUP(Table1[[#This Row],[Mes]],$L$16:$L$27,$M$16:$M$27,"REVISAR",0,1)</f>
        <v>-268.02911877394689</v>
      </c>
      <c r="I99" s="4">
        <f>+Table1[[#This Row],[Employed]]-Table1[[#This Row],[Trend]]-Table1[[#This Row],[Estacionalidad]]</f>
        <v>-25.436398467435367</v>
      </c>
      <c r="J99" s="4">
        <f>+Table1[[#This Row],[Employed]]-Table1[[#This Row],[Estacionalidad]]</f>
        <v>14511.329118773947</v>
      </c>
    </row>
    <row r="100" spans="1:10" x14ac:dyDescent="0.45">
      <c r="A100" t="s">
        <v>102</v>
      </c>
      <c r="B100" t="s">
        <v>4</v>
      </c>
      <c r="C100" s="2">
        <f t="shared" si="5"/>
        <v>35855</v>
      </c>
      <c r="D100" s="5">
        <f t="shared" si="6"/>
        <v>3</v>
      </c>
      <c r="E100">
        <v>14226.1</v>
      </c>
      <c r="F100" s="4">
        <f t="shared" si="7"/>
        <v>14532.344827586208</v>
      </c>
      <c r="G100" s="4">
        <f>+Table1[[#This Row],[Employed]]-Table1[[#This Row],[Trend]]</f>
        <v>-306.24482758620798</v>
      </c>
      <c r="H100">
        <f>+_xlfn.XLOOKUP(Table1[[#This Row],[Mes]],$L$16:$L$27,$M$16:$M$27,"REVISAR",0,1)</f>
        <v>-225.36514778325136</v>
      </c>
      <c r="I100" s="4">
        <f>+Table1[[#This Row],[Employed]]-Table1[[#This Row],[Trend]]-Table1[[#This Row],[Estacionalidad]]</f>
        <v>-80.879679802956616</v>
      </c>
      <c r="J100" s="4">
        <f>+Table1[[#This Row],[Employed]]-Table1[[#This Row],[Estacionalidad]]</f>
        <v>14451.465147783252</v>
      </c>
    </row>
    <row r="101" spans="1:10" x14ac:dyDescent="0.45">
      <c r="A101" t="s">
        <v>103</v>
      </c>
      <c r="B101" t="s">
        <v>4</v>
      </c>
      <c r="C101" s="2">
        <f t="shared" si="5"/>
        <v>35886</v>
      </c>
      <c r="D101" s="5">
        <f t="shared" si="6"/>
        <v>4</v>
      </c>
      <c r="E101">
        <v>14322</v>
      </c>
      <c r="F101" s="4">
        <f t="shared" si="7"/>
        <v>14556.617241379314</v>
      </c>
      <c r="G101" s="4">
        <f>+Table1[[#This Row],[Employed]]-Table1[[#This Row],[Trend]]</f>
        <v>-234.61724137931378</v>
      </c>
      <c r="H101">
        <f>+_xlfn.XLOOKUP(Table1[[#This Row],[Mes]],$L$16:$L$27,$M$16:$M$27,"REVISAR",0,1)</f>
        <v>-163.78349753694607</v>
      </c>
      <c r="I101" s="4">
        <f>+Table1[[#This Row],[Employed]]-Table1[[#This Row],[Trend]]-Table1[[#This Row],[Estacionalidad]]</f>
        <v>-70.83374384236771</v>
      </c>
      <c r="J101" s="4">
        <f>+Table1[[#This Row],[Employed]]-Table1[[#This Row],[Estacionalidad]]</f>
        <v>14485.783497536946</v>
      </c>
    </row>
    <row r="102" spans="1:10" x14ac:dyDescent="0.45">
      <c r="A102" t="s">
        <v>104</v>
      </c>
      <c r="B102" t="s">
        <v>4</v>
      </c>
      <c r="C102" s="2">
        <f t="shared" si="5"/>
        <v>35916</v>
      </c>
      <c r="D102" s="5">
        <f t="shared" si="6"/>
        <v>5</v>
      </c>
      <c r="E102">
        <v>14471.8</v>
      </c>
      <c r="F102" s="4">
        <f t="shared" si="7"/>
        <v>14589.47931034483</v>
      </c>
      <c r="G102" s="4">
        <f>+Table1[[#This Row],[Employed]]-Table1[[#This Row],[Trend]]</f>
        <v>-117.67931034483081</v>
      </c>
      <c r="H102">
        <f>+_xlfn.XLOOKUP(Table1[[#This Row],[Mes]],$L$16:$L$27,$M$16:$M$27,"REVISAR",0,1)</f>
        <v>-71.584729064039621</v>
      </c>
      <c r="I102" s="4">
        <f>+Table1[[#This Row],[Employed]]-Table1[[#This Row],[Trend]]-Table1[[#This Row],[Estacionalidad]]</f>
        <v>-46.094581280791189</v>
      </c>
      <c r="J102" s="4">
        <f>+Table1[[#This Row],[Employed]]-Table1[[#This Row],[Estacionalidad]]</f>
        <v>14543.384729064039</v>
      </c>
    </row>
    <row r="103" spans="1:10" x14ac:dyDescent="0.45">
      <c r="A103" t="s">
        <v>105</v>
      </c>
      <c r="B103" t="s">
        <v>4</v>
      </c>
      <c r="C103" s="2">
        <f t="shared" si="5"/>
        <v>35947</v>
      </c>
      <c r="D103" s="5">
        <f t="shared" si="6"/>
        <v>6</v>
      </c>
      <c r="E103">
        <v>14568.9</v>
      </c>
      <c r="F103" s="4">
        <f t="shared" si="7"/>
        <v>14622.282758620691</v>
      </c>
      <c r="G103" s="4">
        <f>+Table1[[#This Row],[Employed]]-Table1[[#This Row],[Trend]]</f>
        <v>-53.382758620691675</v>
      </c>
      <c r="H103">
        <f>+_xlfn.XLOOKUP(Table1[[#This Row],[Mes]],$L$16:$L$27,$M$16:$M$27,"REVISAR",0,1)</f>
        <v>-1.5493842364532742</v>
      </c>
      <c r="I103" s="4">
        <f>+Table1[[#This Row],[Employed]]-Table1[[#This Row],[Trend]]-Table1[[#This Row],[Estacionalidad]]</f>
        <v>-51.833374384238404</v>
      </c>
      <c r="J103" s="4">
        <f>+Table1[[#This Row],[Employed]]-Table1[[#This Row],[Estacionalidad]]</f>
        <v>14570.449384236454</v>
      </c>
    </row>
    <row r="104" spans="1:10" x14ac:dyDescent="0.45">
      <c r="A104" t="s">
        <v>106</v>
      </c>
      <c r="B104" t="s">
        <v>4</v>
      </c>
      <c r="C104" s="2">
        <f t="shared" si="5"/>
        <v>35977</v>
      </c>
      <c r="D104" s="5">
        <f t="shared" si="6"/>
        <v>7</v>
      </c>
      <c r="E104">
        <v>14602.1</v>
      </c>
      <c r="F104" s="4">
        <f t="shared" si="7"/>
        <v>14651.413793103453</v>
      </c>
      <c r="G104" s="4">
        <f>+Table1[[#This Row],[Employed]]-Table1[[#This Row],[Trend]]</f>
        <v>-49.313793103452554</v>
      </c>
      <c r="H104">
        <f>+_xlfn.XLOOKUP(Table1[[#This Row],[Mes]],$L$16:$L$27,$M$16:$M$27,"REVISAR",0,1)</f>
        <v>-8.3584975369465475</v>
      </c>
      <c r="I104" s="4">
        <f>+Table1[[#This Row],[Employed]]-Table1[[#This Row],[Trend]]-Table1[[#This Row],[Estacionalidad]]</f>
        <v>-40.95529556650601</v>
      </c>
      <c r="J104" s="4">
        <f>+Table1[[#This Row],[Employed]]-Table1[[#This Row],[Estacionalidad]]</f>
        <v>14610.458497536947</v>
      </c>
    </row>
    <row r="105" spans="1:10" x14ac:dyDescent="0.45">
      <c r="A105" t="s">
        <v>107</v>
      </c>
      <c r="B105" t="s">
        <v>4</v>
      </c>
      <c r="C105" s="2">
        <f t="shared" si="5"/>
        <v>36008</v>
      </c>
      <c r="D105" s="5">
        <f t="shared" si="6"/>
        <v>8</v>
      </c>
      <c r="E105">
        <v>14617</v>
      </c>
      <c r="F105" s="4">
        <f t="shared" si="7"/>
        <v>14682.23103448276</v>
      </c>
      <c r="G105" s="4">
        <f>+Table1[[#This Row],[Employed]]-Table1[[#This Row],[Trend]]</f>
        <v>-65.231034482760151</v>
      </c>
      <c r="H105">
        <f>+_xlfn.XLOOKUP(Table1[[#This Row],[Mes]],$L$16:$L$27,$M$16:$M$27,"REVISAR",0,1)</f>
        <v>-10.74112388250345</v>
      </c>
      <c r="I105" s="4">
        <f>+Table1[[#This Row],[Employed]]-Table1[[#This Row],[Trend]]-Table1[[#This Row],[Estacionalidad]]</f>
        <v>-54.4899106002567</v>
      </c>
      <c r="J105" s="4">
        <f>+Table1[[#This Row],[Employed]]-Table1[[#This Row],[Estacionalidad]]</f>
        <v>14627.741123882504</v>
      </c>
    </row>
    <row r="106" spans="1:10" x14ac:dyDescent="0.45">
      <c r="A106" t="s">
        <v>108</v>
      </c>
      <c r="B106" t="s">
        <v>4</v>
      </c>
      <c r="C106" s="2">
        <f t="shared" si="5"/>
        <v>36039</v>
      </c>
      <c r="D106" s="5">
        <f t="shared" si="6"/>
        <v>9</v>
      </c>
      <c r="E106">
        <v>14601.4</v>
      </c>
      <c r="F106" s="4">
        <f t="shared" si="7"/>
        <v>14722.424137931039</v>
      </c>
      <c r="G106" s="4">
        <f>+Table1[[#This Row],[Employed]]-Table1[[#This Row],[Trend]]</f>
        <v>-121.02413793103915</v>
      </c>
      <c r="H106">
        <f>+_xlfn.XLOOKUP(Table1[[#This Row],[Mes]],$L$16:$L$27,$M$16:$M$27,"REVISAR",0,1)</f>
        <v>-101.19195402298882</v>
      </c>
      <c r="I106" s="4">
        <f>+Table1[[#This Row],[Employed]]-Table1[[#This Row],[Trend]]-Table1[[#This Row],[Estacionalidad]]</f>
        <v>-19.832183908050325</v>
      </c>
      <c r="J106" s="4">
        <f>+Table1[[#This Row],[Employed]]-Table1[[#This Row],[Estacionalidad]]</f>
        <v>14702.591954022988</v>
      </c>
    </row>
    <row r="107" spans="1:10" x14ac:dyDescent="0.45">
      <c r="A107" t="s">
        <v>109</v>
      </c>
      <c r="B107" t="s">
        <v>4</v>
      </c>
      <c r="C107" s="2">
        <f t="shared" si="5"/>
        <v>36069</v>
      </c>
      <c r="D107" s="5">
        <f t="shared" si="6"/>
        <v>10</v>
      </c>
      <c r="E107">
        <v>14745.6</v>
      </c>
      <c r="F107" s="4">
        <f t="shared" si="7"/>
        <v>14772.706896551728</v>
      </c>
      <c r="G107" s="4">
        <f>+Table1[[#This Row],[Employed]]-Table1[[#This Row],[Trend]]</f>
        <v>-27.106896551727914</v>
      </c>
      <c r="H107">
        <f>+_xlfn.XLOOKUP(Table1[[#This Row],[Mes]],$L$16:$L$27,$M$16:$M$27,"REVISAR",0,1)</f>
        <v>2.0005108556829159</v>
      </c>
      <c r="I107" s="4">
        <f>+Table1[[#This Row],[Employed]]-Table1[[#This Row],[Trend]]-Table1[[#This Row],[Estacionalidad]]</f>
        <v>-29.107407407410829</v>
      </c>
      <c r="J107" s="4">
        <f>+Table1[[#This Row],[Employed]]-Table1[[#This Row],[Estacionalidad]]</f>
        <v>14743.599489144317</v>
      </c>
    </row>
    <row r="108" spans="1:10" x14ac:dyDescent="0.45">
      <c r="A108" t="s">
        <v>110</v>
      </c>
      <c r="B108" t="s">
        <v>4</v>
      </c>
      <c r="C108" s="2">
        <f t="shared" si="5"/>
        <v>36100</v>
      </c>
      <c r="D108" s="5">
        <f t="shared" si="6"/>
        <v>11</v>
      </c>
      <c r="E108">
        <v>15114.4</v>
      </c>
      <c r="F108" s="4">
        <f t="shared" si="7"/>
        <v>14797.910344827591</v>
      </c>
      <c r="G108" s="4">
        <f>+Table1[[#This Row],[Employed]]-Table1[[#This Row],[Trend]]</f>
        <v>316.48965517240867</v>
      </c>
      <c r="H108">
        <f>+_xlfn.XLOOKUP(Table1[[#This Row],[Mes]],$L$16:$L$27,$M$16:$M$27,"REVISAR",0,1)</f>
        <v>361.39744572158338</v>
      </c>
      <c r="I108" s="4">
        <f>+Table1[[#This Row],[Employed]]-Table1[[#This Row],[Trend]]-Table1[[#This Row],[Estacionalidad]]</f>
        <v>-44.907790549174706</v>
      </c>
      <c r="J108" s="4">
        <f>+Table1[[#This Row],[Employed]]-Table1[[#This Row],[Estacionalidad]]</f>
        <v>14753.002554278417</v>
      </c>
    </row>
    <row r="109" spans="1:10" x14ac:dyDescent="0.45">
      <c r="A109" t="s">
        <v>111</v>
      </c>
      <c r="B109" t="s">
        <v>4</v>
      </c>
      <c r="C109" s="2">
        <f t="shared" si="5"/>
        <v>36130</v>
      </c>
      <c r="D109" s="5">
        <f t="shared" si="6"/>
        <v>12</v>
      </c>
      <c r="E109">
        <v>15388.3</v>
      </c>
      <c r="F109" s="4">
        <f t="shared" si="7"/>
        <v>14817.182758620695</v>
      </c>
      <c r="G109" s="4">
        <f>+Table1[[#This Row],[Employed]]-Table1[[#This Row],[Trend]]</f>
        <v>571.11724137930469</v>
      </c>
      <c r="H109">
        <f>+_xlfn.XLOOKUP(Table1[[#This Row],[Mes]],$L$16:$L$27,$M$16:$M$27,"REVISAR",0,1)</f>
        <v>550.61392081736892</v>
      </c>
      <c r="I109" s="4">
        <f>+Table1[[#This Row],[Employed]]-Table1[[#This Row],[Trend]]-Table1[[#This Row],[Estacionalidad]]</f>
        <v>20.503320561935766</v>
      </c>
      <c r="J109" s="4">
        <f>+Table1[[#This Row],[Employed]]-Table1[[#This Row],[Estacionalidad]]</f>
        <v>14837.686079182631</v>
      </c>
    </row>
    <row r="110" spans="1:10" x14ac:dyDescent="0.45">
      <c r="A110" t="s">
        <v>112</v>
      </c>
      <c r="B110" t="s">
        <v>4</v>
      </c>
      <c r="C110" s="2">
        <f t="shared" si="5"/>
        <v>36161</v>
      </c>
      <c r="D110" s="5">
        <f t="shared" si="6"/>
        <v>1</v>
      </c>
      <c r="E110">
        <v>14705.2</v>
      </c>
      <c r="F110" s="4">
        <f t="shared" si="7"/>
        <v>14831.368965517246</v>
      </c>
      <c r="G110" s="4">
        <f>+Table1[[#This Row],[Employed]]-Table1[[#This Row],[Trend]]</f>
        <v>-126.16896551724494</v>
      </c>
      <c r="H110">
        <f>+_xlfn.XLOOKUP(Table1[[#This Row],[Mes]],$L$16:$L$27,$M$16:$M$27,"REVISAR",0,1)</f>
        <v>-93.718901660281276</v>
      </c>
      <c r="I110" s="4">
        <f>+Table1[[#This Row],[Employed]]-Table1[[#This Row],[Trend]]-Table1[[#This Row],[Estacionalidad]]</f>
        <v>-32.450063856963666</v>
      </c>
      <c r="J110" s="4">
        <f>+Table1[[#This Row],[Employed]]-Table1[[#This Row],[Estacionalidad]]</f>
        <v>14798.918901660281</v>
      </c>
    </row>
    <row r="111" spans="1:10" x14ac:dyDescent="0.45">
      <c r="A111" t="s">
        <v>113</v>
      </c>
      <c r="B111" t="s">
        <v>4</v>
      </c>
      <c r="C111" s="2">
        <f t="shared" si="5"/>
        <v>36192</v>
      </c>
      <c r="D111" s="5">
        <f t="shared" si="6"/>
        <v>2</v>
      </c>
      <c r="E111">
        <v>14567.2</v>
      </c>
      <c r="F111" s="4">
        <f t="shared" si="7"/>
        <v>14837.779310344833</v>
      </c>
      <c r="G111" s="4">
        <f>+Table1[[#This Row],[Employed]]-Table1[[#This Row],[Trend]]</f>
        <v>-270.57931034483227</v>
      </c>
      <c r="H111">
        <f>+_xlfn.XLOOKUP(Table1[[#This Row],[Mes]],$L$16:$L$27,$M$16:$M$27,"REVISAR",0,1)</f>
        <v>-268.02911877394689</v>
      </c>
      <c r="I111" s="4">
        <f>+Table1[[#This Row],[Employed]]-Table1[[#This Row],[Trend]]-Table1[[#This Row],[Estacionalidad]]</f>
        <v>-2.5501915708853744</v>
      </c>
      <c r="J111" s="4">
        <f>+Table1[[#This Row],[Employed]]-Table1[[#This Row],[Estacionalidad]]</f>
        <v>14835.229118773948</v>
      </c>
    </row>
    <row r="112" spans="1:10" x14ac:dyDescent="0.45">
      <c r="A112" t="s">
        <v>114</v>
      </c>
      <c r="B112" t="s">
        <v>4</v>
      </c>
      <c r="C112" s="2">
        <f t="shared" si="5"/>
        <v>36220</v>
      </c>
      <c r="D112" s="5">
        <f t="shared" si="6"/>
        <v>3</v>
      </c>
      <c r="E112">
        <v>14574.9</v>
      </c>
      <c r="F112" s="4">
        <f t="shared" si="7"/>
        <v>14836.70689655173</v>
      </c>
      <c r="G112" s="4">
        <f>+Table1[[#This Row],[Employed]]-Table1[[#This Row],[Trend]]</f>
        <v>-261.80689655173046</v>
      </c>
      <c r="H112">
        <f>+_xlfn.XLOOKUP(Table1[[#This Row],[Mes]],$L$16:$L$27,$M$16:$M$27,"REVISAR",0,1)</f>
        <v>-225.36514778325136</v>
      </c>
      <c r="I112" s="4">
        <f>+Table1[[#This Row],[Employed]]-Table1[[#This Row],[Trend]]-Table1[[#This Row],[Estacionalidad]]</f>
        <v>-36.441748768479101</v>
      </c>
      <c r="J112" s="4">
        <f>+Table1[[#This Row],[Employed]]-Table1[[#This Row],[Estacionalidad]]</f>
        <v>14800.265147783251</v>
      </c>
    </row>
    <row r="113" spans="1:10" x14ac:dyDescent="0.45">
      <c r="A113" t="s">
        <v>115</v>
      </c>
      <c r="B113" t="s">
        <v>4</v>
      </c>
      <c r="C113" s="2">
        <f t="shared" si="5"/>
        <v>36251</v>
      </c>
      <c r="D113" s="5">
        <f t="shared" si="6"/>
        <v>4</v>
      </c>
      <c r="E113">
        <v>14695.9</v>
      </c>
      <c r="F113" s="4">
        <f t="shared" si="7"/>
        <v>14863.768965517245</v>
      </c>
      <c r="G113" s="4">
        <f>+Table1[[#This Row],[Employed]]-Table1[[#This Row],[Trend]]</f>
        <v>-167.86896551724567</v>
      </c>
      <c r="H113">
        <f>+_xlfn.XLOOKUP(Table1[[#This Row],[Mes]],$L$16:$L$27,$M$16:$M$27,"REVISAR",0,1)</f>
        <v>-163.78349753694607</v>
      </c>
      <c r="I113" s="4">
        <f>+Table1[[#This Row],[Employed]]-Table1[[#This Row],[Trend]]-Table1[[#This Row],[Estacionalidad]]</f>
        <v>-4.0854679802995975</v>
      </c>
      <c r="J113" s="4">
        <f>+Table1[[#This Row],[Employed]]-Table1[[#This Row],[Estacionalidad]]</f>
        <v>14859.683497536946</v>
      </c>
    </row>
    <row r="114" spans="1:10" x14ac:dyDescent="0.45">
      <c r="A114" t="s">
        <v>116</v>
      </c>
      <c r="B114" t="s">
        <v>4</v>
      </c>
      <c r="C114" s="2">
        <f t="shared" si="5"/>
        <v>36281</v>
      </c>
      <c r="D114" s="5">
        <f t="shared" si="6"/>
        <v>5</v>
      </c>
      <c r="E114">
        <v>14828</v>
      </c>
      <c r="F114" s="4">
        <f t="shared" si="7"/>
        <v>14898.206896551726</v>
      </c>
      <c r="G114" s="4">
        <f>+Table1[[#This Row],[Employed]]-Table1[[#This Row],[Trend]]</f>
        <v>-70.206896551726459</v>
      </c>
      <c r="H114">
        <f>+_xlfn.XLOOKUP(Table1[[#This Row],[Mes]],$L$16:$L$27,$M$16:$M$27,"REVISAR",0,1)</f>
        <v>-71.584729064039621</v>
      </c>
      <c r="I114" s="4">
        <f>+Table1[[#This Row],[Employed]]-Table1[[#This Row],[Trend]]-Table1[[#This Row],[Estacionalidad]]</f>
        <v>1.3778325123131623</v>
      </c>
      <c r="J114" s="4">
        <f>+Table1[[#This Row],[Employed]]-Table1[[#This Row],[Estacionalidad]]</f>
        <v>14899.584729064039</v>
      </c>
    </row>
    <row r="115" spans="1:10" x14ac:dyDescent="0.45">
      <c r="A115" t="s">
        <v>117</v>
      </c>
      <c r="B115" t="s">
        <v>4</v>
      </c>
      <c r="C115" s="2">
        <f t="shared" si="5"/>
        <v>36312</v>
      </c>
      <c r="D115" s="5">
        <f t="shared" si="6"/>
        <v>6</v>
      </c>
      <c r="E115">
        <v>14931</v>
      </c>
      <c r="F115" s="4">
        <f t="shared" si="7"/>
        <v>14934.303448275865</v>
      </c>
      <c r="G115" s="4">
        <f>+Table1[[#This Row],[Employed]]-Table1[[#This Row],[Trend]]</f>
        <v>-3.3034482758648664</v>
      </c>
      <c r="H115">
        <f>+_xlfn.XLOOKUP(Table1[[#This Row],[Mes]],$L$16:$L$27,$M$16:$M$27,"REVISAR",0,1)</f>
        <v>-1.5493842364532742</v>
      </c>
      <c r="I115" s="4">
        <f>+Table1[[#This Row],[Employed]]-Table1[[#This Row],[Trend]]-Table1[[#This Row],[Estacionalidad]]</f>
        <v>-1.7540640394115923</v>
      </c>
      <c r="J115" s="4">
        <f>+Table1[[#This Row],[Employed]]-Table1[[#This Row],[Estacionalidad]]</f>
        <v>14932.549384236454</v>
      </c>
    </row>
    <row r="116" spans="1:10" x14ac:dyDescent="0.45">
      <c r="A116" t="s">
        <v>118</v>
      </c>
      <c r="B116" t="s">
        <v>4</v>
      </c>
      <c r="C116" s="2">
        <f t="shared" si="5"/>
        <v>36342</v>
      </c>
      <c r="D116" s="5">
        <f t="shared" si="6"/>
        <v>7</v>
      </c>
      <c r="E116">
        <v>14976.4</v>
      </c>
      <c r="F116" s="4">
        <f t="shared" si="7"/>
        <v>14965.94137931035</v>
      </c>
      <c r="G116" s="4">
        <f>+Table1[[#This Row],[Employed]]-Table1[[#This Row],[Trend]]</f>
        <v>10.458620689649251</v>
      </c>
      <c r="H116">
        <f>+_xlfn.XLOOKUP(Table1[[#This Row],[Mes]],$L$16:$L$27,$M$16:$M$27,"REVISAR",0,1)</f>
        <v>-8.3584975369465475</v>
      </c>
      <c r="I116" s="4">
        <f>+Table1[[#This Row],[Employed]]-Table1[[#This Row],[Trend]]-Table1[[#This Row],[Estacionalidad]]</f>
        <v>18.817118226595799</v>
      </c>
      <c r="J116" s="4">
        <f>+Table1[[#This Row],[Employed]]-Table1[[#This Row],[Estacionalidad]]</f>
        <v>14984.758497536946</v>
      </c>
    </row>
    <row r="117" spans="1:10" x14ac:dyDescent="0.45">
      <c r="A117" t="s">
        <v>119</v>
      </c>
      <c r="B117" t="s">
        <v>4</v>
      </c>
      <c r="C117" s="2">
        <f t="shared" si="5"/>
        <v>36373</v>
      </c>
      <c r="D117" s="5">
        <f t="shared" si="6"/>
        <v>8</v>
      </c>
      <c r="E117">
        <v>14991.2</v>
      </c>
      <c r="F117" s="4">
        <f t="shared" si="7"/>
        <v>14997.35862068966</v>
      </c>
      <c r="G117" s="4">
        <f>+Table1[[#This Row],[Employed]]-Table1[[#This Row],[Trend]]</f>
        <v>-6.1586206896590738</v>
      </c>
      <c r="H117">
        <f>+_xlfn.XLOOKUP(Table1[[#This Row],[Mes]],$L$16:$L$27,$M$16:$M$27,"REVISAR",0,1)</f>
        <v>-10.74112388250345</v>
      </c>
      <c r="I117" s="4">
        <f>+Table1[[#This Row],[Employed]]-Table1[[#This Row],[Trend]]-Table1[[#This Row],[Estacionalidad]]</f>
        <v>4.582503192844376</v>
      </c>
      <c r="J117" s="4">
        <f>+Table1[[#This Row],[Employed]]-Table1[[#This Row],[Estacionalidad]]</f>
        <v>15001.941123882505</v>
      </c>
    </row>
    <row r="118" spans="1:10" x14ac:dyDescent="0.45">
      <c r="A118" t="s">
        <v>120</v>
      </c>
      <c r="B118" t="s">
        <v>4</v>
      </c>
      <c r="C118" s="2">
        <f t="shared" si="5"/>
        <v>36404</v>
      </c>
      <c r="D118" s="5">
        <f t="shared" si="6"/>
        <v>9</v>
      </c>
      <c r="E118">
        <v>14963.5</v>
      </c>
      <c r="F118" s="4">
        <f t="shared" si="7"/>
        <v>15039.006896551729</v>
      </c>
      <c r="G118" s="4">
        <f>+Table1[[#This Row],[Employed]]-Table1[[#This Row],[Trend]]</f>
        <v>-75.506896551729369</v>
      </c>
      <c r="H118">
        <f>+_xlfn.XLOOKUP(Table1[[#This Row],[Mes]],$L$16:$L$27,$M$16:$M$27,"REVISAR",0,1)</f>
        <v>-101.19195402298882</v>
      </c>
      <c r="I118" s="4">
        <f>+Table1[[#This Row],[Employed]]-Table1[[#This Row],[Trend]]-Table1[[#This Row],[Estacionalidad]]</f>
        <v>25.685057471259455</v>
      </c>
      <c r="J118" s="4">
        <f>+Table1[[#This Row],[Employed]]-Table1[[#This Row],[Estacionalidad]]</f>
        <v>15064.691954022988</v>
      </c>
    </row>
    <row r="119" spans="1:10" x14ac:dyDescent="0.45">
      <c r="A119" t="s">
        <v>121</v>
      </c>
      <c r="B119" t="s">
        <v>4</v>
      </c>
      <c r="C119" s="2">
        <f t="shared" si="5"/>
        <v>36434</v>
      </c>
      <c r="D119" s="5">
        <f t="shared" si="6"/>
        <v>10</v>
      </c>
      <c r="E119">
        <v>15135.6</v>
      </c>
      <c r="F119" s="4">
        <f t="shared" si="7"/>
        <v>15088.165517241383</v>
      </c>
      <c r="G119" s="4">
        <f>+Table1[[#This Row],[Employed]]-Table1[[#This Row],[Trend]]</f>
        <v>47.434482758617378</v>
      </c>
      <c r="H119">
        <f>+_xlfn.XLOOKUP(Table1[[#This Row],[Mes]],$L$16:$L$27,$M$16:$M$27,"REVISAR",0,1)</f>
        <v>2.0005108556829159</v>
      </c>
      <c r="I119" s="4">
        <f>+Table1[[#This Row],[Employed]]-Table1[[#This Row],[Trend]]-Table1[[#This Row],[Estacionalidad]]</f>
        <v>45.433971902934459</v>
      </c>
      <c r="J119" s="4">
        <f>+Table1[[#This Row],[Employed]]-Table1[[#This Row],[Estacionalidad]]</f>
        <v>15133.599489144317</v>
      </c>
    </row>
    <row r="120" spans="1:10" x14ac:dyDescent="0.45">
      <c r="A120" t="s">
        <v>122</v>
      </c>
      <c r="B120" t="s">
        <v>4</v>
      </c>
      <c r="C120" s="2">
        <f t="shared" si="5"/>
        <v>36465</v>
      </c>
      <c r="D120" s="5">
        <f t="shared" si="6"/>
        <v>11</v>
      </c>
      <c r="E120">
        <v>15504.9</v>
      </c>
      <c r="F120" s="4">
        <f t="shared" si="7"/>
        <v>15111.303448275863</v>
      </c>
      <c r="G120" s="4">
        <f>+Table1[[#This Row],[Employed]]-Table1[[#This Row],[Trend]]</f>
        <v>393.59655172413659</v>
      </c>
      <c r="H120">
        <f>+_xlfn.XLOOKUP(Table1[[#This Row],[Mes]],$L$16:$L$27,$M$16:$M$27,"REVISAR",0,1)</f>
        <v>361.39744572158338</v>
      </c>
      <c r="I120" s="4">
        <f>+Table1[[#This Row],[Employed]]-Table1[[#This Row],[Trend]]-Table1[[#This Row],[Estacionalidad]]</f>
        <v>32.199106002553208</v>
      </c>
      <c r="J120" s="4">
        <f>+Table1[[#This Row],[Employed]]-Table1[[#This Row],[Estacionalidad]]</f>
        <v>15143.502554278417</v>
      </c>
    </row>
    <row r="121" spans="1:10" x14ac:dyDescent="0.45">
      <c r="A121" t="s">
        <v>123</v>
      </c>
      <c r="B121" t="s">
        <v>4</v>
      </c>
      <c r="C121" s="2">
        <f t="shared" si="5"/>
        <v>36495</v>
      </c>
      <c r="D121" s="5">
        <f t="shared" si="6"/>
        <v>12</v>
      </c>
      <c r="E121">
        <v>15812.9</v>
      </c>
      <c r="F121" s="4">
        <f t="shared" si="7"/>
        <v>15128.303448275865</v>
      </c>
      <c r="G121" s="4">
        <f>+Table1[[#This Row],[Employed]]-Table1[[#This Row],[Trend]]</f>
        <v>684.59655172413477</v>
      </c>
      <c r="H121">
        <f>+_xlfn.XLOOKUP(Table1[[#This Row],[Mes]],$L$16:$L$27,$M$16:$M$27,"REVISAR",0,1)</f>
        <v>550.61392081736892</v>
      </c>
      <c r="I121" s="4">
        <f>+Table1[[#This Row],[Employed]]-Table1[[#This Row],[Trend]]-Table1[[#This Row],[Estacionalidad]]</f>
        <v>133.98263090676585</v>
      </c>
      <c r="J121" s="4">
        <f>+Table1[[#This Row],[Employed]]-Table1[[#This Row],[Estacionalidad]]</f>
        <v>15262.286079182632</v>
      </c>
    </row>
    <row r="122" spans="1:10" x14ac:dyDescent="0.45">
      <c r="A122" t="s">
        <v>124</v>
      </c>
      <c r="B122" t="s">
        <v>4</v>
      </c>
      <c r="C122" s="2">
        <f t="shared" si="5"/>
        <v>36526</v>
      </c>
      <c r="D122" s="5">
        <f t="shared" si="6"/>
        <v>1</v>
      </c>
      <c r="E122">
        <v>15122.9</v>
      </c>
      <c r="F122" s="4">
        <f t="shared" si="7"/>
        <v>15139.73103448276</v>
      </c>
      <c r="G122" s="4">
        <f>+Table1[[#This Row],[Employed]]-Table1[[#This Row],[Trend]]</f>
        <v>-16.831034482760515</v>
      </c>
      <c r="H122">
        <f>+_xlfn.XLOOKUP(Table1[[#This Row],[Mes]],$L$16:$L$27,$M$16:$M$27,"REVISAR",0,1)</f>
        <v>-93.718901660281276</v>
      </c>
      <c r="I122" s="4">
        <f>+Table1[[#This Row],[Employed]]-Table1[[#This Row],[Trend]]-Table1[[#This Row],[Estacionalidad]]</f>
        <v>76.887867177520761</v>
      </c>
      <c r="J122" s="4">
        <f>+Table1[[#This Row],[Employed]]-Table1[[#This Row],[Estacionalidad]]</f>
        <v>15216.61890166028</v>
      </c>
    </row>
    <row r="123" spans="1:10" x14ac:dyDescent="0.45">
      <c r="A123" t="s">
        <v>125</v>
      </c>
      <c r="B123" t="s">
        <v>4</v>
      </c>
      <c r="C123" s="2">
        <f t="shared" si="5"/>
        <v>36557</v>
      </c>
      <c r="D123" s="5">
        <f t="shared" si="6"/>
        <v>2</v>
      </c>
      <c r="E123">
        <v>14918.4</v>
      </c>
      <c r="F123" s="4">
        <f t="shared" si="7"/>
        <v>15137.400000000001</v>
      </c>
      <c r="G123" s="4">
        <f>+Table1[[#This Row],[Employed]]-Table1[[#This Row],[Trend]]</f>
        <v>-219.00000000000182</v>
      </c>
      <c r="H123">
        <f>+_xlfn.XLOOKUP(Table1[[#This Row],[Mes]],$L$16:$L$27,$M$16:$M$27,"REVISAR",0,1)</f>
        <v>-268.02911877394689</v>
      </c>
      <c r="I123" s="4">
        <f>+Table1[[#This Row],[Employed]]-Table1[[#This Row],[Trend]]-Table1[[#This Row],[Estacionalidad]]</f>
        <v>49.029118773945072</v>
      </c>
      <c r="J123" s="4">
        <f>+Table1[[#This Row],[Employed]]-Table1[[#This Row],[Estacionalidad]]</f>
        <v>15186.429118773947</v>
      </c>
    </row>
    <row r="124" spans="1:10" x14ac:dyDescent="0.45">
      <c r="A124" t="s">
        <v>126</v>
      </c>
      <c r="B124" t="s">
        <v>4</v>
      </c>
      <c r="C124" s="2">
        <f t="shared" si="5"/>
        <v>36586</v>
      </c>
      <c r="D124" s="5">
        <f t="shared" si="6"/>
        <v>3</v>
      </c>
      <c r="E124">
        <v>14944.4</v>
      </c>
      <c r="F124" s="4">
        <f t="shared" si="7"/>
        <v>15129.448275862071</v>
      </c>
      <c r="G124" s="4">
        <f>+Table1[[#This Row],[Employed]]-Table1[[#This Row],[Trend]]</f>
        <v>-185.04827586207102</v>
      </c>
      <c r="H124">
        <f>+_xlfn.XLOOKUP(Table1[[#This Row],[Mes]],$L$16:$L$27,$M$16:$M$27,"REVISAR",0,1)</f>
        <v>-225.36514778325136</v>
      </c>
      <c r="I124" s="4">
        <f>+Table1[[#This Row],[Employed]]-Table1[[#This Row],[Trend]]-Table1[[#This Row],[Estacionalidad]]</f>
        <v>40.316871921180336</v>
      </c>
      <c r="J124" s="4">
        <f>+Table1[[#This Row],[Employed]]-Table1[[#This Row],[Estacionalidad]]</f>
        <v>15169.765147783251</v>
      </c>
    </row>
    <row r="125" spans="1:10" x14ac:dyDescent="0.45">
      <c r="A125" t="s">
        <v>127</v>
      </c>
      <c r="B125" t="s">
        <v>4</v>
      </c>
      <c r="C125" s="2">
        <f t="shared" si="5"/>
        <v>36617</v>
      </c>
      <c r="D125" s="5">
        <f t="shared" si="6"/>
        <v>4</v>
      </c>
      <c r="E125">
        <v>15090</v>
      </c>
      <c r="F125" s="4">
        <f t="shared" si="7"/>
        <v>15148.168965517241</v>
      </c>
      <c r="G125" s="4">
        <f>+Table1[[#This Row],[Employed]]-Table1[[#This Row],[Trend]]</f>
        <v>-58.168965517241304</v>
      </c>
      <c r="H125">
        <f>+_xlfn.XLOOKUP(Table1[[#This Row],[Mes]],$L$16:$L$27,$M$16:$M$27,"REVISAR",0,1)</f>
        <v>-163.78349753694607</v>
      </c>
      <c r="I125" s="4">
        <f>+Table1[[#This Row],[Employed]]-Table1[[#This Row],[Trend]]-Table1[[#This Row],[Estacionalidad]]</f>
        <v>105.61453201970477</v>
      </c>
      <c r="J125" s="4">
        <f>+Table1[[#This Row],[Employed]]-Table1[[#This Row],[Estacionalidad]]</f>
        <v>15253.783497536946</v>
      </c>
    </row>
    <row r="126" spans="1:10" x14ac:dyDescent="0.45">
      <c r="A126" t="s">
        <v>128</v>
      </c>
      <c r="B126" t="s">
        <v>4</v>
      </c>
      <c r="C126" s="2">
        <f t="shared" si="5"/>
        <v>36647</v>
      </c>
      <c r="D126" s="5">
        <f t="shared" si="6"/>
        <v>5</v>
      </c>
      <c r="E126">
        <v>15145.4</v>
      </c>
      <c r="F126" s="4">
        <f t="shared" si="7"/>
        <v>15168.775862068966</v>
      </c>
      <c r="G126" s="4">
        <f>+Table1[[#This Row],[Employed]]-Table1[[#This Row],[Trend]]</f>
        <v>-23.375862068965944</v>
      </c>
      <c r="H126">
        <f>+_xlfn.XLOOKUP(Table1[[#This Row],[Mes]],$L$16:$L$27,$M$16:$M$27,"REVISAR",0,1)</f>
        <v>-71.584729064039621</v>
      </c>
      <c r="I126" s="4">
        <f>+Table1[[#This Row],[Employed]]-Table1[[#This Row],[Trend]]-Table1[[#This Row],[Estacionalidad]]</f>
        <v>48.208866995073677</v>
      </c>
      <c r="J126" s="4">
        <f>+Table1[[#This Row],[Employed]]-Table1[[#This Row],[Estacionalidad]]</f>
        <v>15216.984729064039</v>
      </c>
    </row>
    <row r="127" spans="1:10" x14ac:dyDescent="0.45">
      <c r="A127" t="s">
        <v>129</v>
      </c>
      <c r="B127" t="s">
        <v>4</v>
      </c>
      <c r="C127" s="2">
        <f t="shared" si="5"/>
        <v>36678</v>
      </c>
      <c r="D127" s="5">
        <f t="shared" si="6"/>
        <v>6</v>
      </c>
      <c r="E127">
        <v>15240.6</v>
      </c>
      <c r="F127" s="4">
        <f t="shared" si="7"/>
        <v>15189.975862068966</v>
      </c>
      <c r="G127" s="4">
        <f>+Table1[[#This Row],[Employed]]-Table1[[#This Row],[Trend]]</f>
        <v>50.624137931034056</v>
      </c>
      <c r="H127">
        <f>+_xlfn.XLOOKUP(Table1[[#This Row],[Mes]],$L$16:$L$27,$M$16:$M$27,"REVISAR",0,1)</f>
        <v>-1.5493842364532742</v>
      </c>
      <c r="I127" s="4">
        <f>+Table1[[#This Row],[Employed]]-Table1[[#This Row],[Trend]]-Table1[[#This Row],[Estacionalidad]]</f>
        <v>52.173522167487327</v>
      </c>
      <c r="J127" s="4">
        <f>+Table1[[#This Row],[Employed]]-Table1[[#This Row],[Estacionalidad]]</f>
        <v>15242.149384236454</v>
      </c>
    </row>
    <row r="128" spans="1:10" x14ac:dyDescent="0.45">
      <c r="A128" t="s">
        <v>130</v>
      </c>
      <c r="B128" t="s">
        <v>4</v>
      </c>
      <c r="C128" s="2">
        <f t="shared" si="5"/>
        <v>36708</v>
      </c>
      <c r="D128" s="5">
        <f t="shared" si="6"/>
        <v>7</v>
      </c>
      <c r="E128">
        <v>15242</v>
      </c>
      <c r="F128" s="4">
        <f t="shared" si="7"/>
        <v>15204.889655172416</v>
      </c>
      <c r="G128" s="4">
        <f>+Table1[[#This Row],[Employed]]-Table1[[#This Row],[Trend]]</f>
        <v>37.110344827584413</v>
      </c>
      <c r="H128">
        <f>+_xlfn.XLOOKUP(Table1[[#This Row],[Mes]],$L$16:$L$27,$M$16:$M$27,"REVISAR",0,1)</f>
        <v>-8.3584975369465475</v>
      </c>
      <c r="I128" s="4">
        <f>+Table1[[#This Row],[Employed]]-Table1[[#This Row],[Trend]]-Table1[[#This Row],[Estacionalidad]]</f>
        <v>45.468842364530957</v>
      </c>
      <c r="J128" s="4">
        <f>+Table1[[#This Row],[Employed]]-Table1[[#This Row],[Estacionalidad]]</f>
        <v>15250.358497536947</v>
      </c>
    </row>
    <row r="129" spans="1:10" x14ac:dyDescent="0.45">
      <c r="A129" t="s">
        <v>131</v>
      </c>
      <c r="B129" t="s">
        <v>4</v>
      </c>
      <c r="C129" s="2">
        <f t="shared" si="5"/>
        <v>36739</v>
      </c>
      <c r="D129" s="5">
        <f t="shared" si="6"/>
        <v>8</v>
      </c>
      <c r="E129">
        <v>15272.9</v>
      </c>
      <c r="F129" s="4">
        <f t="shared" si="7"/>
        <v>15218.548275862067</v>
      </c>
      <c r="G129" s="4">
        <f>+Table1[[#This Row],[Employed]]-Table1[[#This Row],[Trend]]</f>
        <v>54.351724137932251</v>
      </c>
      <c r="H129">
        <f>+_xlfn.XLOOKUP(Table1[[#This Row],[Mes]],$L$16:$L$27,$M$16:$M$27,"REVISAR",0,1)</f>
        <v>-10.74112388250345</v>
      </c>
      <c r="I129" s="4">
        <f>+Table1[[#This Row],[Employed]]-Table1[[#This Row],[Trend]]-Table1[[#This Row],[Estacionalidad]]</f>
        <v>65.092848020435696</v>
      </c>
      <c r="J129" s="4">
        <f>+Table1[[#This Row],[Employed]]-Table1[[#This Row],[Estacionalidad]]</f>
        <v>15283.641123882504</v>
      </c>
    </row>
    <row r="130" spans="1:10" x14ac:dyDescent="0.45">
      <c r="A130" t="s">
        <v>132</v>
      </c>
      <c r="B130" t="s">
        <v>4</v>
      </c>
      <c r="C130" s="2">
        <f t="shared" si="5"/>
        <v>36770</v>
      </c>
      <c r="D130" s="5">
        <f t="shared" si="6"/>
        <v>9</v>
      </c>
      <c r="E130">
        <v>15239.5</v>
      </c>
      <c r="F130" s="4">
        <f t="shared" si="7"/>
        <v>15240.793103448274</v>
      </c>
      <c r="G130" s="4">
        <f>+Table1[[#This Row],[Employed]]-Table1[[#This Row],[Trend]]</f>
        <v>-1.2931034482735413</v>
      </c>
      <c r="H130">
        <f>+_xlfn.XLOOKUP(Table1[[#This Row],[Mes]],$L$16:$L$27,$M$16:$M$27,"REVISAR",0,1)</f>
        <v>-101.19195402298882</v>
      </c>
      <c r="I130" s="4">
        <f>+Table1[[#This Row],[Employed]]-Table1[[#This Row],[Trend]]-Table1[[#This Row],[Estacionalidad]]</f>
        <v>99.898850574715283</v>
      </c>
      <c r="J130" s="4">
        <f>+Table1[[#This Row],[Employed]]-Table1[[#This Row],[Estacionalidad]]</f>
        <v>15340.691954022988</v>
      </c>
    </row>
    <row r="131" spans="1:10" x14ac:dyDescent="0.45">
      <c r="A131" t="s">
        <v>133</v>
      </c>
      <c r="B131" t="s">
        <v>4</v>
      </c>
      <c r="C131" s="2">
        <f t="shared" si="5"/>
        <v>36800</v>
      </c>
      <c r="D131" s="5">
        <f t="shared" si="6"/>
        <v>10</v>
      </c>
      <c r="E131">
        <v>15382.9</v>
      </c>
      <c r="F131" s="4">
        <f t="shared" si="7"/>
        <v>15266.224137931034</v>
      </c>
      <c r="G131" s="4">
        <f>+Table1[[#This Row],[Employed]]-Table1[[#This Row],[Trend]]</f>
        <v>116.67586206896522</v>
      </c>
      <c r="H131">
        <f>+_xlfn.XLOOKUP(Table1[[#This Row],[Mes]],$L$16:$L$27,$M$16:$M$27,"REVISAR",0,1)</f>
        <v>2.0005108556829159</v>
      </c>
      <c r="I131" s="4">
        <f>+Table1[[#This Row],[Employed]]-Table1[[#This Row],[Trend]]-Table1[[#This Row],[Estacionalidad]]</f>
        <v>114.6753512132823</v>
      </c>
      <c r="J131" s="4">
        <f>+Table1[[#This Row],[Employed]]-Table1[[#This Row],[Estacionalidad]]</f>
        <v>15380.899489144316</v>
      </c>
    </row>
    <row r="132" spans="1:10" x14ac:dyDescent="0.45">
      <c r="A132" t="s">
        <v>134</v>
      </c>
      <c r="B132" t="s">
        <v>4</v>
      </c>
      <c r="C132" s="2">
        <f t="shared" ref="C132:C195" si="8">+EDATE(C131,1)</f>
        <v>36831</v>
      </c>
      <c r="D132" s="5">
        <f t="shared" si="6"/>
        <v>11</v>
      </c>
      <c r="E132">
        <v>15776.7</v>
      </c>
      <c r="F132" s="4">
        <f t="shared" si="7"/>
        <v>15266.010344827586</v>
      </c>
      <c r="G132" s="4">
        <f>+Table1[[#This Row],[Employed]]-Table1[[#This Row],[Trend]]</f>
        <v>510.68965517241486</v>
      </c>
      <c r="H132">
        <f>+_xlfn.XLOOKUP(Table1[[#This Row],[Mes]],$L$16:$L$27,$M$16:$M$27,"REVISAR",0,1)</f>
        <v>361.39744572158338</v>
      </c>
      <c r="I132" s="4">
        <f>+Table1[[#This Row],[Employed]]-Table1[[#This Row],[Trend]]-Table1[[#This Row],[Estacionalidad]]</f>
        <v>149.29220945083148</v>
      </c>
      <c r="J132" s="4">
        <f>+Table1[[#This Row],[Employed]]-Table1[[#This Row],[Estacionalidad]]</f>
        <v>15415.302554278418</v>
      </c>
    </row>
    <row r="133" spans="1:10" x14ac:dyDescent="0.45">
      <c r="A133" t="s">
        <v>135</v>
      </c>
      <c r="B133" t="s">
        <v>4</v>
      </c>
      <c r="C133" s="2">
        <f t="shared" si="8"/>
        <v>36861</v>
      </c>
      <c r="D133" s="5">
        <f t="shared" si="6"/>
        <v>12</v>
      </c>
      <c r="E133">
        <v>16027.7</v>
      </c>
      <c r="F133" s="4">
        <f t="shared" si="7"/>
        <v>15259.88620689655</v>
      </c>
      <c r="G133" s="4">
        <f>+Table1[[#This Row],[Employed]]-Table1[[#This Row],[Trend]]</f>
        <v>767.81379310345073</v>
      </c>
      <c r="H133">
        <f>+_xlfn.XLOOKUP(Table1[[#This Row],[Mes]],$L$16:$L$27,$M$16:$M$27,"REVISAR",0,1)</f>
        <v>550.61392081736892</v>
      </c>
      <c r="I133" s="4">
        <f>+Table1[[#This Row],[Employed]]-Table1[[#This Row],[Trend]]-Table1[[#This Row],[Estacionalidad]]</f>
        <v>217.19987228608181</v>
      </c>
      <c r="J133" s="4">
        <f>+Table1[[#This Row],[Employed]]-Table1[[#This Row],[Estacionalidad]]</f>
        <v>15477.086079182633</v>
      </c>
    </row>
    <row r="134" spans="1:10" x14ac:dyDescent="0.45">
      <c r="A134" t="s">
        <v>136</v>
      </c>
      <c r="B134" t="s">
        <v>4</v>
      </c>
      <c r="C134" s="2">
        <f t="shared" si="8"/>
        <v>36892</v>
      </c>
      <c r="D134" s="5">
        <f t="shared" si="6"/>
        <v>1</v>
      </c>
      <c r="E134">
        <v>15288</v>
      </c>
      <c r="F134" s="4">
        <f t="shared" si="7"/>
        <v>15248.793103448277</v>
      </c>
      <c r="G134" s="4">
        <f>+Table1[[#This Row],[Employed]]-Table1[[#This Row],[Trend]]</f>
        <v>39.206896551722821</v>
      </c>
      <c r="H134">
        <f>+_xlfn.XLOOKUP(Table1[[#This Row],[Mes]],$L$16:$L$27,$M$16:$M$27,"REVISAR",0,1)</f>
        <v>-93.718901660281276</v>
      </c>
      <c r="I134" s="4">
        <f>+Table1[[#This Row],[Employed]]-Table1[[#This Row],[Trend]]-Table1[[#This Row],[Estacionalidad]]</f>
        <v>132.92579821200411</v>
      </c>
      <c r="J134" s="4">
        <f>+Table1[[#This Row],[Employed]]-Table1[[#This Row],[Estacionalidad]]</f>
        <v>15381.718901660281</v>
      </c>
    </row>
    <row r="135" spans="1:10" x14ac:dyDescent="0.45">
      <c r="A135" t="s">
        <v>137</v>
      </c>
      <c r="B135" t="s">
        <v>4</v>
      </c>
      <c r="C135" s="2">
        <f t="shared" si="8"/>
        <v>36923</v>
      </c>
      <c r="D135" s="5">
        <f t="shared" si="6"/>
        <v>2</v>
      </c>
      <c r="E135">
        <v>15094.4</v>
      </c>
      <c r="F135" s="4">
        <f t="shared" si="7"/>
        <v>15227.055172413795</v>
      </c>
      <c r="G135" s="4">
        <f>+Table1[[#This Row],[Employed]]-Table1[[#This Row],[Trend]]</f>
        <v>-132.6551724137953</v>
      </c>
      <c r="H135">
        <f>+_xlfn.XLOOKUP(Table1[[#This Row],[Mes]],$L$16:$L$27,$M$16:$M$27,"REVISAR",0,1)</f>
        <v>-268.02911877394689</v>
      </c>
      <c r="I135" s="4">
        <f>+Table1[[#This Row],[Employed]]-Table1[[#This Row],[Trend]]-Table1[[#This Row],[Estacionalidad]]</f>
        <v>135.37394636015159</v>
      </c>
      <c r="J135" s="4">
        <f>+Table1[[#This Row],[Employed]]-Table1[[#This Row],[Estacionalidad]]</f>
        <v>15362.429118773947</v>
      </c>
    </row>
    <row r="136" spans="1:10" x14ac:dyDescent="0.45">
      <c r="A136" t="s">
        <v>138</v>
      </c>
      <c r="B136" t="s">
        <v>4</v>
      </c>
      <c r="C136" s="2">
        <f t="shared" si="8"/>
        <v>36951</v>
      </c>
      <c r="D136" s="5">
        <f t="shared" si="6"/>
        <v>3</v>
      </c>
      <c r="E136">
        <v>15077</v>
      </c>
      <c r="F136" s="4">
        <f t="shared" si="7"/>
        <v>15197.658620689657</v>
      </c>
      <c r="G136" s="4">
        <f>+Table1[[#This Row],[Employed]]-Table1[[#This Row],[Trend]]</f>
        <v>-120.65862068965725</v>
      </c>
      <c r="H136">
        <f>+_xlfn.XLOOKUP(Table1[[#This Row],[Mes]],$L$16:$L$27,$M$16:$M$27,"REVISAR",0,1)</f>
        <v>-225.36514778325136</v>
      </c>
      <c r="I136" s="4">
        <f>+Table1[[#This Row],[Employed]]-Table1[[#This Row],[Trend]]-Table1[[#This Row],[Estacionalidad]]</f>
        <v>104.7065270935941</v>
      </c>
      <c r="J136" s="4">
        <f>+Table1[[#This Row],[Employed]]-Table1[[#This Row],[Estacionalidad]]</f>
        <v>15302.365147783252</v>
      </c>
    </row>
    <row r="137" spans="1:10" x14ac:dyDescent="0.45">
      <c r="A137" t="s">
        <v>139</v>
      </c>
      <c r="B137" t="s">
        <v>4</v>
      </c>
      <c r="C137" s="2">
        <f t="shared" si="8"/>
        <v>36982</v>
      </c>
      <c r="D137" s="5">
        <f t="shared" si="6"/>
        <v>4</v>
      </c>
      <c r="E137">
        <v>15046.8</v>
      </c>
      <c r="F137" s="4">
        <f t="shared" si="7"/>
        <v>15194.572413793108</v>
      </c>
      <c r="G137" s="4">
        <f>+Table1[[#This Row],[Employed]]-Table1[[#This Row],[Trend]]</f>
        <v>-147.77241379310908</v>
      </c>
      <c r="H137">
        <f>+_xlfn.XLOOKUP(Table1[[#This Row],[Mes]],$L$16:$L$27,$M$16:$M$27,"REVISAR",0,1)</f>
        <v>-163.78349753694607</v>
      </c>
      <c r="I137" s="4">
        <f>+Table1[[#This Row],[Employed]]-Table1[[#This Row],[Trend]]-Table1[[#This Row],[Estacionalidad]]</f>
        <v>16.011083743836991</v>
      </c>
      <c r="J137" s="4">
        <f>+Table1[[#This Row],[Employed]]-Table1[[#This Row],[Estacionalidad]]</f>
        <v>15210.583497536945</v>
      </c>
    </row>
    <row r="138" spans="1:10" x14ac:dyDescent="0.45">
      <c r="A138" t="s">
        <v>140</v>
      </c>
      <c r="B138" t="s">
        <v>4</v>
      </c>
      <c r="C138" s="2">
        <f t="shared" si="8"/>
        <v>37012</v>
      </c>
      <c r="D138" s="5">
        <f t="shared" si="6"/>
        <v>5</v>
      </c>
      <c r="E138">
        <v>15157.7</v>
      </c>
      <c r="F138" s="4">
        <f t="shared" si="7"/>
        <v>15197.796551724141</v>
      </c>
      <c r="G138" s="4">
        <f>+Table1[[#This Row],[Employed]]-Table1[[#This Row],[Trend]]</f>
        <v>-40.096551724140227</v>
      </c>
      <c r="H138">
        <f>+_xlfn.XLOOKUP(Table1[[#This Row],[Mes]],$L$16:$L$27,$M$16:$M$27,"REVISAR",0,1)</f>
        <v>-71.584729064039621</v>
      </c>
      <c r="I138" s="4">
        <f>+Table1[[#This Row],[Employed]]-Table1[[#This Row],[Trend]]-Table1[[#This Row],[Estacionalidad]]</f>
        <v>31.488177339899394</v>
      </c>
      <c r="J138" s="4">
        <f>+Table1[[#This Row],[Employed]]-Table1[[#This Row],[Estacionalidad]]</f>
        <v>15229.28472906404</v>
      </c>
    </row>
    <row r="139" spans="1:10" x14ac:dyDescent="0.45">
      <c r="A139" t="s">
        <v>141</v>
      </c>
      <c r="B139" t="s">
        <v>4</v>
      </c>
      <c r="C139" s="2">
        <f t="shared" si="8"/>
        <v>37043</v>
      </c>
      <c r="D139" s="5">
        <f t="shared" si="6"/>
        <v>6</v>
      </c>
      <c r="E139">
        <v>15248.1</v>
      </c>
      <c r="F139" s="4">
        <f t="shared" si="7"/>
        <v>15199.062068965519</v>
      </c>
      <c r="G139" s="4">
        <f>+Table1[[#This Row],[Employed]]-Table1[[#This Row],[Trend]]</f>
        <v>49.037931034481517</v>
      </c>
      <c r="H139">
        <f>+_xlfn.XLOOKUP(Table1[[#This Row],[Mes]],$L$16:$L$27,$M$16:$M$27,"REVISAR",0,1)</f>
        <v>-1.5493842364532742</v>
      </c>
      <c r="I139" s="4">
        <f>+Table1[[#This Row],[Employed]]-Table1[[#This Row],[Trend]]-Table1[[#This Row],[Estacionalidad]]</f>
        <v>50.587315270934788</v>
      </c>
      <c r="J139" s="4">
        <f>+Table1[[#This Row],[Employed]]-Table1[[#This Row],[Estacionalidad]]</f>
        <v>15249.649384236454</v>
      </c>
    </row>
    <row r="140" spans="1:10" x14ac:dyDescent="0.45">
      <c r="A140" t="s">
        <v>142</v>
      </c>
      <c r="B140" t="s">
        <v>4</v>
      </c>
      <c r="C140" s="2">
        <f t="shared" si="8"/>
        <v>37073</v>
      </c>
      <c r="D140" s="5">
        <f t="shared" si="6"/>
        <v>7</v>
      </c>
      <c r="E140">
        <v>15164.8</v>
      </c>
      <c r="F140" s="4">
        <f t="shared" si="7"/>
        <v>15192.762068965518</v>
      </c>
      <c r="G140" s="4">
        <f>+Table1[[#This Row],[Employed]]-Table1[[#This Row],[Trend]]</f>
        <v>-27.962068965518483</v>
      </c>
      <c r="H140">
        <f>+_xlfn.XLOOKUP(Table1[[#This Row],[Mes]],$L$16:$L$27,$M$16:$M$27,"REVISAR",0,1)</f>
        <v>-8.3584975369465475</v>
      </c>
      <c r="I140" s="4">
        <f>+Table1[[#This Row],[Employed]]-Table1[[#This Row],[Trend]]-Table1[[#This Row],[Estacionalidad]]</f>
        <v>-19.603571428571936</v>
      </c>
      <c r="J140" s="4">
        <f>+Table1[[#This Row],[Employed]]-Table1[[#This Row],[Estacionalidad]]</f>
        <v>15173.158497536946</v>
      </c>
    </row>
    <row r="141" spans="1:10" x14ac:dyDescent="0.45">
      <c r="A141" t="s">
        <v>143</v>
      </c>
      <c r="B141" t="s">
        <v>4</v>
      </c>
      <c r="C141" s="2">
        <f t="shared" si="8"/>
        <v>37104</v>
      </c>
      <c r="D141" s="5">
        <f t="shared" si="6"/>
        <v>8</v>
      </c>
      <c r="E141">
        <v>15189.7</v>
      </c>
      <c r="F141" s="4">
        <f t="shared" si="7"/>
        <v>15188.906896551725</v>
      </c>
      <c r="G141" s="4">
        <f>+Table1[[#This Row],[Employed]]-Table1[[#This Row],[Trend]]</f>
        <v>0.79310344827536028</v>
      </c>
      <c r="H141">
        <f>+_xlfn.XLOOKUP(Table1[[#This Row],[Mes]],$L$16:$L$27,$M$16:$M$27,"REVISAR",0,1)</f>
        <v>-10.74112388250345</v>
      </c>
      <c r="I141" s="4">
        <f>+Table1[[#This Row],[Employed]]-Table1[[#This Row],[Trend]]-Table1[[#This Row],[Estacionalidad]]</f>
        <v>11.53422733077881</v>
      </c>
      <c r="J141" s="4">
        <f>+Table1[[#This Row],[Employed]]-Table1[[#This Row],[Estacionalidad]]</f>
        <v>15200.441123882505</v>
      </c>
    </row>
    <row r="142" spans="1:10" x14ac:dyDescent="0.45">
      <c r="A142" t="s">
        <v>144</v>
      </c>
      <c r="B142" t="s">
        <v>4</v>
      </c>
      <c r="C142" s="2">
        <f t="shared" si="8"/>
        <v>37135</v>
      </c>
      <c r="D142" s="5">
        <f t="shared" si="6"/>
        <v>9</v>
      </c>
      <c r="E142">
        <v>15128.4</v>
      </c>
      <c r="F142" s="4">
        <f t="shared" si="7"/>
        <v>15193.848275862072</v>
      </c>
      <c r="G142" s="4">
        <f>+Table1[[#This Row],[Employed]]-Table1[[#This Row],[Trend]]</f>
        <v>-65.448275862072478</v>
      </c>
      <c r="H142">
        <f>+_xlfn.XLOOKUP(Table1[[#This Row],[Mes]],$L$16:$L$27,$M$16:$M$27,"REVISAR",0,1)</f>
        <v>-101.19195402298882</v>
      </c>
      <c r="I142" s="4">
        <f>+Table1[[#This Row],[Employed]]-Table1[[#This Row],[Trend]]-Table1[[#This Row],[Estacionalidad]]</f>
        <v>35.743678160916346</v>
      </c>
      <c r="J142" s="4">
        <f>+Table1[[#This Row],[Employed]]-Table1[[#This Row],[Estacionalidad]]</f>
        <v>15229.591954022988</v>
      </c>
    </row>
    <row r="143" spans="1:10" x14ac:dyDescent="0.45">
      <c r="A143" t="s">
        <v>145</v>
      </c>
      <c r="B143" t="s">
        <v>4</v>
      </c>
      <c r="C143" s="2">
        <f t="shared" si="8"/>
        <v>37165</v>
      </c>
      <c r="D143" s="5">
        <f t="shared" si="6"/>
        <v>10</v>
      </c>
      <c r="E143">
        <v>15224.1</v>
      </c>
      <c r="F143" s="4">
        <f t="shared" si="7"/>
        <v>15205.400000000003</v>
      </c>
      <c r="G143" s="4">
        <f>+Table1[[#This Row],[Employed]]-Table1[[#This Row],[Trend]]</f>
        <v>18.69999999999709</v>
      </c>
      <c r="H143">
        <f>+_xlfn.XLOOKUP(Table1[[#This Row],[Mes]],$L$16:$L$27,$M$16:$M$27,"REVISAR",0,1)</f>
        <v>2.0005108556829159</v>
      </c>
      <c r="I143" s="4">
        <f>+Table1[[#This Row],[Employed]]-Table1[[#This Row],[Trend]]-Table1[[#This Row],[Estacionalidad]]</f>
        <v>16.699489144314175</v>
      </c>
      <c r="J143" s="4">
        <f>+Table1[[#This Row],[Employed]]-Table1[[#This Row],[Estacionalidad]]</f>
        <v>15222.099489144317</v>
      </c>
    </row>
    <row r="144" spans="1:10" x14ac:dyDescent="0.45">
      <c r="A144" t="s">
        <v>146</v>
      </c>
      <c r="B144" t="s">
        <v>4</v>
      </c>
      <c r="C144" s="2">
        <f t="shared" si="8"/>
        <v>37196</v>
      </c>
      <c r="D144" s="5">
        <f t="shared" si="6"/>
        <v>11</v>
      </c>
      <c r="E144">
        <v>15576.1</v>
      </c>
      <c r="F144" s="4">
        <f t="shared" si="7"/>
        <v>15191.1275862069</v>
      </c>
      <c r="G144" s="4">
        <f>+Table1[[#This Row],[Employed]]-Table1[[#This Row],[Trend]]</f>
        <v>384.97241379310071</v>
      </c>
      <c r="H144">
        <f>+_xlfn.XLOOKUP(Table1[[#This Row],[Mes]],$L$16:$L$27,$M$16:$M$27,"REVISAR",0,1)</f>
        <v>361.39744572158338</v>
      </c>
      <c r="I144" s="4">
        <f>+Table1[[#This Row],[Employed]]-Table1[[#This Row],[Trend]]-Table1[[#This Row],[Estacionalidad]]</f>
        <v>23.574968071517333</v>
      </c>
      <c r="J144" s="4">
        <f>+Table1[[#This Row],[Employed]]-Table1[[#This Row],[Estacionalidad]]</f>
        <v>15214.702554278418</v>
      </c>
    </row>
    <row r="145" spans="1:10" x14ac:dyDescent="0.45">
      <c r="A145" t="s">
        <v>147</v>
      </c>
      <c r="B145" t="s">
        <v>4</v>
      </c>
      <c r="C145" s="2">
        <f t="shared" si="8"/>
        <v>37226</v>
      </c>
      <c r="D145" s="5">
        <f t="shared" ref="D145:D208" si="9">+MONTH(C145)</f>
        <v>12</v>
      </c>
      <c r="E145">
        <v>15713.9</v>
      </c>
      <c r="F145" s="4">
        <f t="shared" ref="F145:F208" si="10">+AVERAGE(E131:E159)</f>
        <v>15170.879310344828</v>
      </c>
      <c r="G145" s="4">
        <f>+Table1[[#This Row],[Employed]]-Table1[[#This Row],[Trend]]</f>
        <v>543.02068965517174</v>
      </c>
      <c r="H145">
        <f>+_xlfn.XLOOKUP(Table1[[#This Row],[Mes]],$L$16:$L$27,$M$16:$M$27,"REVISAR",0,1)</f>
        <v>550.61392081736892</v>
      </c>
      <c r="I145" s="4">
        <f>+Table1[[#This Row],[Employed]]-Table1[[#This Row],[Trend]]-Table1[[#This Row],[Estacionalidad]]</f>
        <v>-7.5932311621971849</v>
      </c>
      <c r="J145" s="4">
        <f>+Table1[[#This Row],[Employed]]-Table1[[#This Row],[Estacionalidad]]</f>
        <v>15163.286079182632</v>
      </c>
    </row>
    <row r="146" spans="1:10" x14ac:dyDescent="0.45">
      <c r="A146" t="s">
        <v>148</v>
      </c>
      <c r="B146" t="s">
        <v>4</v>
      </c>
      <c r="C146" s="2">
        <f t="shared" si="8"/>
        <v>37257</v>
      </c>
      <c r="D146" s="5">
        <f t="shared" si="9"/>
        <v>1</v>
      </c>
      <c r="E146">
        <v>14985</v>
      </c>
      <c r="F146" s="4">
        <f t="shared" si="10"/>
        <v>15145.689655172417</v>
      </c>
      <c r="G146" s="4">
        <f>+Table1[[#This Row],[Employed]]-Table1[[#This Row],[Trend]]</f>
        <v>-160.68965517241668</v>
      </c>
      <c r="H146">
        <f>+_xlfn.XLOOKUP(Table1[[#This Row],[Mes]],$L$16:$L$27,$M$16:$M$27,"REVISAR",0,1)</f>
        <v>-93.718901660281276</v>
      </c>
      <c r="I146" s="4">
        <f>+Table1[[#This Row],[Employed]]-Table1[[#This Row],[Trend]]-Table1[[#This Row],[Estacionalidad]]</f>
        <v>-66.970753512135403</v>
      </c>
      <c r="J146" s="4">
        <f>+Table1[[#This Row],[Employed]]-Table1[[#This Row],[Estacionalidad]]</f>
        <v>15078.718901660281</v>
      </c>
    </row>
    <row r="147" spans="1:10" x14ac:dyDescent="0.45">
      <c r="A147" t="s">
        <v>149</v>
      </c>
      <c r="B147" t="s">
        <v>4</v>
      </c>
      <c r="C147" s="2">
        <f t="shared" si="8"/>
        <v>37288</v>
      </c>
      <c r="D147" s="5">
        <f t="shared" si="9"/>
        <v>2</v>
      </c>
      <c r="E147">
        <v>14785.9</v>
      </c>
      <c r="F147" s="4">
        <f t="shared" si="10"/>
        <v>15109.455172413796</v>
      </c>
      <c r="G147" s="4">
        <f>+Table1[[#This Row],[Employed]]-Table1[[#This Row],[Trend]]</f>
        <v>-323.55517241379675</v>
      </c>
      <c r="H147">
        <f>+_xlfn.XLOOKUP(Table1[[#This Row],[Mes]],$L$16:$L$27,$M$16:$M$27,"REVISAR",0,1)</f>
        <v>-268.02911877394689</v>
      </c>
      <c r="I147" s="4">
        <f>+Table1[[#This Row],[Employed]]-Table1[[#This Row],[Trend]]-Table1[[#This Row],[Estacionalidad]]</f>
        <v>-55.526053639849863</v>
      </c>
      <c r="J147" s="4">
        <f>+Table1[[#This Row],[Employed]]-Table1[[#This Row],[Estacionalidad]]</f>
        <v>15053.929118773947</v>
      </c>
    </row>
    <row r="148" spans="1:10" x14ac:dyDescent="0.45">
      <c r="A148" t="s">
        <v>150</v>
      </c>
      <c r="B148" t="s">
        <v>4</v>
      </c>
      <c r="C148" s="2">
        <f t="shared" si="8"/>
        <v>37316</v>
      </c>
      <c r="D148" s="5">
        <f t="shared" si="9"/>
        <v>3</v>
      </c>
      <c r="E148">
        <v>14813.9</v>
      </c>
      <c r="F148" s="4">
        <f t="shared" si="10"/>
        <v>15068.024137931036</v>
      </c>
      <c r="G148" s="4">
        <f>+Table1[[#This Row],[Employed]]-Table1[[#This Row],[Trend]]</f>
        <v>-254.12413793103588</v>
      </c>
      <c r="H148">
        <f>+_xlfn.XLOOKUP(Table1[[#This Row],[Mes]],$L$16:$L$27,$M$16:$M$27,"REVISAR",0,1)</f>
        <v>-225.36514778325136</v>
      </c>
      <c r="I148" s="4">
        <f>+Table1[[#This Row],[Employed]]-Table1[[#This Row],[Trend]]-Table1[[#This Row],[Estacionalidad]]</f>
        <v>-28.758990147784516</v>
      </c>
      <c r="J148" s="4">
        <f>+Table1[[#This Row],[Employed]]-Table1[[#This Row],[Estacionalidad]]</f>
        <v>15039.265147783251</v>
      </c>
    </row>
    <row r="149" spans="1:10" x14ac:dyDescent="0.45">
      <c r="A149" t="s">
        <v>151</v>
      </c>
      <c r="B149" t="s">
        <v>4</v>
      </c>
      <c r="C149" s="2">
        <f t="shared" si="8"/>
        <v>37347</v>
      </c>
      <c r="D149" s="5">
        <f t="shared" si="9"/>
        <v>4</v>
      </c>
      <c r="E149">
        <v>14874.5</v>
      </c>
      <c r="F149" s="4">
        <f t="shared" si="10"/>
        <v>15054.282758620689</v>
      </c>
      <c r="G149" s="4">
        <f>+Table1[[#This Row],[Employed]]-Table1[[#This Row],[Trend]]</f>
        <v>-179.78275862068949</v>
      </c>
      <c r="H149">
        <f>+_xlfn.XLOOKUP(Table1[[#This Row],[Mes]],$L$16:$L$27,$M$16:$M$27,"REVISAR",0,1)</f>
        <v>-163.78349753694607</v>
      </c>
      <c r="I149" s="4">
        <f>+Table1[[#This Row],[Employed]]-Table1[[#This Row],[Trend]]-Table1[[#This Row],[Estacionalidad]]</f>
        <v>-15.99926108374342</v>
      </c>
      <c r="J149" s="4">
        <f>+Table1[[#This Row],[Employed]]-Table1[[#This Row],[Estacionalidad]]</f>
        <v>15038.283497536946</v>
      </c>
    </row>
    <row r="150" spans="1:10" x14ac:dyDescent="0.45">
      <c r="A150" t="s">
        <v>152</v>
      </c>
      <c r="B150" t="s">
        <v>4</v>
      </c>
      <c r="C150" s="2">
        <f t="shared" si="8"/>
        <v>37377</v>
      </c>
      <c r="D150" s="5">
        <f t="shared" si="9"/>
        <v>5</v>
      </c>
      <c r="E150">
        <v>14960.4</v>
      </c>
      <c r="F150" s="4">
        <f t="shared" si="10"/>
        <v>15046.217241379311</v>
      </c>
      <c r="G150" s="4">
        <f>+Table1[[#This Row],[Employed]]-Table1[[#This Row],[Trend]]</f>
        <v>-85.817241379310872</v>
      </c>
      <c r="H150">
        <f>+_xlfn.XLOOKUP(Table1[[#This Row],[Mes]],$L$16:$L$27,$M$16:$M$27,"REVISAR",0,1)</f>
        <v>-71.584729064039621</v>
      </c>
      <c r="I150" s="4">
        <f>+Table1[[#This Row],[Employed]]-Table1[[#This Row],[Trend]]-Table1[[#This Row],[Estacionalidad]]</f>
        <v>-14.232512315271251</v>
      </c>
      <c r="J150" s="4">
        <f>+Table1[[#This Row],[Employed]]-Table1[[#This Row],[Estacionalidad]]</f>
        <v>15031.984729064039</v>
      </c>
    </row>
    <row r="151" spans="1:10" x14ac:dyDescent="0.45">
      <c r="A151" t="s">
        <v>153</v>
      </c>
      <c r="B151" t="s">
        <v>4</v>
      </c>
      <c r="C151" s="2">
        <f t="shared" si="8"/>
        <v>37408</v>
      </c>
      <c r="D151" s="5">
        <f t="shared" si="9"/>
        <v>6</v>
      </c>
      <c r="E151">
        <v>15033.4</v>
      </c>
      <c r="F151" s="4">
        <f t="shared" si="10"/>
        <v>15040.048275862069</v>
      </c>
      <c r="G151" s="4">
        <f>+Table1[[#This Row],[Employed]]-Table1[[#This Row],[Trend]]</f>
        <v>-6.6482758620695677</v>
      </c>
      <c r="H151">
        <f>+_xlfn.XLOOKUP(Table1[[#This Row],[Mes]],$L$16:$L$27,$M$16:$M$27,"REVISAR",0,1)</f>
        <v>-1.5493842364532742</v>
      </c>
      <c r="I151" s="4">
        <f>+Table1[[#This Row],[Employed]]-Table1[[#This Row],[Trend]]-Table1[[#This Row],[Estacionalidad]]</f>
        <v>-5.0988916256162931</v>
      </c>
      <c r="J151" s="4">
        <f>+Table1[[#This Row],[Employed]]-Table1[[#This Row],[Estacionalidad]]</f>
        <v>15034.949384236454</v>
      </c>
    </row>
    <row r="152" spans="1:10" x14ac:dyDescent="0.45">
      <c r="A152" t="s">
        <v>154</v>
      </c>
      <c r="B152" t="s">
        <v>4</v>
      </c>
      <c r="C152" s="2">
        <f t="shared" si="8"/>
        <v>37438</v>
      </c>
      <c r="D152" s="5">
        <f t="shared" si="9"/>
        <v>7</v>
      </c>
      <c r="E152">
        <v>15011.9</v>
      </c>
      <c r="F152" s="4">
        <f t="shared" si="10"/>
        <v>15033.786206896551</v>
      </c>
      <c r="G152" s="4">
        <f>+Table1[[#This Row],[Employed]]-Table1[[#This Row],[Trend]]</f>
        <v>-21.886206896551812</v>
      </c>
      <c r="H152">
        <f>+_xlfn.XLOOKUP(Table1[[#This Row],[Mes]],$L$16:$L$27,$M$16:$M$27,"REVISAR",0,1)</f>
        <v>-8.3584975369465475</v>
      </c>
      <c r="I152" s="4">
        <f>+Table1[[#This Row],[Employed]]-Table1[[#This Row],[Trend]]-Table1[[#This Row],[Estacionalidad]]</f>
        <v>-13.527709359605264</v>
      </c>
      <c r="J152" s="4">
        <f>+Table1[[#This Row],[Employed]]-Table1[[#This Row],[Estacionalidad]]</f>
        <v>15020.258497536946</v>
      </c>
    </row>
    <row r="153" spans="1:10" x14ac:dyDescent="0.45">
      <c r="A153" t="s">
        <v>155</v>
      </c>
      <c r="B153" t="s">
        <v>4</v>
      </c>
      <c r="C153" s="2">
        <f t="shared" si="8"/>
        <v>37469</v>
      </c>
      <c r="D153" s="5">
        <f t="shared" si="9"/>
        <v>8</v>
      </c>
      <c r="E153">
        <v>14981.1</v>
      </c>
      <c r="F153" s="4">
        <f t="shared" si="10"/>
        <v>15028.703448275863</v>
      </c>
      <c r="G153" s="4">
        <f>+Table1[[#This Row],[Employed]]-Table1[[#This Row],[Trend]]</f>
        <v>-47.60344827586232</v>
      </c>
      <c r="H153">
        <f>+_xlfn.XLOOKUP(Table1[[#This Row],[Mes]],$L$16:$L$27,$M$16:$M$27,"REVISAR",0,1)</f>
        <v>-10.74112388250345</v>
      </c>
      <c r="I153" s="4">
        <f>+Table1[[#This Row],[Employed]]-Table1[[#This Row],[Trend]]-Table1[[#This Row],[Estacionalidad]]</f>
        <v>-36.862324393358868</v>
      </c>
      <c r="J153" s="4">
        <f>+Table1[[#This Row],[Employed]]-Table1[[#This Row],[Estacionalidad]]</f>
        <v>14991.841123882505</v>
      </c>
    </row>
    <row r="154" spans="1:10" x14ac:dyDescent="0.45">
      <c r="A154" t="s">
        <v>156</v>
      </c>
      <c r="B154" t="s">
        <v>4</v>
      </c>
      <c r="C154" s="2">
        <f t="shared" si="8"/>
        <v>37500</v>
      </c>
      <c r="D154" s="5">
        <f t="shared" si="9"/>
        <v>9</v>
      </c>
      <c r="E154">
        <v>14907.3</v>
      </c>
      <c r="F154" s="4">
        <f t="shared" si="10"/>
        <v>15031.01724137931</v>
      </c>
      <c r="G154" s="4">
        <f>+Table1[[#This Row],[Employed]]-Table1[[#This Row],[Trend]]</f>
        <v>-123.71724137931051</v>
      </c>
      <c r="H154">
        <f>+_xlfn.XLOOKUP(Table1[[#This Row],[Mes]],$L$16:$L$27,$M$16:$M$27,"REVISAR",0,1)</f>
        <v>-101.19195402298882</v>
      </c>
      <c r="I154" s="4">
        <f>+Table1[[#This Row],[Employed]]-Table1[[#This Row],[Trend]]-Table1[[#This Row],[Estacionalidad]]</f>
        <v>-22.525287356321684</v>
      </c>
      <c r="J154" s="4">
        <f>+Table1[[#This Row],[Employed]]-Table1[[#This Row],[Estacionalidad]]</f>
        <v>15008.491954022988</v>
      </c>
    </row>
    <row r="155" spans="1:10" x14ac:dyDescent="0.45">
      <c r="A155" t="s">
        <v>157</v>
      </c>
      <c r="B155" t="s">
        <v>4</v>
      </c>
      <c r="C155" s="2">
        <f t="shared" si="8"/>
        <v>37530</v>
      </c>
      <c r="D155" s="5">
        <f t="shared" si="9"/>
        <v>10</v>
      </c>
      <c r="E155">
        <v>15033.6</v>
      </c>
      <c r="F155" s="4">
        <f t="shared" si="10"/>
        <v>15042.755172413794</v>
      </c>
      <c r="G155" s="4">
        <f>+Table1[[#This Row],[Employed]]-Table1[[#This Row],[Trend]]</f>
        <v>-9.1551724137934798</v>
      </c>
      <c r="H155">
        <f>+_xlfn.XLOOKUP(Table1[[#This Row],[Mes]],$L$16:$L$27,$M$16:$M$27,"REVISAR",0,1)</f>
        <v>2.0005108556829159</v>
      </c>
      <c r="I155" s="4">
        <f>+Table1[[#This Row],[Employed]]-Table1[[#This Row],[Trend]]-Table1[[#This Row],[Estacionalidad]]</f>
        <v>-11.155683269476395</v>
      </c>
      <c r="J155" s="4">
        <f>+Table1[[#This Row],[Employed]]-Table1[[#This Row],[Estacionalidad]]</f>
        <v>15031.599489144317</v>
      </c>
    </row>
    <row r="156" spans="1:10" x14ac:dyDescent="0.45">
      <c r="A156" t="s">
        <v>158</v>
      </c>
      <c r="B156" t="s">
        <v>4</v>
      </c>
      <c r="C156" s="2">
        <f t="shared" si="8"/>
        <v>37561</v>
      </c>
      <c r="D156" s="5">
        <f t="shared" si="9"/>
        <v>11</v>
      </c>
      <c r="E156">
        <v>15383.9</v>
      </c>
      <c r="F156" s="4">
        <f t="shared" si="10"/>
        <v>15031.434482758621</v>
      </c>
      <c r="G156" s="4">
        <f>+Table1[[#This Row],[Employed]]-Table1[[#This Row],[Trend]]</f>
        <v>352.46551724137862</v>
      </c>
      <c r="H156">
        <f>+_xlfn.XLOOKUP(Table1[[#This Row],[Mes]],$L$16:$L$27,$M$16:$M$27,"REVISAR",0,1)</f>
        <v>361.39744572158338</v>
      </c>
      <c r="I156" s="4">
        <f>+Table1[[#This Row],[Employed]]-Table1[[#This Row],[Trend]]-Table1[[#This Row],[Estacionalidad]]</f>
        <v>-8.9319284802047605</v>
      </c>
      <c r="J156" s="4">
        <f>+Table1[[#This Row],[Employed]]-Table1[[#This Row],[Estacionalidad]]</f>
        <v>15022.502554278417</v>
      </c>
    </row>
    <row r="157" spans="1:10" x14ac:dyDescent="0.45">
      <c r="A157" t="s">
        <v>159</v>
      </c>
      <c r="B157" t="s">
        <v>4</v>
      </c>
      <c r="C157" s="2">
        <f t="shared" si="8"/>
        <v>37591</v>
      </c>
      <c r="D157" s="5">
        <f t="shared" si="9"/>
        <v>12</v>
      </c>
      <c r="E157">
        <v>15577</v>
      </c>
      <c r="F157" s="4">
        <f t="shared" si="10"/>
        <v>15016.448275862069</v>
      </c>
      <c r="G157" s="4">
        <f>+Table1[[#This Row],[Employed]]-Table1[[#This Row],[Trend]]</f>
        <v>560.55172413793116</v>
      </c>
      <c r="H157">
        <f>+_xlfn.XLOOKUP(Table1[[#This Row],[Mes]],$L$16:$L$27,$M$16:$M$27,"REVISAR",0,1)</f>
        <v>550.61392081736892</v>
      </c>
      <c r="I157" s="4">
        <f>+Table1[[#This Row],[Employed]]-Table1[[#This Row],[Trend]]-Table1[[#This Row],[Estacionalidad]]</f>
        <v>9.9378033205622387</v>
      </c>
      <c r="J157" s="4">
        <f>+Table1[[#This Row],[Employed]]-Table1[[#This Row],[Estacionalidad]]</f>
        <v>15026.386079182632</v>
      </c>
    </row>
    <row r="158" spans="1:10" x14ac:dyDescent="0.45">
      <c r="A158" t="s">
        <v>160</v>
      </c>
      <c r="B158" t="s">
        <v>4</v>
      </c>
      <c r="C158" s="2">
        <f t="shared" si="8"/>
        <v>37622</v>
      </c>
      <c r="D158" s="5">
        <f t="shared" si="9"/>
        <v>1</v>
      </c>
      <c r="E158">
        <v>14859</v>
      </c>
      <c r="F158" s="4">
        <f t="shared" si="10"/>
        <v>15000.98275862069</v>
      </c>
      <c r="G158" s="4">
        <f>+Table1[[#This Row],[Employed]]-Table1[[#This Row],[Trend]]</f>
        <v>-141.98275862069022</v>
      </c>
      <c r="H158">
        <f>+_xlfn.XLOOKUP(Table1[[#This Row],[Mes]],$L$16:$L$27,$M$16:$M$27,"REVISAR",0,1)</f>
        <v>-93.718901660281276</v>
      </c>
      <c r="I158" s="4">
        <f>+Table1[[#This Row],[Employed]]-Table1[[#This Row],[Trend]]-Table1[[#This Row],[Estacionalidad]]</f>
        <v>-48.263856960408944</v>
      </c>
      <c r="J158" s="4">
        <f>+Table1[[#This Row],[Employed]]-Table1[[#This Row],[Estacionalidad]]</f>
        <v>14952.718901660281</v>
      </c>
    </row>
    <row r="159" spans="1:10" x14ac:dyDescent="0.45">
      <c r="A159" t="s">
        <v>161</v>
      </c>
      <c r="B159" t="s">
        <v>4</v>
      </c>
      <c r="C159" s="2">
        <f t="shared" si="8"/>
        <v>37653</v>
      </c>
      <c r="D159" s="5">
        <f t="shared" si="9"/>
        <v>2</v>
      </c>
      <c r="E159">
        <v>14652.3</v>
      </c>
      <c r="F159" s="4">
        <f t="shared" si="10"/>
        <v>14976.38620689655</v>
      </c>
      <c r="G159" s="4">
        <f>+Table1[[#This Row],[Employed]]-Table1[[#This Row],[Trend]]</f>
        <v>-324.08620689655072</v>
      </c>
      <c r="H159">
        <f>+_xlfn.XLOOKUP(Table1[[#This Row],[Mes]],$L$16:$L$27,$M$16:$M$27,"REVISAR",0,1)</f>
        <v>-268.02911877394689</v>
      </c>
      <c r="I159" s="4">
        <f>+Table1[[#This Row],[Employed]]-Table1[[#This Row],[Trend]]-Table1[[#This Row],[Estacionalidad]]</f>
        <v>-56.05708812260383</v>
      </c>
      <c r="J159" s="4">
        <f>+Table1[[#This Row],[Employed]]-Table1[[#This Row],[Estacionalidad]]</f>
        <v>14920.329118773947</v>
      </c>
    </row>
    <row r="160" spans="1:10" x14ac:dyDescent="0.45">
      <c r="A160" t="s">
        <v>162</v>
      </c>
      <c r="B160" t="s">
        <v>4</v>
      </c>
      <c r="C160" s="2">
        <f t="shared" si="8"/>
        <v>37681</v>
      </c>
      <c r="D160" s="5">
        <f t="shared" si="9"/>
        <v>3</v>
      </c>
      <c r="E160">
        <v>14652.4</v>
      </c>
      <c r="F160" s="4">
        <f t="shared" si="10"/>
        <v>14951.320689655169</v>
      </c>
      <c r="G160" s="4">
        <f>+Table1[[#This Row],[Employed]]-Table1[[#This Row],[Trend]]</f>
        <v>-298.92068965516955</v>
      </c>
      <c r="H160">
        <f>+_xlfn.XLOOKUP(Table1[[#This Row],[Mes]],$L$16:$L$27,$M$16:$M$27,"REVISAR",0,1)</f>
        <v>-225.36514778325136</v>
      </c>
      <c r="I160" s="4">
        <f>+Table1[[#This Row],[Employed]]-Table1[[#This Row],[Trend]]-Table1[[#This Row],[Estacionalidad]]</f>
        <v>-73.555541871918194</v>
      </c>
      <c r="J160" s="4">
        <f>+Table1[[#This Row],[Employed]]-Table1[[#This Row],[Estacionalidad]]</f>
        <v>14877.765147783251</v>
      </c>
    </row>
    <row r="161" spans="1:10" x14ac:dyDescent="0.45">
      <c r="A161" t="s">
        <v>163</v>
      </c>
      <c r="B161" t="s">
        <v>4</v>
      </c>
      <c r="C161" s="2">
        <f t="shared" si="8"/>
        <v>37712</v>
      </c>
      <c r="D161" s="5">
        <f t="shared" si="9"/>
        <v>4</v>
      </c>
      <c r="E161">
        <v>14725.9</v>
      </c>
      <c r="F161" s="4">
        <f t="shared" si="10"/>
        <v>14954.665517241378</v>
      </c>
      <c r="G161" s="4">
        <f>+Table1[[#This Row],[Employed]]-Table1[[#This Row],[Trend]]</f>
        <v>-228.76551724137789</v>
      </c>
      <c r="H161">
        <f>+_xlfn.XLOOKUP(Table1[[#This Row],[Mes]],$L$16:$L$27,$M$16:$M$27,"REVISAR",0,1)</f>
        <v>-163.78349753694607</v>
      </c>
      <c r="I161" s="4">
        <f>+Table1[[#This Row],[Employed]]-Table1[[#This Row],[Trend]]-Table1[[#This Row],[Estacionalidad]]</f>
        <v>-64.982019704431821</v>
      </c>
      <c r="J161" s="4">
        <f>+Table1[[#This Row],[Employed]]-Table1[[#This Row],[Estacionalidad]]</f>
        <v>14889.683497536946</v>
      </c>
    </row>
    <row r="162" spans="1:10" x14ac:dyDescent="0.45">
      <c r="A162" t="s">
        <v>164</v>
      </c>
      <c r="B162" t="s">
        <v>4</v>
      </c>
      <c r="C162" s="2">
        <f t="shared" si="8"/>
        <v>37742</v>
      </c>
      <c r="D162" s="5">
        <f t="shared" si="9"/>
        <v>5</v>
      </c>
      <c r="E162">
        <v>14826.2</v>
      </c>
      <c r="F162" s="4">
        <f t="shared" si="10"/>
        <v>14963.817241379311</v>
      </c>
      <c r="G162" s="4">
        <f>+Table1[[#This Row],[Employed]]-Table1[[#This Row],[Trend]]</f>
        <v>-137.61724137931014</v>
      </c>
      <c r="H162">
        <f>+_xlfn.XLOOKUP(Table1[[#This Row],[Mes]],$L$16:$L$27,$M$16:$M$27,"REVISAR",0,1)</f>
        <v>-71.584729064039621</v>
      </c>
      <c r="I162" s="4">
        <f>+Table1[[#This Row],[Employed]]-Table1[[#This Row],[Trend]]-Table1[[#This Row],[Estacionalidad]]</f>
        <v>-66.032512315270523</v>
      </c>
      <c r="J162" s="4">
        <f>+Table1[[#This Row],[Employed]]-Table1[[#This Row],[Estacionalidad]]</f>
        <v>14897.78472906404</v>
      </c>
    </row>
    <row r="163" spans="1:10" x14ac:dyDescent="0.45">
      <c r="A163" t="s">
        <v>165</v>
      </c>
      <c r="B163" t="s">
        <v>4</v>
      </c>
      <c r="C163" s="2">
        <f t="shared" si="8"/>
        <v>37773</v>
      </c>
      <c r="D163" s="5">
        <f t="shared" si="9"/>
        <v>6</v>
      </c>
      <c r="E163">
        <v>14889.5</v>
      </c>
      <c r="F163" s="4">
        <f t="shared" si="10"/>
        <v>14972.124137931034</v>
      </c>
      <c r="G163" s="4">
        <f>+Table1[[#This Row],[Employed]]-Table1[[#This Row],[Trend]]</f>
        <v>-82.624137931034056</v>
      </c>
      <c r="H163">
        <f>+_xlfn.XLOOKUP(Table1[[#This Row],[Mes]],$L$16:$L$27,$M$16:$M$27,"REVISAR",0,1)</f>
        <v>-1.5493842364532742</v>
      </c>
      <c r="I163" s="4">
        <f>+Table1[[#This Row],[Employed]]-Table1[[#This Row],[Trend]]-Table1[[#This Row],[Estacionalidad]]</f>
        <v>-81.074753694580778</v>
      </c>
      <c r="J163" s="4">
        <f>+Table1[[#This Row],[Employed]]-Table1[[#This Row],[Estacionalidad]]</f>
        <v>14891.049384236454</v>
      </c>
    </row>
    <row r="164" spans="1:10" x14ac:dyDescent="0.45">
      <c r="A164" t="s">
        <v>166</v>
      </c>
      <c r="B164" t="s">
        <v>4</v>
      </c>
      <c r="C164" s="2">
        <f t="shared" si="8"/>
        <v>37803</v>
      </c>
      <c r="D164" s="5">
        <f t="shared" si="9"/>
        <v>7</v>
      </c>
      <c r="E164">
        <v>14860.5</v>
      </c>
      <c r="F164" s="4">
        <f t="shared" si="10"/>
        <v>14976.320689655173</v>
      </c>
      <c r="G164" s="4">
        <f>+Table1[[#This Row],[Employed]]-Table1[[#This Row],[Trend]]</f>
        <v>-115.82068965517283</v>
      </c>
      <c r="H164">
        <f>+_xlfn.XLOOKUP(Table1[[#This Row],[Mes]],$L$16:$L$27,$M$16:$M$27,"REVISAR",0,1)</f>
        <v>-8.3584975369465475</v>
      </c>
      <c r="I164" s="4">
        <f>+Table1[[#This Row],[Employed]]-Table1[[#This Row],[Trend]]-Table1[[#This Row],[Estacionalidad]]</f>
        <v>-107.46219211822628</v>
      </c>
      <c r="J164" s="4">
        <f>+Table1[[#This Row],[Employed]]-Table1[[#This Row],[Estacionalidad]]</f>
        <v>14868.858497536947</v>
      </c>
    </row>
    <row r="165" spans="1:10" x14ac:dyDescent="0.45">
      <c r="A165" t="s">
        <v>167</v>
      </c>
      <c r="B165" t="s">
        <v>4</v>
      </c>
      <c r="C165" s="2">
        <f t="shared" si="8"/>
        <v>37834</v>
      </c>
      <c r="D165" s="5">
        <f t="shared" si="9"/>
        <v>8</v>
      </c>
      <c r="E165">
        <v>14898.1</v>
      </c>
      <c r="F165" s="4">
        <f t="shared" si="10"/>
        <v>14983.013793103448</v>
      </c>
      <c r="G165" s="4">
        <f>+Table1[[#This Row],[Employed]]-Table1[[#This Row],[Trend]]</f>
        <v>-84.91379310344746</v>
      </c>
      <c r="H165">
        <f>+_xlfn.XLOOKUP(Table1[[#This Row],[Mes]],$L$16:$L$27,$M$16:$M$27,"REVISAR",0,1)</f>
        <v>-10.74112388250345</v>
      </c>
      <c r="I165" s="4">
        <f>+Table1[[#This Row],[Employed]]-Table1[[#This Row],[Trend]]-Table1[[#This Row],[Estacionalidad]]</f>
        <v>-74.172669220944016</v>
      </c>
      <c r="J165" s="4">
        <f>+Table1[[#This Row],[Employed]]-Table1[[#This Row],[Estacionalidad]]</f>
        <v>14908.841123882505</v>
      </c>
    </row>
    <row r="166" spans="1:10" x14ac:dyDescent="0.45">
      <c r="A166" t="s">
        <v>168</v>
      </c>
      <c r="B166" t="s">
        <v>4</v>
      </c>
      <c r="C166" s="2">
        <f t="shared" si="8"/>
        <v>37865</v>
      </c>
      <c r="D166" s="5">
        <f t="shared" si="9"/>
        <v>9</v>
      </c>
      <c r="E166">
        <v>14865.2</v>
      </c>
      <c r="F166" s="4">
        <f t="shared" si="10"/>
        <v>15000.006896551724</v>
      </c>
      <c r="G166" s="4">
        <f>+Table1[[#This Row],[Employed]]-Table1[[#This Row],[Trend]]</f>
        <v>-134.80689655172318</v>
      </c>
      <c r="H166">
        <f>+_xlfn.XLOOKUP(Table1[[#This Row],[Mes]],$L$16:$L$27,$M$16:$M$27,"REVISAR",0,1)</f>
        <v>-101.19195402298882</v>
      </c>
      <c r="I166" s="4">
        <f>+Table1[[#This Row],[Employed]]-Table1[[#This Row],[Trend]]-Table1[[#This Row],[Estacionalidad]]</f>
        <v>-33.61494252873436</v>
      </c>
      <c r="J166" s="4">
        <f>+Table1[[#This Row],[Employed]]-Table1[[#This Row],[Estacionalidad]]</f>
        <v>14966.391954022989</v>
      </c>
    </row>
    <row r="167" spans="1:10" x14ac:dyDescent="0.45">
      <c r="A167" t="s">
        <v>169</v>
      </c>
      <c r="B167" t="s">
        <v>4</v>
      </c>
      <c r="C167" s="2">
        <f t="shared" si="8"/>
        <v>37895</v>
      </c>
      <c r="D167" s="5">
        <f t="shared" si="9"/>
        <v>10</v>
      </c>
      <c r="E167">
        <v>15010.3</v>
      </c>
      <c r="F167" s="4">
        <f t="shared" si="10"/>
        <v>15023.979310344826</v>
      </c>
      <c r="G167" s="4">
        <f>+Table1[[#This Row],[Employed]]-Table1[[#This Row],[Trend]]</f>
        <v>-13.679310344827172</v>
      </c>
      <c r="H167">
        <f>+_xlfn.XLOOKUP(Table1[[#This Row],[Mes]],$L$16:$L$27,$M$16:$M$27,"REVISAR",0,1)</f>
        <v>2.0005108556829159</v>
      </c>
      <c r="I167" s="4">
        <f>+Table1[[#This Row],[Employed]]-Table1[[#This Row],[Trend]]-Table1[[#This Row],[Estacionalidad]]</f>
        <v>-15.679821200510087</v>
      </c>
      <c r="J167" s="4">
        <f>+Table1[[#This Row],[Employed]]-Table1[[#This Row],[Estacionalidad]]</f>
        <v>15008.299489144316</v>
      </c>
    </row>
    <row r="168" spans="1:10" x14ac:dyDescent="0.45">
      <c r="A168" t="s">
        <v>170</v>
      </c>
      <c r="B168" t="s">
        <v>4</v>
      </c>
      <c r="C168" s="2">
        <f t="shared" si="8"/>
        <v>37926</v>
      </c>
      <c r="D168" s="5">
        <f t="shared" si="9"/>
        <v>11</v>
      </c>
      <c r="E168">
        <v>15315.2</v>
      </c>
      <c r="F168" s="4">
        <f t="shared" si="10"/>
        <v>15026.393103448274</v>
      </c>
      <c r="G168" s="4">
        <f>+Table1[[#This Row],[Employed]]-Table1[[#This Row],[Trend]]</f>
        <v>288.80689655172682</v>
      </c>
      <c r="H168">
        <f>+_xlfn.XLOOKUP(Table1[[#This Row],[Mes]],$L$16:$L$27,$M$16:$M$27,"REVISAR",0,1)</f>
        <v>361.39744572158338</v>
      </c>
      <c r="I168" s="4">
        <f>+Table1[[#This Row],[Employed]]-Table1[[#This Row],[Trend]]-Table1[[#This Row],[Estacionalidad]]</f>
        <v>-72.590549169856558</v>
      </c>
      <c r="J168" s="4">
        <f>+Table1[[#This Row],[Employed]]-Table1[[#This Row],[Estacionalidad]]</f>
        <v>14953.802554278418</v>
      </c>
    </row>
    <row r="169" spans="1:10" x14ac:dyDescent="0.45">
      <c r="A169" t="s">
        <v>171</v>
      </c>
      <c r="B169" t="s">
        <v>4</v>
      </c>
      <c r="C169" s="2">
        <f t="shared" si="8"/>
        <v>37956</v>
      </c>
      <c r="D169" s="5">
        <f t="shared" si="9"/>
        <v>12</v>
      </c>
      <c r="E169">
        <v>15505.2</v>
      </c>
      <c r="F169" s="4">
        <f t="shared" si="10"/>
        <v>15026.551724137929</v>
      </c>
      <c r="G169" s="4">
        <f>+Table1[[#This Row],[Employed]]-Table1[[#This Row],[Trend]]</f>
        <v>478.64827586207139</v>
      </c>
      <c r="H169">
        <f>+_xlfn.XLOOKUP(Table1[[#This Row],[Mes]],$L$16:$L$27,$M$16:$M$27,"REVISAR",0,1)</f>
        <v>550.61392081736892</v>
      </c>
      <c r="I169" s="4">
        <f>+Table1[[#This Row],[Employed]]-Table1[[#This Row],[Trend]]-Table1[[#This Row],[Estacionalidad]]</f>
        <v>-71.965644955297535</v>
      </c>
      <c r="J169" s="4">
        <f>+Table1[[#This Row],[Employed]]-Table1[[#This Row],[Estacionalidad]]</f>
        <v>14954.586079182633</v>
      </c>
    </row>
    <row r="170" spans="1:10" x14ac:dyDescent="0.45">
      <c r="A170" t="s">
        <v>172</v>
      </c>
      <c r="B170" t="s">
        <v>4</v>
      </c>
      <c r="C170" s="2">
        <f t="shared" si="8"/>
        <v>37987</v>
      </c>
      <c r="D170" s="5">
        <f t="shared" si="9"/>
        <v>1</v>
      </c>
      <c r="E170">
        <v>14861.4</v>
      </c>
      <c r="F170" s="4">
        <f t="shared" si="10"/>
        <v>15023.862068965514</v>
      </c>
      <c r="G170" s="4">
        <f>+Table1[[#This Row],[Employed]]-Table1[[#This Row],[Trend]]</f>
        <v>-162.46206896551485</v>
      </c>
      <c r="H170">
        <f>+_xlfn.XLOOKUP(Table1[[#This Row],[Mes]],$L$16:$L$27,$M$16:$M$27,"REVISAR",0,1)</f>
        <v>-93.718901660281276</v>
      </c>
      <c r="I170" s="4">
        <f>+Table1[[#This Row],[Employed]]-Table1[[#This Row],[Trend]]-Table1[[#This Row],[Estacionalidad]]</f>
        <v>-68.74316730523357</v>
      </c>
      <c r="J170" s="4">
        <f>+Table1[[#This Row],[Employed]]-Table1[[#This Row],[Estacionalidad]]</f>
        <v>14955.11890166028</v>
      </c>
    </row>
    <row r="171" spans="1:10" x14ac:dyDescent="0.45">
      <c r="A171" t="s">
        <v>173</v>
      </c>
      <c r="B171" t="s">
        <v>4</v>
      </c>
      <c r="C171" s="2">
        <f t="shared" si="8"/>
        <v>38018</v>
      </c>
      <c r="D171" s="5">
        <f t="shared" si="9"/>
        <v>2</v>
      </c>
      <c r="E171">
        <v>14693.8</v>
      </c>
      <c r="F171" s="4">
        <f t="shared" si="10"/>
        <v>15013</v>
      </c>
      <c r="G171" s="4">
        <f>+Table1[[#This Row],[Employed]]-Table1[[#This Row],[Trend]]</f>
        <v>-319.20000000000073</v>
      </c>
      <c r="H171">
        <f>+_xlfn.XLOOKUP(Table1[[#This Row],[Mes]],$L$16:$L$27,$M$16:$M$27,"REVISAR",0,1)</f>
        <v>-268.02911877394689</v>
      </c>
      <c r="I171" s="4">
        <f>+Table1[[#This Row],[Employed]]-Table1[[#This Row],[Trend]]-Table1[[#This Row],[Estacionalidad]]</f>
        <v>-51.170881226053837</v>
      </c>
      <c r="J171" s="4">
        <f>+Table1[[#This Row],[Employed]]-Table1[[#This Row],[Estacionalidad]]</f>
        <v>14961.829118773947</v>
      </c>
    </row>
    <row r="172" spans="1:10" x14ac:dyDescent="0.45">
      <c r="A172" t="s">
        <v>174</v>
      </c>
      <c r="B172" t="s">
        <v>4</v>
      </c>
      <c r="C172" s="2">
        <f t="shared" si="8"/>
        <v>38047</v>
      </c>
      <c r="D172" s="5">
        <f t="shared" si="9"/>
        <v>3</v>
      </c>
      <c r="E172">
        <v>14775.6</v>
      </c>
      <c r="F172" s="4">
        <f t="shared" si="10"/>
        <v>14999.810344827587</v>
      </c>
      <c r="G172" s="4">
        <f>+Table1[[#This Row],[Employed]]-Table1[[#This Row],[Trend]]</f>
        <v>-224.2103448275866</v>
      </c>
      <c r="H172">
        <f>+_xlfn.XLOOKUP(Table1[[#This Row],[Mes]],$L$16:$L$27,$M$16:$M$27,"REVISAR",0,1)</f>
        <v>-225.36514778325136</v>
      </c>
      <c r="I172" s="4">
        <f>+Table1[[#This Row],[Employed]]-Table1[[#This Row],[Trend]]-Table1[[#This Row],[Estacionalidad]]</f>
        <v>1.1548029556647634</v>
      </c>
      <c r="J172" s="4">
        <f>+Table1[[#This Row],[Employed]]-Table1[[#This Row],[Estacionalidad]]</f>
        <v>15000.965147783252</v>
      </c>
    </row>
    <row r="173" spans="1:10" x14ac:dyDescent="0.45">
      <c r="A173" t="s">
        <v>175</v>
      </c>
      <c r="B173" t="s">
        <v>4</v>
      </c>
      <c r="C173" s="2">
        <f t="shared" si="8"/>
        <v>38078</v>
      </c>
      <c r="D173" s="5">
        <f t="shared" si="9"/>
        <v>4</v>
      </c>
      <c r="E173">
        <v>14862.8</v>
      </c>
      <c r="F173" s="4">
        <f t="shared" si="10"/>
        <v>15015.020689655172</v>
      </c>
      <c r="G173" s="4">
        <f>+Table1[[#This Row],[Employed]]-Table1[[#This Row],[Trend]]</f>
        <v>-152.22068965517246</v>
      </c>
      <c r="H173">
        <f>+_xlfn.XLOOKUP(Table1[[#This Row],[Mes]],$L$16:$L$27,$M$16:$M$27,"REVISAR",0,1)</f>
        <v>-163.78349753694607</v>
      </c>
      <c r="I173" s="4">
        <f>+Table1[[#This Row],[Employed]]-Table1[[#This Row],[Trend]]-Table1[[#This Row],[Estacionalidad]]</f>
        <v>11.562807881773608</v>
      </c>
      <c r="J173" s="4">
        <f>+Table1[[#This Row],[Employed]]-Table1[[#This Row],[Estacionalidad]]</f>
        <v>15026.583497536945</v>
      </c>
    </row>
    <row r="174" spans="1:10" x14ac:dyDescent="0.45">
      <c r="A174" t="s">
        <v>176</v>
      </c>
      <c r="B174" t="s">
        <v>4</v>
      </c>
      <c r="C174" s="2">
        <f t="shared" si="8"/>
        <v>38108</v>
      </c>
      <c r="D174" s="5">
        <f t="shared" si="9"/>
        <v>5</v>
      </c>
      <c r="E174">
        <v>14987</v>
      </c>
      <c r="F174" s="4">
        <f t="shared" si="10"/>
        <v>15038.306896551723</v>
      </c>
      <c r="G174" s="4">
        <f>+Table1[[#This Row],[Employed]]-Table1[[#This Row],[Trend]]</f>
        <v>-51.306896551723185</v>
      </c>
      <c r="H174">
        <f>+_xlfn.XLOOKUP(Table1[[#This Row],[Mes]],$L$16:$L$27,$M$16:$M$27,"REVISAR",0,1)</f>
        <v>-71.584729064039621</v>
      </c>
      <c r="I174" s="4">
        <f>+Table1[[#This Row],[Employed]]-Table1[[#This Row],[Trend]]-Table1[[#This Row],[Estacionalidad]]</f>
        <v>20.277832512316436</v>
      </c>
      <c r="J174" s="4">
        <f>+Table1[[#This Row],[Employed]]-Table1[[#This Row],[Estacionalidad]]</f>
        <v>15058.584729064039</v>
      </c>
    </row>
    <row r="175" spans="1:10" x14ac:dyDescent="0.45">
      <c r="A175" t="s">
        <v>177</v>
      </c>
      <c r="B175" t="s">
        <v>4</v>
      </c>
      <c r="C175" s="2">
        <f t="shared" si="8"/>
        <v>38139</v>
      </c>
      <c r="D175" s="5">
        <f t="shared" si="9"/>
        <v>6</v>
      </c>
      <c r="E175">
        <v>15082</v>
      </c>
      <c r="F175" s="4">
        <f t="shared" si="10"/>
        <v>15062.320689655167</v>
      </c>
      <c r="G175" s="4">
        <f>+Table1[[#This Row],[Employed]]-Table1[[#This Row],[Trend]]</f>
        <v>19.679310344832629</v>
      </c>
      <c r="H175">
        <f>+_xlfn.XLOOKUP(Table1[[#This Row],[Mes]],$L$16:$L$27,$M$16:$M$27,"REVISAR",0,1)</f>
        <v>-1.5493842364532742</v>
      </c>
      <c r="I175" s="4">
        <f>+Table1[[#This Row],[Employed]]-Table1[[#This Row],[Trend]]-Table1[[#This Row],[Estacionalidad]]</f>
        <v>21.228694581285904</v>
      </c>
      <c r="J175" s="4">
        <f>+Table1[[#This Row],[Employed]]-Table1[[#This Row],[Estacionalidad]]</f>
        <v>15083.549384236454</v>
      </c>
    </row>
    <row r="176" spans="1:10" x14ac:dyDescent="0.45">
      <c r="A176" t="s">
        <v>178</v>
      </c>
      <c r="B176" t="s">
        <v>4</v>
      </c>
      <c r="C176" s="2">
        <f t="shared" si="8"/>
        <v>38169</v>
      </c>
      <c r="D176" s="5">
        <f t="shared" si="9"/>
        <v>7</v>
      </c>
      <c r="E176">
        <v>15051.3</v>
      </c>
      <c r="F176" s="4">
        <f t="shared" si="10"/>
        <v>15079.579310344825</v>
      </c>
      <c r="G176" s="4">
        <f>+Table1[[#This Row],[Employed]]-Table1[[#This Row],[Trend]]</f>
        <v>-28.279310344825717</v>
      </c>
      <c r="H176">
        <f>+_xlfn.XLOOKUP(Table1[[#This Row],[Mes]],$L$16:$L$27,$M$16:$M$27,"REVISAR",0,1)</f>
        <v>-8.3584975369465475</v>
      </c>
      <c r="I176" s="4">
        <f>+Table1[[#This Row],[Employed]]-Table1[[#This Row],[Trend]]-Table1[[#This Row],[Estacionalidad]]</f>
        <v>-19.92081280787917</v>
      </c>
      <c r="J176" s="4">
        <f>+Table1[[#This Row],[Employed]]-Table1[[#This Row],[Estacionalidad]]</f>
        <v>15059.658497536946</v>
      </c>
    </row>
    <row r="177" spans="1:10" x14ac:dyDescent="0.45">
      <c r="A177" t="s">
        <v>179</v>
      </c>
      <c r="B177" t="s">
        <v>4</v>
      </c>
      <c r="C177" s="2">
        <f t="shared" si="8"/>
        <v>38200</v>
      </c>
      <c r="D177" s="5">
        <f t="shared" si="9"/>
        <v>8</v>
      </c>
      <c r="E177">
        <v>15054.8</v>
      </c>
      <c r="F177" s="4">
        <f t="shared" si="10"/>
        <v>15097.603448275861</v>
      </c>
      <c r="G177" s="4">
        <f>+Table1[[#This Row],[Employed]]-Table1[[#This Row],[Trend]]</f>
        <v>-42.803448275861228</v>
      </c>
      <c r="H177">
        <f>+_xlfn.XLOOKUP(Table1[[#This Row],[Mes]],$L$16:$L$27,$M$16:$M$27,"REVISAR",0,1)</f>
        <v>-10.74112388250345</v>
      </c>
      <c r="I177" s="4">
        <f>+Table1[[#This Row],[Employed]]-Table1[[#This Row],[Trend]]-Table1[[#This Row],[Estacionalidad]]</f>
        <v>-32.062324393357777</v>
      </c>
      <c r="J177" s="4">
        <f>+Table1[[#This Row],[Employed]]-Table1[[#This Row],[Estacionalidad]]</f>
        <v>15065.541123882504</v>
      </c>
    </row>
    <row r="178" spans="1:10" x14ac:dyDescent="0.45">
      <c r="A178" t="s">
        <v>180</v>
      </c>
      <c r="B178" t="s">
        <v>4</v>
      </c>
      <c r="C178" s="2">
        <f t="shared" si="8"/>
        <v>38231</v>
      </c>
      <c r="D178" s="5">
        <f t="shared" si="9"/>
        <v>9</v>
      </c>
      <c r="E178">
        <v>14996.2</v>
      </c>
      <c r="F178" s="4">
        <f t="shared" si="10"/>
        <v>15126.996551724136</v>
      </c>
      <c r="G178" s="4">
        <f>+Table1[[#This Row],[Employed]]-Table1[[#This Row],[Trend]]</f>
        <v>-130.7965517241355</v>
      </c>
      <c r="H178">
        <f>+_xlfn.XLOOKUP(Table1[[#This Row],[Mes]],$L$16:$L$27,$M$16:$M$27,"REVISAR",0,1)</f>
        <v>-101.19195402298882</v>
      </c>
      <c r="I178" s="4">
        <f>+Table1[[#This Row],[Employed]]-Table1[[#This Row],[Trend]]-Table1[[#This Row],[Estacionalidad]]</f>
        <v>-29.604597701146673</v>
      </c>
      <c r="J178" s="4">
        <f>+Table1[[#This Row],[Employed]]-Table1[[#This Row],[Estacionalidad]]</f>
        <v>15097.391954022989</v>
      </c>
    </row>
    <row r="179" spans="1:10" x14ac:dyDescent="0.45">
      <c r="A179" t="s">
        <v>181</v>
      </c>
      <c r="B179" t="s">
        <v>4</v>
      </c>
      <c r="C179" s="2">
        <f t="shared" si="8"/>
        <v>38261</v>
      </c>
      <c r="D179" s="5">
        <f t="shared" si="9"/>
        <v>10</v>
      </c>
      <c r="E179">
        <v>15154.5</v>
      </c>
      <c r="F179" s="4">
        <f t="shared" si="10"/>
        <v>15164.165517241381</v>
      </c>
      <c r="G179" s="4">
        <f>+Table1[[#This Row],[Employed]]-Table1[[#This Row],[Trend]]</f>
        <v>-9.665517241381167</v>
      </c>
      <c r="H179">
        <f>+_xlfn.XLOOKUP(Table1[[#This Row],[Mes]],$L$16:$L$27,$M$16:$M$27,"REVISAR",0,1)</f>
        <v>2.0005108556829159</v>
      </c>
      <c r="I179" s="4">
        <f>+Table1[[#This Row],[Employed]]-Table1[[#This Row],[Trend]]-Table1[[#This Row],[Estacionalidad]]</f>
        <v>-11.666028097064082</v>
      </c>
      <c r="J179" s="4">
        <f>+Table1[[#This Row],[Employed]]-Table1[[#This Row],[Estacionalidad]]</f>
        <v>15152.499489144317</v>
      </c>
    </row>
    <row r="180" spans="1:10" x14ac:dyDescent="0.45">
      <c r="A180" t="s">
        <v>182</v>
      </c>
      <c r="B180" t="s">
        <v>4</v>
      </c>
      <c r="C180" s="2">
        <f t="shared" si="8"/>
        <v>38292</v>
      </c>
      <c r="D180" s="5">
        <f t="shared" si="9"/>
        <v>11</v>
      </c>
      <c r="E180">
        <v>15526.2</v>
      </c>
      <c r="F180" s="4">
        <f t="shared" si="10"/>
        <v>15176.148275862071</v>
      </c>
      <c r="G180" s="4">
        <f>+Table1[[#This Row],[Employed]]-Table1[[#This Row],[Trend]]</f>
        <v>350.05172413792934</v>
      </c>
      <c r="H180">
        <f>+_xlfn.XLOOKUP(Table1[[#This Row],[Mes]],$L$16:$L$27,$M$16:$M$27,"REVISAR",0,1)</f>
        <v>361.39744572158338</v>
      </c>
      <c r="I180" s="4">
        <f>+Table1[[#This Row],[Employed]]-Table1[[#This Row],[Trend]]-Table1[[#This Row],[Estacionalidad]]</f>
        <v>-11.34572158365404</v>
      </c>
      <c r="J180" s="4">
        <f>+Table1[[#This Row],[Employed]]-Table1[[#This Row],[Estacionalidad]]</f>
        <v>15164.802554278418</v>
      </c>
    </row>
    <row r="181" spans="1:10" x14ac:dyDescent="0.45">
      <c r="A181" t="s">
        <v>183</v>
      </c>
      <c r="B181" t="s">
        <v>4</v>
      </c>
      <c r="C181" s="2">
        <f t="shared" si="8"/>
        <v>38322</v>
      </c>
      <c r="D181" s="5">
        <f t="shared" si="9"/>
        <v>12</v>
      </c>
      <c r="E181">
        <v>15707.1</v>
      </c>
      <c r="F181" s="4">
        <f t="shared" si="10"/>
        <v>15183.11379310345</v>
      </c>
      <c r="G181" s="4">
        <f>+Table1[[#This Row],[Employed]]-Table1[[#This Row],[Trend]]</f>
        <v>523.98620689655036</v>
      </c>
      <c r="H181">
        <f>+_xlfn.XLOOKUP(Table1[[#This Row],[Mes]],$L$16:$L$27,$M$16:$M$27,"REVISAR",0,1)</f>
        <v>550.61392081736892</v>
      </c>
      <c r="I181" s="4">
        <f>+Table1[[#This Row],[Employed]]-Table1[[#This Row],[Trend]]-Table1[[#This Row],[Estacionalidad]]</f>
        <v>-26.627713920818564</v>
      </c>
      <c r="J181" s="4">
        <f>+Table1[[#This Row],[Employed]]-Table1[[#This Row],[Estacionalidad]]</f>
        <v>15156.486079182632</v>
      </c>
    </row>
    <row r="182" spans="1:10" x14ac:dyDescent="0.45">
      <c r="A182" t="s">
        <v>184</v>
      </c>
      <c r="B182" t="s">
        <v>4</v>
      </c>
      <c r="C182" s="2">
        <f t="shared" si="8"/>
        <v>38353</v>
      </c>
      <c r="D182" s="5">
        <f t="shared" si="9"/>
        <v>1</v>
      </c>
      <c r="E182">
        <v>15051.1</v>
      </c>
      <c r="F182" s="4">
        <f t="shared" si="10"/>
        <v>15187.934482758621</v>
      </c>
      <c r="G182" s="4">
        <f>+Table1[[#This Row],[Employed]]-Table1[[#This Row],[Trend]]</f>
        <v>-136.83448275862065</v>
      </c>
      <c r="H182">
        <f>+_xlfn.XLOOKUP(Table1[[#This Row],[Mes]],$L$16:$L$27,$M$16:$M$27,"REVISAR",0,1)</f>
        <v>-93.718901660281276</v>
      </c>
      <c r="I182" s="4">
        <f>+Table1[[#This Row],[Employed]]-Table1[[#This Row],[Trend]]-Table1[[#This Row],[Estacionalidad]]</f>
        <v>-43.115581098339376</v>
      </c>
      <c r="J182" s="4">
        <f>+Table1[[#This Row],[Employed]]-Table1[[#This Row],[Estacionalidad]]</f>
        <v>15144.818901660281</v>
      </c>
    </row>
    <row r="183" spans="1:10" x14ac:dyDescent="0.45">
      <c r="A183" t="s">
        <v>185</v>
      </c>
      <c r="B183" t="s">
        <v>4</v>
      </c>
      <c r="C183" s="2">
        <f t="shared" si="8"/>
        <v>38384</v>
      </c>
      <c r="D183" s="5">
        <f t="shared" si="9"/>
        <v>2</v>
      </c>
      <c r="E183">
        <v>14911.9</v>
      </c>
      <c r="F183" s="4">
        <f t="shared" si="10"/>
        <v>15182.972413793104</v>
      </c>
      <c r="G183" s="4">
        <f>+Table1[[#This Row],[Employed]]-Table1[[#This Row],[Trend]]</f>
        <v>-271.07241379310472</v>
      </c>
      <c r="H183">
        <f>+_xlfn.XLOOKUP(Table1[[#This Row],[Mes]],$L$16:$L$27,$M$16:$M$27,"REVISAR",0,1)</f>
        <v>-268.02911877394689</v>
      </c>
      <c r="I183" s="4">
        <f>+Table1[[#This Row],[Employed]]-Table1[[#This Row],[Trend]]-Table1[[#This Row],[Estacionalidad]]</f>
        <v>-3.0432950191578243</v>
      </c>
      <c r="J183" s="4">
        <f>+Table1[[#This Row],[Employed]]-Table1[[#This Row],[Estacionalidad]]</f>
        <v>15179.929118773947</v>
      </c>
    </row>
    <row r="184" spans="1:10" x14ac:dyDescent="0.45">
      <c r="A184" t="s">
        <v>186</v>
      </c>
      <c r="B184" t="s">
        <v>4</v>
      </c>
      <c r="C184" s="2">
        <f t="shared" si="8"/>
        <v>38412</v>
      </c>
      <c r="D184" s="5">
        <f t="shared" si="9"/>
        <v>3</v>
      </c>
      <c r="E184">
        <v>14955.6</v>
      </c>
      <c r="F184" s="4">
        <f t="shared" si="10"/>
        <v>15174.303448275861</v>
      </c>
      <c r="G184" s="4">
        <f>+Table1[[#This Row],[Employed]]-Table1[[#This Row],[Trend]]</f>
        <v>-218.70344827586086</v>
      </c>
      <c r="H184">
        <f>+_xlfn.XLOOKUP(Table1[[#This Row],[Mes]],$L$16:$L$27,$M$16:$M$27,"REVISAR",0,1)</f>
        <v>-225.36514778325136</v>
      </c>
      <c r="I184" s="4">
        <f>+Table1[[#This Row],[Employed]]-Table1[[#This Row],[Trend]]-Table1[[#This Row],[Estacionalidad]]</f>
        <v>6.6616995073904945</v>
      </c>
      <c r="J184" s="4">
        <f>+Table1[[#This Row],[Employed]]-Table1[[#This Row],[Estacionalidad]]</f>
        <v>15180.965147783252</v>
      </c>
    </row>
    <row r="185" spans="1:10" x14ac:dyDescent="0.45">
      <c r="A185" t="s">
        <v>187</v>
      </c>
      <c r="B185" t="s">
        <v>4</v>
      </c>
      <c r="C185" s="2">
        <f t="shared" si="8"/>
        <v>38443</v>
      </c>
      <c r="D185" s="5">
        <f t="shared" si="9"/>
        <v>4</v>
      </c>
      <c r="E185">
        <v>15068.9</v>
      </c>
      <c r="F185" s="4">
        <f t="shared" si="10"/>
        <v>15190.551724137931</v>
      </c>
      <c r="G185" s="4">
        <f>+Table1[[#This Row],[Employed]]-Table1[[#This Row],[Trend]]</f>
        <v>-121.65172413793152</v>
      </c>
      <c r="H185">
        <f>+_xlfn.XLOOKUP(Table1[[#This Row],[Mes]],$L$16:$L$27,$M$16:$M$27,"REVISAR",0,1)</f>
        <v>-163.78349753694607</v>
      </c>
      <c r="I185" s="4">
        <f>+Table1[[#This Row],[Employed]]-Table1[[#This Row],[Trend]]-Table1[[#This Row],[Estacionalidad]]</f>
        <v>42.131773399014548</v>
      </c>
      <c r="J185" s="4">
        <f>+Table1[[#This Row],[Employed]]-Table1[[#This Row],[Estacionalidad]]</f>
        <v>15232.683497536946</v>
      </c>
    </row>
    <row r="186" spans="1:10" x14ac:dyDescent="0.45">
      <c r="A186" t="s">
        <v>188</v>
      </c>
      <c r="B186" t="s">
        <v>4</v>
      </c>
      <c r="C186" s="2">
        <f t="shared" si="8"/>
        <v>38473</v>
      </c>
      <c r="D186" s="5">
        <f t="shared" si="9"/>
        <v>5</v>
      </c>
      <c r="E186">
        <v>15194.5</v>
      </c>
      <c r="F186" s="4">
        <f t="shared" si="10"/>
        <v>15212.36551724138</v>
      </c>
      <c r="G186" s="4">
        <f>+Table1[[#This Row],[Employed]]-Table1[[#This Row],[Trend]]</f>
        <v>-17.865517241380076</v>
      </c>
      <c r="H186">
        <f>+_xlfn.XLOOKUP(Table1[[#This Row],[Mes]],$L$16:$L$27,$M$16:$M$27,"REVISAR",0,1)</f>
        <v>-71.584729064039621</v>
      </c>
      <c r="I186" s="4">
        <f>+Table1[[#This Row],[Employed]]-Table1[[#This Row],[Trend]]-Table1[[#This Row],[Estacionalidad]]</f>
        <v>53.719211822659545</v>
      </c>
      <c r="J186" s="4">
        <f>+Table1[[#This Row],[Employed]]-Table1[[#This Row],[Estacionalidad]]</f>
        <v>15266.084729064039</v>
      </c>
    </row>
    <row r="187" spans="1:10" x14ac:dyDescent="0.45">
      <c r="A187" t="s">
        <v>189</v>
      </c>
      <c r="B187" t="s">
        <v>4</v>
      </c>
      <c r="C187" s="2">
        <f t="shared" si="8"/>
        <v>38504</v>
      </c>
      <c r="D187" s="5">
        <f t="shared" si="9"/>
        <v>6</v>
      </c>
      <c r="E187">
        <v>15300.1</v>
      </c>
      <c r="F187" s="4">
        <f t="shared" si="10"/>
        <v>15231.731034482758</v>
      </c>
      <c r="G187" s="4">
        <f>+Table1[[#This Row],[Employed]]-Table1[[#This Row],[Trend]]</f>
        <v>68.368965517242032</v>
      </c>
      <c r="H187">
        <f>+_xlfn.XLOOKUP(Table1[[#This Row],[Mes]],$L$16:$L$27,$M$16:$M$27,"REVISAR",0,1)</f>
        <v>-1.5493842364532742</v>
      </c>
      <c r="I187" s="4">
        <f>+Table1[[#This Row],[Employed]]-Table1[[#This Row],[Trend]]-Table1[[#This Row],[Estacionalidad]]</f>
        <v>69.91834975369531</v>
      </c>
      <c r="J187" s="4">
        <f>+Table1[[#This Row],[Employed]]-Table1[[#This Row],[Estacionalidad]]</f>
        <v>15301.649384236454</v>
      </c>
    </row>
    <row r="188" spans="1:10" x14ac:dyDescent="0.45">
      <c r="A188" t="s">
        <v>190</v>
      </c>
      <c r="B188" t="s">
        <v>4</v>
      </c>
      <c r="C188" s="2">
        <f t="shared" si="8"/>
        <v>38534</v>
      </c>
      <c r="D188" s="5">
        <f t="shared" si="9"/>
        <v>7</v>
      </c>
      <c r="E188">
        <v>15327.6</v>
      </c>
      <c r="F188" s="4">
        <f t="shared" si="10"/>
        <v>15244.575862068967</v>
      </c>
      <c r="G188" s="4">
        <f>+Table1[[#This Row],[Employed]]-Table1[[#This Row],[Trend]]</f>
        <v>83.024137931033692</v>
      </c>
      <c r="H188">
        <f>+_xlfn.XLOOKUP(Table1[[#This Row],[Mes]],$L$16:$L$27,$M$16:$M$27,"REVISAR",0,1)</f>
        <v>-8.3584975369465475</v>
      </c>
      <c r="I188" s="4">
        <f>+Table1[[#This Row],[Employed]]-Table1[[#This Row],[Trend]]-Table1[[#This Row],[Estacionalidad]]</f>
        <v>91.382635467980236</v>
      </c>
      <c r="J188" s="4">
        <f>+Table1[[#This Row],[Employed]]-Table1[[#This Row],[Estacionalidad]]</f>
        <v>15335.958497536947</v>
      </c>
    </row>
    <row r="189" spans="1:10" x14ac:dyDescent="0.45">
      <c r="A189" t="s">
        <v>191</v>
      </c>
      <c r="B189" t="s">
        <v>4</v>
      </c>
      <c r="C189" s="2">
        <f t="shared" si="8"/>
        <v>38565</v>
      </c>
      <c r="D189" s="5">
        <f t="shared" si="9"/>
        <v>8</v>
      </c>
      <c r="E189">
        <v>15348.8</v>
      </c>
      <c r="F189" s="4">
        <f t="shared" si="10"/>
        <v>15258.334482758619</v>
      </c>
      <c r="G189" s="4">
        <f>+Table1[[#This Row],[Employed]]-Table1[[#This Row],[Trend]]</f>
        <v>90.465517241380439</v>
      </c>
      <c r="H189">
        <f>+_xlfn.XLOOKUP(Table1[[#This Row],[Mes]],$L$16:$L$27,$M$16:$M$27,"REVISAR",0,1)</f>
        <v>-10.74112388250345</v>
      </c>
      <c r="I189" s="4">
        <f>+Table1[[#This Row],[Employed]]-Table1[[#This Row],[Trend]]-Table1[[#This Row],[Estacionalidad]]</f>
        <v>101.20664112388388</v>
      </c>
      <c r="J189" s="4">
        <f>+Table1[[#This Row],[Employed]]-Table1[[#This Row],[Estacionalidad]]</f>
        <v>15359.541123882504</v>
      </c>
    </row>
    <row r="190" spans="1:10" x14ac:dyDescent="0.45">
      <c r="A190" t="s">
        <v>192</v>
      </c>
      <c r="B190" t="s">
        <v>4</v>
      </c>
      <c r="C190" s="2">
        <f t="shared" si="8"/>
        <v>38596</v>
      </c>
      <c r="D190" s="5">
        <f t="shared" si="9"/>
        <v>9</v>
      </c>
      <c r="E190">
        <v>15226.4</v>
      </c>
      <c r="F190" s="4">
        <f t="shared" si="10"/>
        <v>15283.558620689653</v>
      </c>
      <c r="G190" s="4">
        <f>+Table1[[#This Row],[Employed]]-Table1[[#This Row],[Trend]]</f>
        <v>-57.158620689653617</v>
      </c>
      <c r="H190">
        <f>+_xlfn.XLOOKUP(Table1[[#This Row],[Mes]],$L$16:$L$27,$M$16:$M$27,"REVISAR",0,1)</f>
        <v>-101.19195402298882</v>
      </c>
      <c r="I190" s="4">
        <f>+Table1[[#This Row],[Employed]]-Table1[[#This Row],[Trend]]-Table1[[#This Row],[Estacionalidad]]</f>
        <v>44.033333333335207</v>
      </c>
      <c r="J190" s="4">
        <f>+Table1[[#This Row],[Employed]]-Table1[[#This Row],[Estacionalidad]]</f>
        <v>15327.591954022988</v>
      </c>
    </row>
    <row r="191" spans="1:10" x14ac:dyDescent="0.45">
      <c r="A191" t="s">
        <v>193</v>
      </c>
      <c r="B191" t="s">
        <v>4</v>
      </c>
      <c r="C191" s="2">
        <f t="shared" si="8"/>
        <v>38626</v>
      </c>
      <c r="D191" s="5">
        <f t="shared" si="9"/>
        <v>10</v>
      </c>
      <c r="E191">
        <v>15348.9</v>
      </c>
      <c r="F191" s="4">
        <f t="shared" si="10"/>
        <v>15315.665517241379</v>
      </c>
      <c r="G191" s="4">
        <f>+Table1[[#This Row],[Employed]]-Table1[[#This Row],[Trend]]</f>
        <v>33.234482758620288</v>
      </c>
      <c r="H191">
        <f>+_xlfn.XLOOKUP(Table1[[#This Row],[Mes]],$L$16:$L$27,$M$16:$M$27,"REVISAR",0,1)</f>
        <v>2.0005108556829159</v>
      </c>
      <c r="I191" s="4">
        <f>+Table1[[#This Row],[Employed]]-Table1[[#This Row],[Trend]]-Table1[[#This Row],[Estacionalidad]]</f>
        <v>31.233971902937373</v>
      </c>
      <c r="J191" s="4">
        <f>+Table1[[#This Row],[Employed]]-Table1[[#This Row],[Estacionalidad]]</f>
        <v>15346.899489144316</v>
      </c>
    </row>
    <row r="192" spans="1:10" x14ac:dyDescent="0.45">
      <c r="A192" t="s">
        <v>194</v>
      </c>
      <c r="B192" t="s">
        <v>4</v>
      </c>
      <c r="C192" s="2">
        <f t="shared" si="8"/>
        <v>38657</v>
      </c>
      <c r="D192" s="5">
        <f t="shared" si="9"/>
        <v>11</v>
      </c>
      <c r="E192">
        <v>15741.9</v>
      </c>
      <c r="F192" s="4">
        <f t="shared" si="10"/>
        <v>15325.586206896549</v>
      </c>
      <c r="G192" s="4">
        <f>+Table1[[#This Row],[Employed]]-Table1[[#This Row],[Trend]]</f>
        <v>416.31379310345073</v>
      </c>
      <c r="H192">
        <f>+_xlfn.XLOOKUP(Table1[[#This Row],[Mes]],$L$16:$L$27,$M$16:$M$27,"REVISAR",0,1)</f>
        <v>361.39744572158338</v>
      </c>
      <c r="I192" s="4">
        <f>+Table1[[#This Row],[Employed]]-Table1[[#This Row],[Trend]]-Table1[[#This Row],[Estacionalidad]]</f>
        <v>54.916347381867354</v>
      </c>
      <c r="J192" s="4">
        <f>+Table1[[#This Row],[Employed]]-Table1[[#This Row],[Estacionalidad]]</f>
        <v>15380.502554278417</v>
      </c>
    </row>
    <row r="193" spans="1:10" x14ac:dyDescent="0.45">
      <c r="A193" t="s">
        <v>195</v>
      </c>
      <c r="B193" t="s">
        <v>4</v>
      </c>
      <c r="C193" s="2">
        <f t="shared" si="8"/>
        <v>38687</v>
      </c>
      <c r="D193" s="5">
        <f t="shared" si="9"/>
        <v>12</v>
      </c>
      <c r="E193">
        <v>15938.4</v>
      </c>
      <c r="F193" s="4">
        <f t="shared" si="10"/>
        <v>15331.993103448276</v>
      </c>
      <c r="G193" s="4">
        <f>+Table1[[#This Row],[Employed]]-Table1[[#This Row],[Trend]]</f>
        <v>606.40689655172355</v>
      </c>
      <c r="H193">
        <f>+_xlfn.XLOOKUP(Table1[[#This Row],[Mes]],$L$16:$L$27,$M$16:$M$27,"REVISAR",0,1)</f>
        <v>550.61392081736892</v>
      </c>
      <c r="I193" s="4">
        <f>+Table1[[#This Row],[Employed]]-Table1[[#This Row],[Trend]]-Table1[[#This Row],[Estacionalidad]]</f>
        <v>55.792975734354627</v>
      </c>
      <c r="J193" s="4">
        <f>+Table1[[#This Row],[Employed]]-Table1[[#This Row],[Estacionalidad]]</f>
        <v>15387.786079182632</v>
      </c>
    </row>
    <row r="194" spans="1:10" x14ac:dyDescent="0.45">
      <c r="A194" t="s">
        <v>196</v>
      </c>
      <c r="B194" t="s">
        <v>4</v>
      </c>
      <c r="C194" s="2">
        <f t="shared" si="8"/>
        <v>38718</v>
      </c>
      <c r="D194" s="5">
        <f t="shared" si="9"/>
        <v>1</v>
      </c>
      <c r="E194">
        <v>15245.6</v>
      </c>
      <c r="F194" s="4">
        <f t="shared" si="10"/>
        <v>15337.044827586207</v>
      </c>
      <c r="G194" s="4">
        <f>+Table1[[#This Row],[Employed]]-Table1[[#This Row],[Trend]]</f>
        <v>-91.444827586206884</v>
      </c>
      <c r="H194">
        <f>+_xlfn.XLOOKUP(Table1[[#This Row],[Mes]],$L$16:$L$27,$M$16:$M$27,"REVISAR",0,1)</f>
        <v>-93.718901660281276</v>
      </c>
      <c r="I194" s="4">
        <f>+Table1[[#This Row],[Employed]]-Table1[[#This Row],[Trend]]-Table1[[#This Row],[Estacionalidad]]</f>
        <v>2.2740740740743917</v>
      </c>
      <c r="J194" s="4">
        <f>+Table1[[#This Row],[Employed]]-Table1[[#This Row],[Estacionalidad]]</f>
        <v>15339.318901660281</v>
      </c>
    </row>
    <row r="195" spans="1:10" x14ac:dyDescent="0.45">
      <c r="A195" t="s">
        <v>197</v>
      </c>
      <c r="B195" t="s">
        <v>4</v>
      </c>
      <c r="C195" s="2">
        <f t="shared" si="8"/>
        <v>38749</v>
      </c>
      <c r="D195" s="5">
        <f t="shared" si="9"/>
        <v>2</v>
      </c>
      <c r="E195">
        <v>15067.2</v>
      </c>
      <c r="F195" s="4">
        <f t="shared" si="10"/>
        <v>15330.186206896553</v>
      </c>
      <c r="G195" s="4">
        <f>+Table1[[#This Row],[Employed]]-Table1[[#This Row],[Trend]]</f>
        <v>-262.98620689655218</v>
      </c>
      <c r="H195">
        <f>+_xlfn.XLOOKUP(Table1[[#This Row],[Mes]],$L$16:$L$27,$M$16:$M$27,"REVISAR",0,1)</f>
        <v>-268.02911877394689</v>
      </c>
      <c r="I195" s="4">
        <f>+Table1[[#This Row],[Employed]]-Table1[[#This Row],[Trend]]-Table1[[#This Row],[Estacionalidad]]</f>
        <v>5.0429118773947152</v>
      </c>
      <c r="J195" s="4">
        <f>+Table1[[#This Row],[Employed]]-Table1[[#This Row],[Estacionalidad]]</f>
        <v>15335.229118773948</v>
      </c>
    </row>
    <row r="196" spans="1:10" x14ac:dyDescent="0.45">
      <c r="A196" t="s">
        <v>198</v>
      </c>
      <c r="B196" t="s">
        <v>4</v>
      </c>
      <c r="C196" s="2">
        <f t="shared" ref="C196:C259" si="11">+EDATE(C195,1)</f>
        <v>38777</v>
      </c>
      <c r="D196" s="5">
        <f t="shared" si="9"/>
        <v>3</v>
      </c>
      <c r="E196">
        <v>15150.1</v>
      </c>
      <c r="F196" s="4">
        <f t="shared" si="10"/>
        <v>15321.765517241382</v>
      </c>
      <c r="G196" s="4">
        <f>+Table1[[#This Row],[Employed]]-Table1[[#This Row],[Trend]]</f>
        <v>-171.66551724138117</v>
      </c>
      <c r="H196">
        <f>+_xlfn.XLOOKUP(Table1[[#This Row],[Mes]],$L$16:$L$27,$M$16:$M$27,"REVISAR",0,1)</f>
        <v>-225.36514778325136</v>
      </c>
      <c r="I196" s="4">
        <f>+Table1[[#This Row],[Employed]]-Table1[[#This Row],[Trend]]-Table1[[#This Row],[Estacionalidad]]</f>
        <v>53.699630541870192</v>
      </c>
      <c r="J196" s="4">
        <f>+Table1[[#This Row],[Employed]]-Table1[[#This Row],[Estacionalidad]]</f>
        <v>15375.465147783252</v>
      </c>
    </row>
    <row r="197" spans="1:10" x14ac:dyDescent="0.45">
      <c r="A197" t="s">
        <v>199</v>
      </c>
      <c r="B197" t="s">
        <v>4</v>
      </c>
      <c r="C197" s="2">
        <f t="shared" si="11"/>
        <v>38808</v>
      </c>
      <c r="D197" s="5">
        <f t="shared" si="9"/>
        <v>4</v>
      </c>
      <c r="E197">
        <v>15171.3</v>
      </c>
      <c r="F197" s="4">
        <f t="shared" si="10"/>
        <v>15337.641379310346</v>
      </c>
      <c r="G197" s="4">
        <f>+Table1[[#This Row],[Employed]]-Table1[[#This Row],[Trend]]</f>
        <v>-166.34137931034638</v>
      </c>
      <c r="H197">
        <f>+_xlfn.XLOOKUP(Table1[[#This Row],[Mes]],$L$16:$L$27,$M$16:$M$27,"REVISAR",0,1)</f>
        <v>-163.78349753694607</v>
      </c>
      <c r="I197" s="4">
        <f>+Table1[[#This Row],[Employed]]-Table1[[#This Row],[Trend]]-Table1[[#This Row],[Estacionalidad]]</f>
        <v>-2.557881773400311</v>
      </c>
      <c r="J197" s="4">
        <f>+Table1[[#This Row],[Employed]]-Table1[[#This Row],[Estacionalidad]]</f>
        <v>15335.083497536945</v>
      </c>
    </row>
    <row r="198" spans="1:10" x14ac:dyDescent="0.45">
      <c r="A198" t="s">
        <v>200</v>
      </c>
      <c r="B198" t="s">
        <v>4</v>
      </c>
      <c r="C198" s="2">
        <f t="shared" si="11"/>
        <v>38838</v>
      </c>
      <c r="D198" s="5">
        <f t="shared" si="9"/>
        <v>5</v>
      </c>
      <c r="E198">
        <v>15253.8</v>
      </c>
      <c r="F198" s="4">
        <f t="shared" si="10"/>
        <v>15358.417241379311</v>
      </c>
      <c r="G198" s="4">
        <f>+Table1[[#This Row],[Employed]]-Table1[[#This Row],[Trend]]</f>
        <v>-104.61724137931196</v>
      </c>
      <c r="H198">
        <f>+_xlfn.XLOOKUP(Table1[[#This Row],[Mes]],$L$16:$L$27,$M$16:$M$27,"REVISAR",0,1)</f>
        <v>-71.584729064039621</v>
      </c>
      <c r="I198" s="4">
        <f>+Table1[[#This Row],[Employed]]-Table1[[#This Row],[Trend]]-Table1[[#This Row],[Estacionalidad]]</f>
        <v>-33.032512315272342</v>
      </c>
      <c r="J198" s="4">
        <f>+Table1[[#This Row],[Employed]]-Table1[[#This Row],[Estacionalidad]]</f>
        <v>15325.384729064039</v>
      </c>
    </row>
    <row r="199" spans="1:10" x14ac:dyDescent="0.45">
      <c r="A199" t="s">
        <v>201</v>
      </c>
      <c r="B199" t="s">
        <v>4</v>
      </c>
      <c r="C199" s="2">
        <f t="shared" si="11"/>
        <v>38869</v>
      </c>
      <c r="D199" s="5">
        <f t="shared" si="9"/>
        <v>6</v>
      </c>
      <c r="E199">
        <v>15332.6</v>
      </c>
      <c r="F199" s="4">
        <f t="shared" si="10"/>
        <v>15378.510344827588</v>
      </c>
      <c r="G199" s="4">
        <f>+Table1[[#This Row],[Employed]]-Table1[[#This Row],[Trend]]</f>
        <v>-45.910344827587323</v>
      </c>
      <c r="H199">
        <f>+_xlfn.XLOOKUP(Table1[[#This Row],[Mes]],$L$16:$L$27,$M$16:$M$27,"REVISAR",0,1)</f>
        <v>-1.5493842364532742</v>
      </c>
      <c r="I199" s="4">
        <f>+Table1[[#This Row],[Employed]]-Table1[[#This Row],[Trend]]-Table1[[#This Row],[Estacionalidad]]</f>
        <v>-44.360960591134052</v>
      </c>
      <c r="J199" s="4">
        <f>+Table1[[#This Row],[Employed]]-Table1[[#This Row],[Estacionalidad]]</f>
        <v>15334.149384236454</v>
      </c>
    </row>
    <row r="200" spans="1:10" x14ac:dyDescent="0.45">
      <c r="A200" t="s">
        <v>202</v>
      </c>
      <c r="B200" t="s">
        <v>4</v>
      </c>
      <c r="C200" s="2">
        <f t="shared" si="11"/>
        <v>38899</v>
      </c>
      <c r="D200" s="5">
        <f t="shared" si="9"/>
        <v>7</v>
      </c>
      <c r="E200">
        <v>15326.4</v>
      </c>
      <c r="F200" s="4">
        <f t="shared" si="10"/>
        <v>15391.337931034484</v>
      </c>
      <c r="G200" s="4">
        <f>+Table1[[#This Row],[Employed]]-Table1[[#This Row],[Trend]]</f>
        <v>-64.937931034484791</v>
      </c>
      <c r="H200">
        <f>+_xlfn.XLOOKUP(Table1[[#This Row],[Mes]],$L$16:$L$27,$M$16:$M$27,"REVISAR",0,1)</f>
        <v>-8.3584975369465475</v>
      </c>
      <c r="I200" s="4">
        <f>+Table1[[#This Row],[Employed]]-Table1[[#This Row],[Trend]]-Table1[[#This Row],[Estacionalidad]]</f>
        <v>-56.579433497538247</v>
      </c>
      <c r="J200" s="4">
        <f>+Table1[[#This Row],[Employed]]-Table1[[#This Row],[Estacionalidad]]</f>
        <v>15334.758497536946</v>
      </c>
    </row>
    <row r="201" spans="1:10" x14ac:dyDescent="0.45">
      <c r="A201" t="s">
        <v>203</v>
      </c>
      <c r="B201" t="s">
        <v>4</v>
      </c>
      <c r="C201" s="2">
        <f t="shared" si="11"/>
        <v>38930</v>
      </c>
      <c r="D201" s="5">
        <f t="shared" si="9"/>
        <v>8</v>
      </c>
      <c r="E201">
        <v>15337.2</v>
      </c>
      <c r="F201" s="4">
        <f t="shared" si="10"/>
        <v>15402.872413793106</v>
      </c>
      <c r="G201" s="4">
        <f>+Table1[[#This Row],[Employed]]-Table1[[#This Row],[Trend]]</f>
        <v>-65.672413793105079</v>
      </c>
      <c r="H201">
        <f>+_xlfn.XLOOKUP(Table1[[#This Row],[Mes]],$L$16:$L$27,$M$16:$M$27,"REVISAR",0,1)</f>
        <v>-10.74112388250345</v>
      </c>
      <c r="I201" s="4">
        <f>+Table1[[#This Row],[Employed]]-Table1[[#This Row],[Trend]]-Table1[[#This Row],[Estacionalidad]]</f>
        <v>-54.931289910601627</v>
      </c>
      <c r="J201" s="4">
        <f>+Table1[[#This Row],[Employed]]-Table1[[#This Row],[Estacionalidad]]</f>
        <v>15347.941123882505</v>
      </c>
    </row>
    <row r="202" spans="1:10" x14ac:dyDescent="0.45">
      <c r="A202" t="s">
        <v>204</v>
      </c>
      <c r="B202" t="s">
        <v>4</v>
      </c>
      <c r="C202" s="2">
        <f t="shared" si="11"/>
        <v>38961</v>
      </c>
      <c r="D202" s="5">
        <f t="shared" si="9"/>
        <v>9</v>
      </c>
      <c r="E202">
        <v>15235.3</v>
      </c>
      <c r="F202" s="4">
        <f t="shared" si="10"/>
        <v>15426.820689655173</v>
      </c>
      <c r="G202" s="4">
        <f>+Table1[[#This Row],[Employed]]-Table1[[#This Row],[Trend]]</f>
        <v>-191.52068965517356</v>
      </c>
      <c r="H202">
        <f>+_xlfn.XLOOKUP(Table1[[#This Row],[Mes]],$L$16:$L$27,$M$16:$M$27,"REVISAR",0,1)</f>
        <v>-101.19195402298882</v>
      </c>
      <c r="I202" s="4">
        <f>+Table1[[#This Row],[Employed]]-Table1[[#This Row],[Trend]]-Table1[[#This Row],[Estacionalidad]]</f>
        <v>-90.328735632184731</v>
      </c>
      <c r="J202" s="4">
        <f>+Table1[[#This Row],[Employed]]-Table1[[#This Row],[Estacionalidad]]</f>
        <v>15336.491954022988</v>
      </c>
    </row>
    <row r="203" spans="1:10" x14ac:dyDescent="0.45">
      <c r="A203" t="s">
        <v>205</v>
      </c>
      <c r="B203" t="s">
        <v>4</v>
      </c>
      <c r="C203" s="2">
        <f t="shared" si="11"/>
        <v>38991</v>
      </c>
      <c r="D203" s="5">
        <f t="shared" si="9"/>
        <v>10</v>
      </c>
      <c r="E203">
        <v>15386</v>
      </c>
      <c r="F203" s="4">
        <f t="shared" si="10"/>
        <v>15455.593103448276</v>
      </c>
      <c r="G203" s="4">
        <f>+Table1[[#This Row],[Employed]]-Table1[[#This Row],[Trend]]</f>
        <v>-69.593103448276452</v>
      </c>
      <c r="H203">
        <f>+_xlfn.XLOOKUP(Table1[[#This Row],[Mes]],$L$16:$L$27,$M$16:$M$27,"REVISAR",0,1)</f>
        <v>2.0005108556829159</v>
      </c>
      <c r="I203" s="4">
        <f>+Table1[[#This Row],[Employed]]-Table1[[#This Row],[Trend]]-Table1[[#This Row],[Estacionalidad]]</f>
        <v>-71.59361430395937</v>
      </c>
      <c r="J203" s="4">
        <f>+Table1[[#This Row],[Employed]]-Table1[[#This Row],[Estacionalidad]]</f>
        <v>15383.999489144317</v>
      </c>
    </row>
    <row r="204" spans="1:10" x14ac:dyDescent="0.45">
      <c r="A204" t="s">
        <v>206</v>
      </c>
      <c r="B204" t="s">
        <v>4</v>
      </c>
      <c r="C204" s="2">
        <f t="shared" si="11"/>
        <v>39022</v>
      </c>
      <c r="D204" s="5">
        <f t="shared" si="9"/>
        <v>11</v>
      </c>
      <c r="E204">
        <v>15813.5</v>
      </c>
      <c r="F204" s="4">
        <f t="shared" si="10"/>
        <v>15459.568965517241</v>
      </c>
      <c r="G204" s="4">
        <f>+Table1[[#This Row],[Employed]]-Table1[[#This Row],[Trend]]</f>
        <v>353.93103448275906</v>
      </c>
      <c r="H204">
        <f>+_xlfn.XLOOKUP(Table1[[#This Row],[Mes]],$L$16:$L$27,$M$16:$M$27,"REVISAR",0,1)</f>
        <v>361.39744572158338</v>
      </c>
      <c r="I204" s="4">
        <f>+Table1[[#This Row],[Employed]]-Table1[[#This Row],[Trend]]-Table1[[#This Row],[Estacionalidad]]</f>
        <v>-7.4664112388243211</v>
      </c>
      <c r="J204" s="4">
        <f>+Table1[[#This Row],[Employed]]-Table1[[#This Row],[Estacionalidad]]</f>
        <v>15452.102554278417</v>
      </c>
    </row>
    <row r="205" spans="1:10" x14ac:dyDescent="0.45">
      <c r="A205" t="s">
        <v>207</v>
      </c>
      <c r="B205" t="s">
        <v>4</v>
      </c>
      <c r="C205" s="2">
        <f t="shared" si="11"/>
        <v>39052</v>
      </c>
      <c r="D205" s="5">
        <f t="shared" si="9"/>
        <v>12</v>
      </c>
      <c r="E205">
        <v>15982.4</v>
      </c>
      <c r="F205" s="4">
        <f t="shared" si="10"/>
        <v>15459.73448275862</v>
      </c>
      <c r="G205" s="4">
        <f>+Table1[[#This Row],[Employed]]-Table1[[#This Row],[Trend]]</f>
        <v>522.66551724137935</v>
      </c>
      <c r="H205">
        <f>+_xlfn.XLOOKUP(Table1[[#This Row],[Mes]],$L$16:$L$27,$M$16:$M$27,"REVISAR",0,1)</f>
        <v>550.61392081736892</v>
      </c>
      <c r="I205" s="4">
        <f>+Table1[[#This Row],[Employed]]-Table1[[#This Row],[Trend]]-Table1[[#This Row],[Estacionalidad]]</f>
        <v>-27.948403575989573</v>
      </c>
      <c r="J205" s="4">
        <f>+Table1[[#This Row],[Employed]]-Table1[[#This Row],[Estacionalidad]]</f>
        <v>15431.786079182632</v>
      </c>
    </row>
    <row r="206" spans="1:10" x14ac:dyDescent="0.45">
      <c r="A206" t="s">
        <v>208</v>
      </c>
      <c r="B206" t="s">
        <v>4</v>
      </c>
      <c r="C206" s="2">
        <f t="shared" si="11"/>
        <v>39083</v>
      </c>
      <c r="D206" s="5">
        <f t="shared" si="9"/>
        <v>1</v>
      </c>
      <c r="E206">
        <v>15342.5</v>
      </c>
      <c r="F206" s="4">
        <f t="shared" si="10"/>
        <v>15457.527586206897</v>
      </c>
      <c r="G206" s="4">
        <f>+Table1[[#This Row],[Employed]]-Table1[[#This Row],[Trend]]</f>
        <v>-115.02758620689747</v>
      </c>
      <c r="H206">
        <f>+_xlfn.XLOOKUP(Table1[[#This Row],[Mes]],$L$16:$L$27,$M$16:$M$27,"REVISAR",0,1)</f>
        <v>-93.718901660281276</v>
      </c>
      <c r="I206" s="4">
        <f>+Table1[[#This Row],[Employed]]-Table1[[#This Row],[Trend]]-Table1[[#This Row],[Estacionalidad]]</f>
        <v>-21.308684546616192</v>
      </c>
      <c r="J206" s="4">
        <f>+Table1[[#This Row],[Employed]]-Table1[[#This Row],[Estacionalidad]]</f>
        <v>15436.218901660281</v>
      </c>
    </row>
    <row r="207" spans="1:10" x14ac:dyDescent="0.45">
      <c r="A207" t="s">
        <v>209</v>
      </c>
      <c r="B207" t="s">
        <v>4</v>
      </c>
      <c r="C207" s="2">
        <f t="shared" si="11"/>
        <v>39114</v>
      </c>
      <c r="D207" s="5">
        <f t="shared" si="9"/>
        <v>2</v>
      </c>
      <c r="E207">
        <v>15182</v>
      </c>
      <c r="F207" s="4">
        <f t="shared" si="10"/>
        <v>15440.48275862069</v>
      </c>
      <c r="G207" s="4">
        <f>+Table1[[#This Row],[Employed]]-Table1[[#This Row],[Trend]]</f>
        <v>-258.48275862069022</v>
      </c>
      <c r="H207">
        <f>+_xlfn.XLOOKUP(Table1[[#This Row],[Mes]],$L$16:$L$27,$M$16:$M$27,"REVISAR",0,1)</f>
        <v>-268.02911877394689</v>
      </c>
      <c r="I207" s="4">
        <f>+Table1[[#This Row],[Employed]]-Table1[[#This Row],[Trend]]-Table1[[#This Row],[Estacionalidad]]</f>
        <v>9.5463601532566713</v>
      </c>
      <c r="J207" s="4">
        <f>+Table1[[#This Row],[Employed]]-Table1[[#This Row],[Estacionalidad]]</f>
        <v>15450.029118773948</v>
      </c>
    </row>
    <row r="208" spans="1:10" x14ac:dyDescent="0.45">
      <c r="A208" t="s">
        <v>210</v>
      </c>
      <c r="B208" t="s">
        <v>4</v>
      </c>
      <c r="C208" s="2">
        <f t="shared" si="11"/>
        <v>39142</v>
      </c>
      <c r="D208" s="5">
        <f t="shared" si="9"/>
        <v>3</v>
      </c>
      <c r="E208">
        <v>15301</v>
      </c>
      <c r="F208" s="4">
        <f t="shared" si="10"/>
        <v>15418.537931034482</v>
      </c>
      <c r="G208" s="4">
        <f>+Table1[[#This Row],[Employed]]-Table1[[#This Row],[Trend]]</f>
        <v>-117.53793103448152</v>
      </c>
      <c r="H208">
        <f>+_xlfn.XLOOKUP(Table1[[#This Row],[Mes]],$L$16:$L$27,$M$16:$M$27,"REVISAR",0,1)</f>
        <v>-225.36514778325136</v>
      </c>
      <c r="I208" s="4">
        <f>+Table1[[#This Row],[Employed]]-Table1[[#This Row],[Trend]]-Table1[[#This Row],[Estacionalidad]]</f>
        <v>107.82721674876984</v>
      </c>
      <c r="J208" s="4">
        <f>+Table1[[#This Row],[Employed]]-Table1[[#This Row],[Estacionalidad]]</f>
        <v>15526.365147783252</v>
      </c>
    </row>
    <row r="209" spans="1:10" x14ac:dyDescent="0.45">
      <c r="A209" t="s">
        <v>211</v>
      </c>
      <c r="B209" t="s">
        <v>4</v>
      </c>
      <c r="C209" s="2">
        <f t="shared" si="11"/>
        <v>39173</v>
      </c>
      <c r="D209" s="5">
        <f t="shared" ref="D209:D272" si="12">+MONTH(C209)</f>
        <v>4</v>
      </c>
      <c r="E209">
        <v>15327.3</v>
      </c>
      <c r="F209" s="4">
        <f t="shared" ref="F209:F272" si="13">+AVERAGE(E195:E223)</f>
        <v>15421.889655172414</v>
      </c>
      <c r="G209" s="4">
        <f>+Table1[[#This Row],[Employed]]-Table1[[#This Row],[Trend]]</f>
        <v>-94.589655172414496</v>
      </c>
      <c r="H209">
        <f>+_xlfn.XLOOKUP(Table1[[#This Row],[Mes]],$L$16:$L$27,$M$16:$M$27,"REVISAR",0,1)</f>
        <v>-163.78349753694607</v>
      </c>
      <c r="I209" s="4">
        <f>+Table1[[#This Row],[Employed]]-Table1[[#This Row],[Trend]]-Table1[[#This Row],[Estacionalidad]]</f>
        <v>69.193842364531577</v>
      </c>
      <c r="J209" s="4">
        <f>+Table1[[#This Row],[Employed]]-Table1[[#This Row],[Estacionalidad]]</f>
        <v>15491.083497536945</v>
      </c>
    </row>
    <row r="210" spans="1:10" x14ac:dyDescent="0.45">
      <c r="A210" t="s">
        <v>212</v>
      </c>
      <c r="B210" t="s">
        <v>4</v>
      </c>
      <c r="C210" s="2">
        <f t="shared" si="11"/>
        <v>39203</v>
      </c>
      <c r="D210" s="5">
        <f t="shared" si="12"/>
        <v>5</v>
      </c>
      <c r="E210">
        <v>15462.9</v>
      </c>
      <c r="F210" s="4">
        <f t="shared" si="13"/>
        <v>15430.210344827585</v>
      </c>
      <c r="G210" s="4">
        <f>+Table1[[#This Row],[Employed]]-Table1[[#This Row],[Trend]]</f>
        <v>32.689655172414859</v>
      </c>
      <c r="H210">
        <f>+_xlfn.XLOOKUP(Table1[[#This Row],[Mes]],$L$16:$L$27,$M$16:$M$27,"REVISAR",0,1)</f>
        <v>-71.584729064039621</v>
      </c>
      <c r="I210" s="4">
        <f>+Table1[[#This Row],[Employed]]-Table1[[#This Row],[Trend]]-Table1[[#This Row],[Estacionalidad]]</f>
        <v>104.27438423645448</v>
      </c>
      <c r="J210" s="4">
        <f>+Table1[[#This Row],[Employed]]-Table1[[#This Row],[Estacionalidad]]</f>
        <v>15534.484729064039</v>
      </c>
    </row>
    <row r="211" spans="1:10" x14ac:dyDescent="0.45">
      <c r="A211" t="s">
        <v>213</v>
      </c>
      <c r="B211" t="s">
        <v>4</v>
      </c>
      <c r="C211" s="2">
        <f t="shared" si="11"/>
        <v>39234</v>
      </c>
      <c r="D211" s="5">
        <f t="shared" si="12"/>
        <v>6</v>
      </c>
      <c r="E211">
        <v>15511.5</v>
      </c>
      <c r="F211" s="4">
        <f t="shared" si="13"/>
        <v>15434.375862068964</v>
      </c>
      <c r="G211" s="4">
        <f>+Table1[[#This Row],[Employed]]-Table1[[#This Row],[Trend]]</f>
        <v>77.124137931035875</v>
      </c>
      <c r="H211">
        <f>+_xlfn.XLOOKUP(Table1[[#This Row],[Mes]],$L$16:$L$27,$M$16:$M$27,"REVISAR",0,1)</f>
        <v>-1.5493842364532742</v>
      </c>
      <c r="I211" s="4">
        <f>+Table1[[#This Row],[Employed]]-Table1[[#This Row],[Trend]]-Table1[[#This Row],[Estacionalidad]]</f>
        <v>78.673522167489153</v>
      </c>
      <c r="J211" s="4">
        <f>+Table1[[#This Row],[Employed]]-Table1[[#This Row],[Estacionalidad]]</f>
        <v>15513.049384236454</v>
      </c>
    </row>
    <row r="212" spans="1:10" x14ac:dyDescent="0.45">
      <c r="A212" t="s">
        <v>214</v>
      </c>
      <c r="B212" t="s">
        <v>4</v>
      </c>
      <c r="C212" s="2">
        <f t="shared" si="11"/>
        <v>39264</v>
      </c>
      <c r="D212" s="5">
        <f t="shared" si="12"/>
        <v>7</v>
      </c>
      <c r="E212">
        <v>15514.4</v>
      </c>
      <c r="F212" s="4">
        <f t="shared" si="13"/>
        <v>15431.896551724138</v>
      </c>
      <c r="G212" s="4">
        <f>+Table1[[#This Row],[Employed]]-Table1[[#This Row],[Trend]]</f>
        <v>82.503448275861956</v>
      </c>
      <c r="H212">
        <f>+_xlfn.XLOOKUP(Table1[[#This Row],[Mes]],$L$16:$L$27,$M$16:$M$27,"REVISAR",0,1)</f>
        <v>-8.3584975369465475</v>
      </c>
      <c r="I212" s="4">
        <f>+Table1[[#This Row],[Employed]]-Table1[[#This Row],[Trend]]-Table1[[#This Row],[Estacionalidad]]</f>
        <v>90.8619458128085</v>
      </c>
      <c r="J212" s="4">
        <f>+Table1[[#This Row],[Employed]]-Table1[[#This Row],[Estacionalidad]]</f>
        <v>15522.758497536946</v>
      </c>
    </row>
    <row r="213" spans="1:10" x14ac:dyDescent="0.45">
      <c r="A213" t="s">
        <v>215</v>
      </c>
      <c r="B213" t="s">
        <v>4</v>
      </c>
      <c r="C213" s="2">
        <f t="shared" si="11"/>
        <v>39295</v>
      </c>
      <c r="D213" s="5">
        <f t="shared" si="12"/>
        <v>8</v>
      </c>
      <c r="E213">
        <v>15538.3</v>
      </c>
      <c r="F213" s="4">
        <f t="shared" si="13"/>
        <v>15427.906896551722</v>
      </c>
      <c r="G213" s="4">
        <f>+Table1[[#This Row],[Employed]]-Table1[[#This Row],[Trend]]</f>
        <v>110.39310344827754</v>
      </c>
      <c r="H213">
        <f>+_xlfn.XLOOKUP(Table1[[#This Row],[Mes]],$L$16:$L$27,$M$16:$M$27,"REVISAR",0,1)</f>
        <v>-10.74112388250345</v>
      </c>
      <c r="I213" s="4">
        <f>+Table1[[#This Row],[Employed]]-Table1[[#This Row],[Trend]]-Table1[[#This Row],[Estacionalidad]]</f>
        <v>121.13422733078099</v>
      </c>
      <c r="J213" s="4">
        <f>+Table1[[#This Row],[Employed]]-Table1[[#This Row],[Estacionalidad]]</f>
        <v>15549.041123882504</v>
      </c>
    </row>
    <row r="214" spans="1:10" x14ac:dyDescent="0.45">
      <c r="A214" t="s">
        <v>216</v>
      </c>
      <c r="B214" t="s">
        <v>4</v>
      </c>
      <c r="C214" s="2">
        <f t="shared" si="11"/>
        <v>39326</v>
      </c>
      <c r="D214" s="5">
        <f t="shared" si="12"/>
        <v>9</v>
      </c>
      <c r="E214">
        <v>15440.9</v>
      </c>
      <c r="F214" s="4">
        <f t="shared" si="13"/>
        <v>15428.565517241379</v>
      </c>
      <c r="G214" s="4">
        <f>+Table1[[#This Row],[Employed]]-Table1[[#This Row],[Trend]]</f>
        <v>12.334482758620652</v>
      </c>
      <c r="H214">
        <f>+_xlfn.XLOOKUP(Table1[[#This Row],[Mes]],$L$16:$L$27,$M$16:$M$27,"REVISAR",0,1)</f>
        <v>-101.19195402298882</v>
      </c>
      <c r="I214" s="4">
        <f>+Table1[[#This Row],[Employed]]-Table1[[#This Row],[Trend]]-Table1[[#This Row],[Estacionalidad]]</f>
        <v>113.52643678160948</v>
      </c>
      <c r="J214" s="4">
        <f>+Table1[[#This Row],[Employed]]-Table1[[#This Row],[Estacionalidad]]</f>
        <v>15542.091954022988</v>
      </c>
    </row>
    <row r="215" spans="1:10" x14ac:dyDescent="0.45">
      <c r="A215" t="s">
        <v>217</v>
      </c>
      <c r="B215" t="s">
        <v>4</v>
      </c>
      <c r="C215" s="2">
        <f t="shared" si="11"/>
        <v>39356</v>
      </c>
      <c r="D215" s="5">
        <f t="shared" si="12"/>
        <v>10</v>
      </c>
      <c r="E215">
        <v>15529</v>
      </c>
      <c r="F215" s="4">
        <f t="shared" si="13"/>
        <v>15431.944827586205</v>
      </c>
      <c r="G215" s="4">
        <f>+Table1[[#This Row],[Employed]]-Table1[[#This Row],[Trend]]</f>
        <v>97.055172413794935</v>
      </c>
      <c r="H215">
        <f>+_xlfn.XLOOKUP(Table1[[#This Row],[Mes]],$L$16:$L$27,$M$16:$M$27,"REVISAR",0,1)</f>
        <v>2.0005108556829159</v>
      </c>
      <c r="I215" s="4">
        <f>+Table1[[#This Row],[Employed]]-Table1[[#This Row],[Trend]]-Table1[[#This Row],[Estacionalidad]]</f>
        <v>95.054661558112016</v>
      </c>
      <c r="J215" s="4">
        <f>+Table1[[#This Row],[Employed]]-Table1[[#This Row],[Estacionalidad]]</f>
        <v>15526.999489144317</v>
      </c>
    </row>
    <row r="216" spans="1:10" x14ac:dyDescent="0.45">
      <c r="A216" t="s">
        <v>218</v>
      </c>
      <c r="B216" t="s">
        <v>4</v>
      </c>
      <c r="C216" s="2">
        <f t="shared" si="11"/>
        <v>39387</v>
      </c>
      <c r="D216" s="5">
        <f t="shared" si="12"/>
        <v>11</v>
      </c>
      <c r="E216">
        <v>15994.6</v>
      </c>
      <c r="F216" s="4">
        <f t="shared" si="13"/>
        <v>15409.579310344829</v>
      </c>
      <c r="G216" s="4">
        <f>+Table1[[#This Row],[Employed]]-Table1[[#This Row],[Trend]]</f>
        <v>585.02068965517174</v>
      </c>
      <c r="H216">
        <f>+_xlfn.XLOOKUP(Table1[[#This Row],[Mes]],$L$16:$L$27,$M$16:$M$27,"REVISAR",0,1)</f>
        <v>361.39744572158338</v>
      </c>
      <c r="I216" s="4">
        <f>+Table1[[#This Row],[Employed]]-Table1[[#This Row],[Trend]]-Table1[[#This Row],[Estacionalidad]]</f>
        <v>223.62324393358836</v>
      </c>
      <c r="J216" s="4">
        <f>+Table1[[#This Row],[Employed]]-Table1[[#This Row],[Estacionalidad]]</f>
        <v>15633.202554278418</v>
      </c>
    </row>
    <row r="217" spans="1:10" x14ac:dyDescent="0.45">
      <c r="A217" t="s">
        <v>219</v>
      </c>
      <c r="B217" t="s">
        <v>4</v>
      </c>
      <c r="C217" s="2">
        <f t="shared" si="11"/>
        <v>39417</v>
      </c>
      <c r="D217" s="5">
        <f t="shared" si="12"/>
        <v>12</v>
      </c>
      <c r="E217">
        <v>16162</v>
      </c>
      <c r="F217" s="4">
        <f t="shared" si="13"/>
        <v>15382.120689655172</v>
      </c>
      <c r="G217" s="4">
        <f>+Table1[[#This Row],[Employed]]-Table1[[#This Row],[Trend]]</f>
        <v>779.8793103448279</v>
      </c>
      <c r="H217">
        <f>+_xlfn.XLOOKUP(Table1[[#This Row],[Mes]],$L$16:$L$27,$M$16:$M$27,"REVISAR",0,1)</f>
        <v>550.61392081736892</v>
      </c>
      <c r="I217" s="4">
        <f>+Table1[[#This Row],[Employed]]-Table1[[#This Row],[Trend]]-Table1[[#This Row],[Estacionalidad]]</f>
        <v>229.26538952745898</v>
      </c>
      <c r="J217" s="4">
        <f>+Table1[[#This Row],[Employed]]-Table1[[#This Row],[Estacionalidad]]</f>
        <v>15611.386079182632</v>
      </c>
    </row>
    <row r="218" spans="1:10" x14ac:dyDescent="0.45">
      <c r="A218" t="s">
        <v>220</v>
      </c>
      <c r="B218" t="s">
        <v>4</v>
      </c>
      <c r="C218" s="2">
        <f t="shared" si="11"/>
        <v>39448</v>
      </c>
      <c r="D218" s="5">
        <f t="shared" si="12"/>
        <v>1</v>
      </c>
      <c r="E218">
        <v>15464.1</v>
      </c>
      <c r="F218" s="4">
        <f t="shared" si="13"/>
        <v>15348.48620689655</v>
      </c>
      <c r="G218" s="4">
        <f>+Table1[[#This Row],[Employed]]-Table1[[#This Row],[Trend]]</f>
        <v>115.61379310345001</v>
      </c>
      <c r="H218">
        <f>+_xlfn.XLOOKUP(Table1[[#This Row],[Mes]],$L$16:$L$27,$M$16:$M$27,"REVISAR",0,1)</f>
        <v>-93.718901660281276</v>
      </c>
      <c r="I218" s="4">
        <f>+Table1[[#This Row],[Employed]]-Table1[[#This Row],[Trend]]-Table1[[#This Row],[Estacionalidad]]</f>
        <v>209.3326947637313</v>
      </c>
      <c r="J218" s="4">
        <f>+Table1[[#This Row],[Employed]]-Table1[[#This Row],[Estacionalidad]]</f>
        <v>15557.818901660281</v>
      </c>
    </row>
    <row r="219" spans="1:10" x14ac:dyDescent="0.45">
      <c r="A219" t="s">
        <v>221</v>
      </c>
      <c r="B219" t="s">
        <v>4</v>
      </c>
      <c r="C219" s="2">
        <f t="shared" si="11"/>
        <v>39479</v>
      </c>
      <c r="D219" s="5">
        <f t="shared" si="12"/>
        <v>2</v>
      </c>
      <c r="E219">
        <v>15231.2</v>
      </c>
      <c r="F219" s="4">
        <f t="shared" si="13"/>
        <v>15299.731034482757</v>
      </c>
      <c r="G219" s="4">
        <f>+Table1[[#This Row],[Employed]]-Table1[[#This Row],[Trend]]</f>
        <v>-68.531034482755786</v>
      </c>
      <c r="H219">
        <f>+_xlfn.XLOOKUP(Table1[[#This Row],[Mes]],$L$16:$L$27,$M$16:$M$27,"REVISAR",0,1)</f>
        <v>-268.02911877394689</v>
      </c>
      <c r="I219" s="4">
        <f>+Table1[[#This Row],[Employed]]-Table1[[#This Row],[Trend]]-Table1[[#This Row],[Estacionalidad]]</f>
        <v>199.49808429119111</v>
      </c>
      <c r="J219" s="4">
        <f>+Table1[[#This Row],[Employed]]-Table1[[#This Row],[Estacionalidad]]</f>
        <v>15499.229118773948</v>
      </c>
    </row>
    <row r="220" spans="1:10" x14ac:dyDescent="0.45">
      <c r="A220" t="s">
        <v>222</v>
      </c>
      <c r="B220" t="s">
        <v>4</v>
      </c>
      <c r="C220" s="2">
        <f t="shared" si="11"/>
        <v>39508</v>
      </c>
      <c r="D220" s="5">
        <f t="shared" si="12"/>
        <v>3</v>
      </c>
      <c r="E220">
        <v>15284.9</v>
      </c>
      <c r="F220" s="4">
        <f t="shared" si="13"/>
        <v>15248.455172413793</v>
      </c>
      <c r="G220" s="4">
        <f>+Table1[[#This Row],[Employed]]-Table1[[#This Row],[Trend]]</f>
        <v>36.444827586206884</v>
      </c>
      <c r="H220">
        <f>+_xlfn.XLOOKUP(Table1[[#This Row],[Mes]],$L$16:$L$27,$M$16:$M$27,"REVISAR",0,1)</f>
        <v>-225.36514778325136</v>
      </c>
      <c r="I220" s="4">
        <f>+Table1[[#This Row],[Employed]]-Table1[[#This Row],[Trend]]-Table1[[#This Row],[Estacionalidad]]</f>
        <v>261.80997536945824</v>
      </c>
      <c r="J220" s="4">
        <f>+Table1[[#This Row],[Employed]]-Table1[[#This Row],[Estacionalidad]]</f>
        <v>15510.265147783251</v>
      </c>
    </row>
    <row r="221" spans="1:10" x14ac:dyDescent="0.45">
      <c r="A221" t="s">
        <v>223</v>
      </c>
      <c r="B221" t="s">
        <v>4</v>
      </c>
      <c r="C221" s="2">
        <f t="shared" si="11"/>
        <v>39539</v>
      </c>
      <c r="D221" s="5">
        <f t="shared" si="12"/>
        <v>4</v>
      </c>
      <c r="E221">
        <v>15247.6</v>
      </c>
      <c r="F221" s="4">
        <f t="shared" si="13"/>
        <v>15220.903448275862</v>
      </c>
      <c r="G221" s="4">
        <f>+Table1[[#This Row],[Employed]]-Table1[[#This Row],[Trend]]</f>
        <v>26.696551724138772</v>
      </c>
      <c r="H221">
        <f>+_xlfn.XLOOKUP(Table1[[#This Row],[Mes]],$L$16:$L$27,$M$16:$M$27,"REVISAR",0,1)</f>
        <v>-163.78349753694607</v>
      </c>
      <c r="I221" s="4">
        <f>+Table1[[#This Row],[Employed]]-Table1[[#This Row],[Trend]]-Table1[[#This Row],[Estacionalidad]]</f>
        <v>190.48004926108484</v>
      </c>
      <c r="J221" s="4">
        <f>+Table1[[#This Row],[Employed]]-Table1[[#This Row],[Estacionalidad]]</f>
        <v>15411.383497536946</v>
      </c>
    </row>
    <row r="222" spans="1:10" x14ac:dyDescent="0.45">
      <c r="A222" t="s">
        <v>224</v>
      </c>
      <c r="B222" t="s">
        <v>4</v>
      </c>
      <c r="C222" s="2">
        <f t="shared" si="11"/>
        <v>39569</v>
      </c>
      <c r="D222" s="5">
        <f t="shared" si="12"/>
        <v>5</v>
      </c>
      <c r="E222">
        <v>15302</v>
      </c>
      <c r="F222" s="4">
        <f t="shared" si="13"/>
        <v>15197.01724137931</v>
      </c>
      <c r="G222" s="4">
        <f>+Table1[[#This Row],[Employed]]-Table1[[#This Row],[Trend]]</f>
        <v>104.98275862069022</v>
      </c>
      <c r="H222">
        <f>+_xlfn.XLOOKUP(Table1[[#This Row],[Mes]],$L$16:$L$27,$M$16:$M$27,"REVISAR",0,1)</f>
        <v>-71.584729064039621</v>
      </c>
      <c r="I222" s="4">
        <f>+Table1[[#This Row],[Employed]]-Table1[[#This Row],[Trend]]-Table1[[#This Row],[Estacionalidad]]</f>
        <v>176.56748768472983</v>
      </c>
      <c r="J222" s="4">
        <f>+Table1[[#This Row],[Employed]]-Table1[[#This Row],[Estacionalidad]]</f>
        <v>15373.584729064039</v>
      </c>
    </row>
    <row r="223" spans="1:10" x14ac:dyDescent="0.45">
      <c r="A223" t="s">
        <v>225</v>
      </c>
      <c r="B223" t="s">
        <v>4</v>
      </c>
      <c r="C223" s="2">
        <f t="shared" si="11"/>
        <v>39600</v>
      </c>
      <c r="D223" s="5">
        <f t="shared" si="12"/>
        <v>6</v>
      </c>
      <c r="E223">
        <v>15342.8</v>
      </c>
      <c r="F223" s="4">
        <f t="shared" si="13"/>
        <v>15169.23448275862</v>
      </c>
      <c r="G223" s="4">
        <f>+Table1[[#This Row],[Employed]]-Table1[[#This Row],[Trend]]</f>
        <v>173.56551724137898</v>
      </c>
      <c r="H223">
        <f>+_xlfn.XLOOKUP(Table1[[#This Row],[Mes]],$L$16:$L$27,$M$16:$M$27,"REVISAR",0,1)</f>
        <v>-1.5493842364532742</v>
      </c>
      <c r="I223" s="4">
        <f>+Table1[[#This Row],[Employed]]-Table1[[#This Row],[Trend]]-Table1[[#This Row],[Estacionalidad]]</f>
        <v>175.11490147783226</v>
      </c>
      <c r="J223" s="4">
        <f>+Table1[[#This Row],[Employed]]-Table1[[#This Row],[Estacionalidad]]</f>
        <v>15344.349384236453</v>
      </c>
    </row>
    <row r="224" spans="1:10" x14ac:dyDescent="0.45">
      <c r="A224" t="s">
        <v>226</v>
      </c>
      <c r="B224" t="s">
        <v>4</v>
      </c>
      <c r="C224" s="2">
        <f t="shared" si="11"/>
        <v>39630</v>
      </c>
      <c r="D224" s="5">
        <f t="shared" si="12"/>
        <v>7</v>
      </c>
      <c r="E224">
        <v>15308.5</v>
      </c>
      <c r="F224" s="4">
        <f t="shared" si="13"/>
        <v>15136.13793103448</v>
      </c>
      <c r="G224" s="4">
        <f>+Table1[[#This Row],[Employed]]-Table1[[#This Row],[Trend]]</f>
        <v>172.36206896551994</v>
      </c>
      <c r="H224">
        <f>+_xlfn.XLOOKUP(Table1[[#This Row],[Mes]],$L$16:$L$27,$M$16:$M$27,"REVISAR",0,1)</f>
        <v>-8.3584975369465475</v>
      </c>
      <c r="I224" s="4">
        <f>+Table1[[#This Row],[Employed]]-Table1[[#This Row],[Trend]]-Table1[[#This Row],[Estacionalidad]]</f>
        <v>180.72056650246648</v>
      </c>
      <c r="J224" s="4">
        <f>+Table1[[#This Row],[Employed]]-Table1[[#This Row],[Estacionalidad]]</f>
        <v>15316.858497536947</v>
      </c>
    </row>
    <row r="225" spans="1:10" x14ac:dyDescent="0.45">
      <c r="A225" t="s">
        <v>227</v>
      </c>
      <c r="B225" t="s">
        <v>4</v>
      </c>
      <c r="C225" s="2">
        <f t="shared" si="11"/>
        <v>39661</v>
      </c>
      <c r="D225" s="5">
        <f t="shared" si="12"/>
        <v>8</v>
      </c>
      <c r="E225">
        <v>15270.9</v>
      </c>
      <c r="F225" s="4">
        <f t="shared" si="13"/>
        <v>15099.934482758619</v>
      </c>
      <c r="G225" s="4">
        <f>+Table1[[#This Row],[Employed]]-Table1[[#This Row],[Trend]]</f>
        <v>170.96551724138044</v>
      </c>
      <c r="H225">
        <f>+_xlfn.XLOOKUP(Table1[[#This Row],[Mes]],$L$16:$L$27,$M$16:$M$27,"REVISAR",0,1)</f>
        <v>-10.74112388250345</v>
      </c>
      <c r="I225" s="4">
        <f>+Table1[[#This Row],[Employed]]-Table1[[#This Row],[Trend]]-Table1[[#This Row],[Estacionalidad]]</f>
        <v>181.70664112388388</v>
      </c>
      <c r="J225" s="4">
        <f>+Table1[[#This Row],[Employed]]-Table1[[#This Row],[Estacionalidad]]</f>
        <v>15281.641123882504</v>
      </c>
    </row>
    <row r="226" spans="1:10" x14ac:dyDescent="0.45">
      <c r="A226" t="s">
        <v>228</v>
      </c>
      <c r="B226" t="s">
        <v>4</v>
      </c>
      <c r="C226" s="2">
        <f t="shared" si="11"/>
        <v>39692</v>
      </c>
      <c r="D226" s="5">
        <f t="shared" si="12"/>
        <v>9</v>
      </c>
      <c r="E226">
        <v>15099.4</v>
      </c>
      <c r="F226" s="4">
        <f t="shared" si="13"/>
        <v>15072.975862068963</v>
      </c>
      <c r="G226" s="4">
        <f>+Table1[[#This Row],[Employed]]-Table1[[#This Row],[Trend]]</f>
        <v>26.424137931036967</v>
      </c>
      <c r="H226">
        <f>+_xlfn.XLOOKUP(Table1[[#This Row],[Mes]],$L$16:$L$27,$M$16:$M$27,"REVISAR",0,1)</f>
        <v>-101.19195402298882</v>
      </c>
      <c r="I226" s="4">
        <f>+Table1[[#This Row],[Employed]]-Table1[[#This Row],[Trend]]-Table1[[#This Row],[Estacionalidad]]</f>
        <v>127.61609195402579</v>
      </c>
      <c r="J226" s="4">
        <f>+Table1[[#This Row],[Employed]]-Table1[[#This Row],[Estacionalidad]]</f>
        <v>15200.591954022988</v>
      </c>
    </row>
    <row r="227" spans="1:10" x14ac:dyDescent="0.45">
      <c r="A227" t="s">
        <v>229</v>
      </c>
      <c r="B227" t="s">
        <v>4</v>
      </c>
      <c r="C227" s="2">
        <f t="shared" si="11"/>
        <v>39722</v>
      </c>
      <c r="D227" s="5">
        <f t="shared" si="12"/>
        <v>10</v>
      </c>
      <c r="E227">
        <v>15138.1</v>
      </c>
      <c r="F227" s="4">
        <f t="shared" si="13"/>
        <v>15050.53793103448</v>
      </c>
      <c r="G227" s="4">
        <f>+Table1[[#This Row],[Employed]]-Table1[[#This Row],[Trend]]</f>
        <v>87.562068965520666</v>
      </c>
      <c r="H227">
        <f>+_xlfn.XLOOKUP(Table1[[#This Row],[Mes]],$L$16:$L$27,$M$16:$M$27,"REVISAR",0,1)</f>
        <v>2.0005108556829159</v>
      </c>
      <c r="I227" s="4">
        <f>+Table1[[#This Row],[Employed]]-Table1[[#This Row],[Trend]]-Table1[[#This Row],[Estacionalidad]]</f>
        <v>85.561558109837748</v>
      </c>
      <c r="J227" s="4">
        <f>+Table1[[#This Row],[Employed]]-Table1[[#This Row],[Estacionalidad]]</f>
        <v>15136.099489144317</v>
      </c>
    </row>
    <row r="228" spans="1:10" x14ac:dyDescent="0.45">
      <c r="A228" t="s">
        <v>230</v>
      </c>
      <c r="B228" t="s">
        <v>4</v>
      </c>
      <c r="C228" s="2">
        <f t="shared" si="11"/>
        <v>39753</v>
      </c>
      <c r="D228" s="5">
        <f t="shared" si="12"/>
        <v>11</v>
      </c>
      <c r="E228">
        <v>15351.7</v>
      </c>
      <c r="F228" s="4">
        <f t="shared" si="13"/>
        <v>15007.510344827584</v>
      </c>
      <c r="G228" s="4">
        <f>+Table1[[#This Row],[Employed]]-Table1[[#This Row],[Trend]]</f>
        <v>344.18965517241668</v>
      </c>
      <c r="H228">
        <f>+_xlfn.XLOOKUP(Table1[[#This Row],[Mes]],$L$16:$L$27,$M$16:$M$27,"REVISAR",0,1)</f>
        <v>361.39744572158338</v>
      </c>
      <c r="I228" s="4">
        <f>+Table1[[#This Row],[Employed]]-Table1[[#This Row],[Trend]]-Table1[[#This Row],[Estacionalidad]]</f>
        <v>-17.207790549166702</v>
      </c>
      <c r="J228" s="4">
        <f>+Table1[[#This Row],[Employed]]-Table1[[#This Row],[Estacionalidad]]</f>
        <v>14990.302554278418</v>
      </c>
    </row>
    <row r="229" spans="1:10" x14ac:dyDescent="0.45">
      <c r="A229" t="s">
        <v>231</v>
      </c>
      <c r="B229" t="s">
        <v>4</v>
      </c>
      <c r="C229" s="2">
        <f t="shared" si="11"/>
        <v>39783</v>
      </c>
      <c r="D229" s="5">
        <f t="shared" si="12"/>
        <v>12</v>
      </c>
      <c r="E229">
        <v>15424.4</v>
      </c>
      <c r="F229" s="4">
        <f t="shared" si="13"/>
        <v>14962.065517241379</v>
      </c>
      <c r="G229" s="4">
        <f>+Table1[[#This Row],[Employed]]-Table1[[#This Row],[Trend]]</f>
        <v>462.33448275862065</v>
      </c>
      <c r="H229">
        <f>+_xlfn.XLOOKUP(Table1[[#This Row],[Mes]],$L$16:$L$27,$M$16:$M$27,"REVISAR",0,1)</f>
        <v>550.61392081736892</v>
      </c>
      <c r="I229" s="4">
        <f>+Table1[[#This Row],[Employed]]-Table1[[#This Row],[Trend]]-Table1[[#This Row],[Estacionalidad]]</f>
        <v>-88.279438058748269</v>
      </c>
      <c r="J229" s="4">
        <f>+Table1[[#This Row],[Employed]]-Table1[[#This Row],[Estacionalidad]]</f>
        <v>14873.786079182632</v>
      </c>
    </row>
    <row r="230" spans="1:10" x14ac:dyDescent="0.45">
      <c r="A230" t="s">
        <v>232</v>
      </c>
      <c r="B230" t="s">
        <v>4</v>
      </c>
      <c r="C230" s="2">
        <f t="shared" si="11"/>
        <v>39814</v>
      </c>
      <c r="D230" s="5">
        <f t="shared" si="12"/>
        <v>1</v>
      </c>
      <c r="E230">
        <v>14688.6</v>
      </c>
      <c r="F230" s="4">
        <f t="shared" si="13"/>
        <v>14916.558620689655</v>
      </c>
      <c r="G230" s="4">
        <f>+Table1[[#This Row],[Employed]]-Table1[[#This Row],[Trend]]</f>
        <v>-227.95862068965471</v>
      </c>
      <c r="H230">
        <f>+_xlfn.XLOOKUP(Table1[[#This Row],[Mes]],$L$16:$L$27,$M$16:$M$27,"REVISAR",0,1)</f>
        <v>-93.718901660281276</v>
      </c>
      <c r="I230" s="4">
        <f>+Table1[[#This Row],[Employed]]-Table1[[#This Row],[Trend]]-Table1[[#This Row],[Estacionalidad]]</f>
        <v>-134.23971902937342</v>
      </c>
      <c r="J230" s="4">
        <f>+Table1[[#This Row],[Employed]]-Table1[[#This Row],[Estacionalidad]]</f>
        <v>14782.318901660281</v>
      </c>
    </row>
    <row r="231" spans="1:10" x14ac:dyDescent="0.45">
      <c r="A231" t="s">
        <v>233</v>
      </c>
      <c r="B231" t="s">
        <v>4</v>
      </c>
      <c r="C231" s="2">
        <f t="shared" si="11"/>
        <v>39845</v>
      </c>
      <c r="D231" s="5">
        <f t="shared" si="12"/>
        <v>2</v>
      </c>
      <c r="E231">
        <v>14439</v>
      </c>
      <c r="F231" s="4">
        <f t="shared" si="13"/>
        <v>14857.058620689655</v>
      </c>
      <c r="G231" s="4">
        <f>+Table1[[#This Row],[Employed]]-Table1[[#This Row],[Trend]]</f>
        <v>-418.05862068965507</v>
      </c>
      <c r="H231">
        <f>+_xlfn.XLOOKUP(Table1[[#This Row],[Mes]],$L$16:$L$27,$M$16:$M$27,"REVISAR",0,1)</f>
        <v>-268.02911877394689</v>
      </c>
      <c r="I231" s="4">
        <f>+Table1[[#This Row],[Employed]]-Table1[[#This Row],[Trend]]-Table1[[#This Row],[Estacionalidad]]</f>
        <v>-150.02950191570818</v>
      </c>
      <c r="J231" s="4">
        <f>+Table1[[#This Row],[Employed]]-Table1[[#This Row],[Estacionalidad]]</f>
        <v>14707.029118773948</v>
      </c>
    </row>
    <row r="232" spans="1:10" x14ac:dyDescent="0.45">
      <c r="A232" t="s">
        <v>234</v>
      </c>
      <c r="B232" t="s">
        <v>4</v>
      </c>
      <c r="C232" s="2">
        <f t="shared" si="11"/>
        <v>39873</v>
      </c>
      <c r="D232" s="5">
        <f t="shared" si="12"/>
        <v>3</v>
      </c>
      <c r="E232">
        <v>14410.6</v>
      </c>
      <c r="F232" s="4">
        <f t="shared" si="13"/>
        <v>14795.613793103448</v>
      </c>
      <c r="G232" s="4">
        <f>+Table1[[#This Row],[Employed]]-Table1[[#This Row],[Trend]]</f>
        <v>-385.01379310344782</v>
      </c>
      <c r="H232">
        <f>+_xlfn.XLOOKUP(Table1[[#This Row],[Mes]],$L$16:$L$27,$M$16:$M$27,"REVISAR",0,1)</f>
        <v>-225.36514778325136</v>
      </c>
      <c r="I232" s="4">
        <f>+Table1[[#This Row],[Employed]]-Table1[[#This Row],[Trend]]-Table1[[#This Row],[Estacionalidad]]</f>
        <v>-159.64864532019647</v>
      </c>
      <c r="J232" s="4">
        <f>+Table1[[#This Row],[Employed]]-Table1[[#This Row],[Estacionalidad]]</f>
        <v>14635.965147783252</v>
      </c>
    </row>
    <row r="233" spans="1:10" x14ac:dyDescent="0.45">
      <c r="A233" t="s">
        <v>235</v>
      </c>
      <c r="B233" t="s">
        <v>4</v>
      </c>
      <c r="C233" s="2">
        <f t="shared" si="11"/>
        <v>39904</v>
      </c>
      <c r="D233" s="5">
        <f t="shared" si="12"/>
        <v>4</v>
      </c>
      <c r="E233">
        <v>14399.6</v>
      </c>
      <c r="F233" s="4">
        <f t="shared" si="13"/>
        <v>14760.362068965514</v>
      </c>
      <c r="G233" s="4">
        <f>+Table1[[#This Row],[Employed]]-Table1[[#This Row],[Trend]]</f>
        <v>-360.76206896551412</v>
      </c>
      <c r="H233">
        <f>+_xlfn.XLOOKUP(Table1[[#This Row],[Mes]],$L$16:$L$27,$M$16:$M$27,"REVISAR",0,1)</f>
        <v>-163.78349753694607</v>
      </c>
      <c r="I233" s="4">
        <f>+Table1[[#This Row],[Employed]]-Table1[[#This Row],[Trend]]-Table1[[#This Row],[Estacionalidad]]</f>
        <v>-196.97857142856805</v>
      </c>
      <c r="J233" s="4">
        <f>+Table1[[#This Row],[Employed]]-Table1[[#This Row],[Estacionalidad]]</f>
        <v>14563.383497536946</v>
      </c>
    </row>
    <row r="234" spans="1:10" x14ac:dyDescent="0.45">
      <c r="A234" t="s">
        <v>236</v>
      </c>
      <c r="B234" t="s">
        <v>4</v>
      </c>
      <c r="C234" s="2">
        <f t="shared" si="11"/>
        <v>39934</v>
      </c>
      <c r="D234" s="5">
        <f t="shared" si="12"/>
        <v>5</v>
      </c>
      <c r="E234">
        <v>14495.4</v>
      </c>
      <c r="F234" s="4">
        <f t="shared" si="13"/>
        <v>14733.25517241379</v>
      </c>
      <c r="G234" s="4">
        <f>+Table1[[#This Row],[Employed]]-Table1[[#This Row],[Trend]]</f>
        <v>-237.85517241379057</v>
      </c>
      <c r="H234">
        <f>+_xlfn.XLOOKUP(Table1[[#This Row],[Mes]],$L$16:$L$27,$M$16:$M$27,"REVISAR",0,1)</f>
        <v>-71.584729064039621</v>
      </c>
      <c r="I234" s="4">
        <f>+Table1[[#This Row],[Employed]]-Table1[[#This Row],[Trend]]-Table1[[#This Row],[Estacionalidad]]</f>
        <v>-166.27044334975096</v>
      </c>
      <c r="J234" s="4">
        <f>+Table1[[#This Row],[Employed]]-Table1[[#This Row],[Estacionalidad]]</f>
        <v>14566.984729064039</v>
      </c>
    </row>
    <row r="235" spans="1:10" x14ac:dyDescent="0.45">
      <c r="A235" t="s">
        <v>237</v>
      </c>
      <c r="B235" t="s">
        <v>4</v>
      </c>
      <c r="C235" s="2">
        <f t="shared" si="11"/>
        <v>39965</v>
      </c>
      <c r="D235" s="5">
        <f t="shared" si="12"/>
        <v>6</v>
      </c>
      <c r="E235">
        <v>14543.5</v>
      </c>
      <c r="F235" s="4">
        <f t="shared" si="13"/>
        <v>14704.937931034479</v>
      </c>
      <c r="G235" s="4">
        <f>+Table1[[#This Row],[Employed]]-Table1[[#This Row],[Trend]]</f>
        <v>-161.43793103447933</v>
      </c>
      <c r="H235">
        <f>+_xlfn.XLOOKUP(Table1[[#This Row],[Mes]],$L$16:$L$27,$M$16:$M$27,"REVISAR",0,1)</f>
        <v>-1.5493842364532742</v>
      </c>
      <c r="I235" s="4">
        <f>+Table1[[#This Row],[Employed]]-Table1[[#This Row],[Trend]]-Table1[[#This Row],[Estacionalidad]]</f>
        <v>-159.88854679802606</v>
      </c>
      <c r="J235" s="4">
        <f>+Table1[[#This Row],[Employed]]-Table1[[#This Row],[Estacionalidad]]</f>
        <v>14545.049384236454</v>
      </c>
    </row>
    <row r="236" spans="1:10" x14ac:dyDescent="0.45">
      <c r="A236" t="s">
        <v>238</v>
      </c>
      <c r="B236" t="s">
        <v>4</v>
      </c>
      <c r="C236" s="2">
        <f t="shared" si="11"/>
        <v>39995</v>
      </c>
      <c r="D236" s="5">
        <f t="shared" si="12"/>
        <v>7</v>
      </c>
      <c r="E236">
        <v>14489.3</v>
      </c>
      <c r="F236" s="4">
        <f t="shared" si="13"/>
        <v>14674.365517241376</v>
      </c>
      <c r="G236" s="4">
        <f>+Table1[[#This Row],[Employed]]-Table1[[#This Row],[Trend]]</f>
        <v>-185.06551724137717</v>
      </c>
      <c r="H236">
        <f>+_xlfn.XLOOKUP(Table1[[#This Row],[Mes]],$L$16:$L$27,$M$16:$M$27,"REVISAR",0,1)</f>
        <v>-8.3584975369465475</v>
      </c>
      <c r="I236" s="4">
        <f>+Table1[[#This Row],[Employed]]-Table1[[#This Row],[Trend]]-Table1[[#This Row],[Estacionalidad]]</f>
        <v>-176.70701970443062</v>
      </c>
      <c r="J236" s="4">
        <f>+Table1[[#This Row],[Employed]]-Table1[[#This Row],[Estacionalidad]]</f>
        <v>14497.658497536946</v>
      </c>
    </row>
    <row r="237" spans="1:10" x14ac:dyDescent="0.45">
      <c r="A237" t="s">
        <v>239</v>
      </c>
      <c r="B237" t="s">
        <v>4</v>
      </c>
      <c r="C237" s="2">
        <f t="shared" si="11"/>
        <v>40026</v>
      </c>
      <c r="D237" s="5">
        <f t="shared" si="12"/>
        <v>8</v>
      </c>
      <c r="E237">
        <v>14495.3</v>
      </c>
      <c r="F237" s="4">
        <f t="shared" si="13"/>
        <v>14647.072413793101</v>
      </c>
      <c r="G237" s="4">
        <f>+Table1[[#This Row],[Employed]]-Table1[[#This Row],[Trend]]</f>
        <v>-151.7724137931018</v>
      </c>
      <c r="H237">
        <f>+_xlfn.XLOOKUP(Table1[[#This Row],[Mes]],$L$16:$L$27,$M$16:$M$27,"REVISAR",0,1)</f>
        <v>-10.74112388250345</v>
      </c>
      <c r="I237" s="4">
        <f>+Table1[[#This Row],[Employed]]-Table1[[#This Row],[Trend]]-Table1[[#This Row],[Estacionalidad]]</f>
        <v>-141.03128991059836</v>
      </c>
      <c r="J237" s="4">
        <f>+Table1[[#This Row],[Employed]]-Table1[[#This Row],[Estacionalidad]]</f>
        <v>14506.041123882504</v>
      </c>
    </row>
    <row r="238" spans="1:10" x14ac:dyDescent="0.45">
      <c r="A238" t="s">
        <v>240</v>
      </c>
      <c r="B238" t="s">
        <v>4</v>
      </c>
      <c r="C238" s="2">
        <f t="shared" si="11"/>
        <v>40057</v>
      </c>
      <c r="D238" s="5">
        <f t="shared" si="12"/>
        <v>9</v>
      </c>
      <c r="E238">
        <v>14367.5</v>
      </c>
      <c r="F238" s="4">
        <f t="shared" si="13"/>
        <v>14630.075862068963</v>
      </c>
      <c r="G238" s="4">
        <f>+Table1[[#This Row],[Employed]]-Table1[[#This Row],[Trend]]</f>
        <v>-262.57586206896303</v>
      </c>
      <c r="H238">
        <f>+_xlfn.XLOOKUP(Table1[[#This Row],[Mes]],$L$16:$L$27,$M$16:$M$27,"REVISAR",0,1)</f>
        <v>-101.19195402298882</v>
      </c>
      <c r="I238" s="4">
        <f>+Table1[[#This Row],[Employed]]-Table1[[#This Row],[Trend]]-Table1[[#This Row],[Estacionalidad]]</f>
        <v>-161.38390804597421</v>
      </c>
      <c r="J238" s="4">
        <f>+Table1[[#This Row],[Employed]]-Table1[[#This Row],[Estacionalidad]]</f>
        <v>14468.691954022988</v>
      </c>
    </row>
    <row r="239" spans="1:10" x14ac:dyDescent="0.45">
      <c r="A239" t="s">
        <v>241</v>
      </c>
      <c r="B239" t="s">
        <v>4</v>
      </c>
      <c r="C239" s="2">
        <f t="shared" si="11"/>
        <v>40087</v>
      </c>
      <c r="D239" s="5">
        <f t="shared" si="12"/>
        <v>10</v>
      </c>
      <c r="E239">
        <v>14413</v>
      </c>
      <c r="F239" s="4">
        <f t="shared" si="13"/>
        <v>14619.727586206896</v>
      </c>
      <c r="G239" s="4">
        <f>+Table1[[#This Row],[Employed]]-Table1[[#This Row],[Trend]]</f>
        <v>-206.72758620689638</v>
      </c>
      <c r="H239">
        <f>+_xlfn.XLOOKUP(Table1[[#This Row],[Mes]],$L$16:$L$27,$M$16:$M$27,"REVISAR",0,1)</f>
        <v>2.0005108556829159</v>
      </c>
      <c r="I239" s="4">
        <f>+Table1[[#This Row],[Employed]]-Table1[[#This Row],[Trend]]-Table1[[#This Row],[Estacionalidad]]</f>
        <v>-208.72809706257928</v>
      </c>
      <c r="J239" s="4">
        <f>+Table1[[#This Row],[Employed]]-Table1[[#This Row],[Estacionalidad]]</f>
        <v>14410.999489144317</v>
      </c>
    </row>
    <row r="240" spans="1:10" x14ac:dyDescent="0.45">
      <c r="A240" t="s">
        <v>242</v>
      </c>
      <c r="B240" t="s">
        <v>4</v>
      </c>
      <c r="C240" s="2">
        <f t="shared" si="11"/>
        <v>40118</v>
      </c>
      <c r="D240" s="5">
        <f t="shared" si="12"/>
        <v>11</v>
      </c>
      <c r="E240">
        <v>14729.7</v>
      </c>
      <c r="F240" s="4">
        <f t="shared" si="13"/>
        <v>14591.372413793102</v>
      </c>
      <c r="G240" s="4">
        <f>+Table1[[#This Row],[Employed]]-Table1[[#This Row],[Trend]]</f>
        <v>138.32758620689856</v>
      </c>
      <c r="H240">
        <f>+_xlfn.XLOOKUP(Table1[[#This Row],[Mes]],$L$16:$L$27,$M$16:$M$27,"REVISAR",0,1)</f>
        <v>361.39744572158338</v>
      </c>
      <c r="I240" s="4">
        <f>+Table1[[#This Row],[Employed]]-Table1[[#This Row],[Trend]]-Table1[[#This Row],[Estacionalidad]]</f>
        <v>-223.06985951468482</v>
      </c>
      <c r="J240" s="4">
        <f>+Table1[[#This Row],[Employed]]-Table1[[#This Row],[Estacionalidad]]</f>
        <v>14368.302554278418</v>
      </c>
    </row>
    <row r="241" spans="1:10" x14ac:dyDescent="0.45">
      <c r="A241" t="s">
        <v>243</v>
      </c>
      <c r="B241" t="s">
        <v>4</v>
      </c>
      <c r="C241" s="2">
        <f t="shared" si="11"/>
        <v>40148</v>
      </c>
      <c r="D241" s="5">
        <f t="shared" si="12"/>
        <v>12</v>
      </c>
      <c r="E241">
        <v>14863.7</v>
      </c>
      <c r="F241" s="4">
        <f t="shared" si="13"/>
        <v>14563.203448275861</v>
      </c>
      <c r="G241" s="4">
        <f>+Table1[[#This Row],[Employed]]-Table1[[#This Row],[Trend]]</f>
        <v>300.49655172413986</v>
      </c>
      <c r="H241">
        <f>+_xlfn.XLOOKUP(Table1[[#This Row],[Mes]],$L$16:$L$27,$M$16:$M$27,"REVISAR",0,1)</f>
        <v>550.61392081736892</v>
      </c>
      <c r="I241" s="4">
        <f>+Table1[[#This Row],[Employed]]-Table1[[#This Row],[Trend]]-Table1[[#This Row],[Estacionalidad]]</f>
        <v>-250.11736909322906</v>
      </c>
      <c r="J241" s="4">
        <f>+Table1[[#This Row],[Employed]]-Table1[[#This Row],[Estacionalidad]]</f>
        <v>14313.086079182633</v>
      </c>
    </row>
    <row r="242" spans="1:10" x14ac:dyDescent="0.45">
      <c r="A242" t="s">
        <v>244</v>
      </c>
      <c r="B242" t="s">
        <v>4</v>
      </c>
      <c r="C242" s="2">
        <f t="shared" si="11"/>
        <v>40179</v>
      </c>
      <c r="D242" s="5">
        <f t="shared" si="12"/>
        <v>1</v>
      </c>
      <c r="E242">
        <v>14290.5</v>
      </c>
      <c r="F242" s="4">
        <f t="shared" si="13"/>
        <v>14536.003448275862</v>
      </c>
      <c r="G242" s="4">
        <f>+Table1[[#This Row],[Employed]]-Table1[[#This Row],[Trend]]</f>
        <v>-245.50344827586196</v>
      </c>
      <c r="H242">
        <f>+_xlfn.XLOOKUP(Table1[[#This Row],[Mes]],$L$16:$L$27,$M$16:$M$27,"REVISAR",0,1)</f>
        <v>-93.718901660281276</v>
      </c>
      <c r="I242" s="4">
        <f>+Table1[[#This Row],[Employed]]-Table1[[#This Row],[Trend]]-Table1[[#This Row],[Estacionalidad]]</f>
        <v>-151.78454661558067</v>
      </c>
      <c r="J242" s="4">
        <f>+Table1[[#This Row],[Employed]]-Table1[[#This Row],[Estacionalidad]]</f>
        <v>14384.218901660281</v>
      </c>
    </row>
    <row r="243" spans="1:10" x14ac:dyDescent="0.45">
      <c r="A243" t="s">
        <v>245</v>
      </c>
      <c r="B243" t="s">
        <v>4</v>
      </c>
      <c r="C243" s="2">
        <f t="shared" si="11"/>
        <v>40210</v>
      </c>
      <c r="D243" s="5">
        <f t="shared" si="12"/>
        <v>2</v>
      </c>
      <c r="E243">
        <v>14123</v>
      </c>
      <c r="F243" s="4">
        <f t="shared" si="13"/>
        <v>14506.255172413794</v>
      </c>
      <c r="G243" s="4">
        <f>+Table1[[#This Row],[Employed]]-Table1[[#This Row],[Trend]]</f>
        <v>-383.25517241379384</v>
      </c>
      <c r="H243">
        <f>+_xlfn.XLOOKUP(Table1[[#This Row],[Mes]],$L$16:$L$27,$M$16:$M$27,"REVISAR",0,1)</f>
        <v>-268.02911877394689</v>
      </c>
      <c r="I243" s="4">
        <f>+Table1[[#This Row],[Employed]]-Table1[[#This Row],[Trend]]-Table1[[#This Row],[Estacionalidad]]</f>
        <v>-115.22605363984695</v>
      </c>
      <c r="J243" s="4">
        <f>+Table1[[#This Row],[Employed]]-Table1[[#This Row],[Estacionalidad]]</f>
        <v>14391.029118773948</v>
      </c>
    </row>
    <row r="244" spans="1:10" x14ac:dyDescent="0.45">
      <c r="A244" t="s">
        <v>246</v>
      </c>
      <c r="B244" t="s">
        <v>4</v>
      </c>
      <c r="C244" s="2">
        <f t="shared" si="11"/>
        <v>40238</v>
      </c>
      <c r="D244" s="5">
        <f t="shared" si="12"/>
        <v>3</v>
      </c>
      <c r="E244">
        <v>14209.3</v>
      </c>
      <c r="F244" s="4">
        <f t="shared" si="13"/>
        <v>14477.437931034483</v>
      </c>
      <c r="G244" s="4">
        <f>+Table1[[#This Row],[Employed]]-Table1[[#This Row],[Trend]]</f>
        <v>-268.1379310344837</v>
      </c>
      <c r="H244">
        <f>+_xlfn.XLOOKUP(Table1[[#This Row],[Mes]],$L$16:$L$27,$M$16:$M$27,"REVISAR",0,1)</f>
        <v>-225.36514778325136</v>
      </c>
      <c r="I244" s="4">
        <f>+Table1[[#This Row],[Employed]]-Table1[[#This Row],[Trend]]-Table1[[#This Row],[Estacionalidad]]</f>
        <v>-42.77278325123234</v>
      </c>
      <c r="J244" s="4">
        <f>+Table1[[#This Row],[Employed]]-Table1[[#This Row],[Estacionalidad]]</f>
        <v>14434.665147783251</v>
      </c>
    </row>
    <row r="245" spans="1:10" x14ac:dyDescent="0.45">
      <c r="A245" t="s">
        <v>247</v>
      </c>
      <c r="B245" t="s">
        <v>4</v>
      </c>
      <c r="C245" s="2">
        <f t="shared" si="11"/>
        <v>40269</v>
      </c>
      <c r="D245" s="5">
        <f t="shared" si="12"/>
        <v>4</v>
      </c>
      <c r="E245">
        <v>14269.1</v>
      </c>
      <c r="F245" s="4">
        <f t="shared" si="13"/>
        <v>14477.220689655172</v>
      </c>
      <c r="G245" s="4">
        <f>+Table1[[#This Row],[Employed]]-Table1[[#This Row],[Trend]]</f>
        <v>-208.1206896551721</v>
      </c>
      <c r="H245">
        <f>+_xlfn.XLOOKUP(Table1[[#This Row],[Mes]],$L$16:$L$27,$M$16:$M$27,"REVISAR",0,1)</f>
        <v>-163.78349753694607</v>
      </c>
      <c r="I245" s="4">
        <f>+Table1[[#This Row],[Employed]]-Table1[[#This Row],[Trend]]-Table1[[#This Row],[Estacionalidad]]</f>
        <v>-44.337192118226028</v>
      </c>
      <c r="J245" s="4">
        <f>+Table1[[#This Row],[Employed]]-Table1[[#This Row],[Estacionalidad]]</f>
        <v>14432.883497536946</v>
      </c>
    </row>
    <row r="246" spans="1:10" x14ac:dyDescent="0.45">
      <c r="A246" t="s">
        <v>248</v>
      </c>
      <c r="B246" t="s">
        <v>4</v>
      </c>
      <c r="C246" s="2">
        <f t="shared" si="11"/>
        <v>40299</v>
      </c>
      <c r="D246" s="5">
        <f t="shared" si="12"/>
        <v>5</v>
      </c>
      <c r="E246">
        <v>14380.1</v>
      </c>
      <c r="F246" s="4">
        <f t="shared" si="13"/>
        <v>14486.841379310346</v>
      </c>
      <c r="G246" s="4">
        <f>+Table1[[#This Row],[Employed]]-Table1[[#This Row],[Trend]]</f>
        <v>-106.74137931034602</v>
      </c>
      <c r="H246">
        <f>+_xlfn.XLOOKUP(Table1[[#This Row],[Mes]],$L$16:$L$27,$M$16:$M$27,"REVISAR",0,1)</f>
        <v>-71.584729064039621</v>
      </c>
      <c r="I246" s="4">
        <f>+Table1[[#This Row],[Employed]]-Table1[[#This Row],[Trend]]-Table1[[#This Row],[Estacionalidad]]</f>
        <v>-35.156650246306398</v>
      </c>
      <c r="J246" s="4">
        <f>+Table1[[#This Row],[Employed]]-Table1[[#This Row],[Estacionalidad]]</f>
        <v>14451.68472906404</v>
      </c>
    </row>
    <row r="247" spans="1:10" x14ac:dyDescent="0.45">
      <c r="A247" t="s">
        <v>249</v>
      </c>
      <c r="B247" t="s">
        <v>4</v>
      </c>
      <c r="C247" s="2">
        <f t="shared" si="11"/>
        <v>40330</v>
      </c>
      <c r="D247" s="5">
        <f t="shared" si="12"/>
        <v>6</v>
      </c>
      <c r="E247">
        <v>14441.8</v>
      </c>
      <c r="F247" s="4">
        <f t="shared" si="13"/>
        <v>14497.424137931033</v>
      </c>
      <c r="G247" s="4">
        <f>+Table1[[#This Row],[Employed]]-Table1[[#This Row],[Trend]]</f>
        <v>-55.624137931034056</v>
      </c>
      <c r="H247">
        <f>+_xlfn.XLOOKUP(Table1[[#This Row],[Mes]],$L$16:$L$27,$M$16:$M$27,"REVISAR",0,1)</f>
        <v>-1.5493842364532742</v>
      </c>
      <c r="I247" s="4">
        <f>+Table1[[#This Row],[Employed]]-Table1[[#This Row],[Trend]]-Table1[[#This Row],[Estacionalidad]]</f>
        <v>-54.074753694580785</v>
      </c>
      <c r="J247" s="4">
        <f>+Table1[[#This Row],[Employed]]-Table1[[#This Row],[Estacionalidad]]</f>
        <v>14443.349384236453</v>
      </c>
    </row>
    <row r="248" spans="1:10" x14ac:dyDescent="0.45">
      <c r="A248" t="s">
        <v>250</v>
      </c>
      <c r="B248" t="s">
        <v>4</v>
      </c>
      <c r="C248" s="2">
        <f t="shared" si="11"/>
        <v>40360</v>
      </c>
      <c r="D248" s="5">
        <f t="shared" si="12"/>
        <v>7</v>
      </c>
      <c r="E248">
        <v>14445.1</v>
      </c>
      <c r="F248" s="4">
        <f t="shared" si="13"/>
        <v>14504.927586206897</v>
      </c>
      <c r="G248" s="4">
        <f>+Table1[[#This Row],[Employed]]-Table1[[#This Row],[Trend]]</f>
        <v>-59.82758620689674</v>
      </c>
      <c r="H248">
        <f>+_xlfn.XLOOKUP(Table1[[#This Row],[Mes]],$L$16:$L$27,$M$16:$M$27,"REVISAR",0,1)</f>
        <v>-8.3584975369465475</v>
      </c>
      <c r="I248" s="4">
        <f>+Table1[[#This Row],[Employed]]-Table1[[#This Row],[Trend]]-Table1[[#This Row],[Estacionalidad]]</f>
        <v>-51.469088669950196</v>
      </c>
      <c r="J248" s="4">
        <f>+Table1[[#This Row],[Employed]]-Table1[[#This Row],[Estacionalidad]]</f>
        <v>14453.458497536947</v>
      </c>
    </row>
    <row r="249" spans="1:10" x14ac:dyDescent="0.45">
      <c r="A249" t="s">
        <v>251</v>
      </c>
      <c r="B249" t="s">
        <v>4</v>
      </c>
      <c r="C249" s="2">
        <f t="shared" si="11"/>
        <v>40391</v>
      </c>
      <c r="D249" s="5">
        <f t="shared" si="12"/>
        <v>8</v>
      </c>
      <c r="E249">
        <v>14463.7</v>
      </c>
      <c r="F249" s="4">
        <f t="shared" si="13"/>
        <v>14513.76551724138</v>
      </c>
      <c r="G249" s="4">
        <f>+Table1[[#This Row],[Employed]]-Table1[[#This Row],[Trend]]</f>
        <v>-50.065517241378984</v>
      </c>
      <c r="H249">
        <f>+_xlfn.XLOOKUP(Table1[[#This Row],[Mes]],$L$16:$L$27,$M$16:$M$27,"REVISAR",0,1)</f>
        <v>-10.74112388250345</v>
      </c>
      <c r="I249" s="4">
        <f>+Table1[[#This Row],[Employed]]-Table1[[#This Row],[Trend]]-Table1[[#This Row],[Estacionalidad]]</f>
        <v>-39.324393358875533</v>
      </c>
      <c r="J249" s="4">
        <f>+Table1[[#This Row],[Employed]]-Table1[[#This Row],[Estacionalidad]]</f>
        <v>14474.441123882505</v>
      </c>
    </row>
    <row r="250" spans="1:10" x14ac:dyDescent="0.45">
      <c r="A250" t="s">
        <v>252</v>
      </c>
      <c r="B250" t="s">
        <v>4</v>
      </c>
      <c r="C250" s="2">
        <f t="shared" si="11"/>
        <v>40422</v>
      </c>
      <c r="D250" s="5">
        <f t="shared" si="12"/>
        <v>9</v>
      </c>
      <c r="E250">
        <v>14361</v>
      </c>
      <c r="F250" s="4">
        <f t="shared" si="13"/>
        <v>14534.413793103447</v>
      </c>
      <c r="G250" s="4">
        <f>+Table1[[#This Row],[Employed]]-Table1[[#This Row],[Trend]]</f>
        <v>-173.41379310344746</v>
      </c>
      <c r="H250">
        <f>+_xlfn.XLOOKUP(Table1[[#This Row],[Mes]],$L$16:$L$27,$M$16:$M$27,"REVISAR",0,1)</f>
        <v>-101.19195402298882</v>
      </c>
      <c r="I250" s="4">
        <f>+Table1[[#This Row],[Employed]]-Table1[[#This Row],[Trend]]-Table1[[#This Row],[Estacionalidad]]</f>
        <v>-72.221839080458636</v>
      </c>
      <c r="J250" s="4">
        <f>+Table1[[#This Row],[Employed]]-Table1[[#This Row],[Estacionalidad]]</f>
        <v>14462.191954022988</v>
      </c>
    </row>
    <row r="251" spans="1:10" x14ac:dyDescent="0.45">
      <c r="A251" t="s">
        <v>253</v>
      </c>
      <c r="B251" t="s">
        <v>4</v>
      </c>
      <c r="C251" s="2">
        <f t="shared" si="11"/>
        <v>40452</v>
      </c>
      <c r="D251" s="5">
        <f t="shared" si="12"/>
        <v>10</v>
      </c>
      <c r="E251">
        <v>14510.5</v>
      </c>
      <c r="F251" s="4">
        <f t="shared" si="13"/>
        <v>14562.255172413794</v>
      </c>
      <c r="G251" s="4">
        <f>+Table1[[#This Row],[Employed]]-Table1[[#This Row],[Trend]]</f>
        <v>-51.755172413793844</v>
      </c>
      <c r="H251">
        <f>+_xlfn.XLOOKUP(Table1[[#This Row],[Mes]],$L$16:$L$27,$M$16:$M$27,"REVISAR",0,1)</f>
        <v>2.0005108556829159</v>
      </c>
      <c r="I251" s="4">
        <f>+Table1[[#This Row],[Employed]]-Table1[[#This Row],[Trend]]-Table1[[#This Row],[Estacionalidad]]</f>
        <v>-53.755683269476762</v>
      </c>
      <c r="J251" s="4">
        <f>+Table1[[#This Row],[Employed]]-Table1[[#This Row],[Estacionalidad]]</f>
        <v>14508.499489144317</v>
      </c>
    </row>
    <row r="252" spans="1:10" x14ac:dyDescent="0.45">
      <c r="A252" t="s">
        <v>254</v>
      </c>
      <c r="B252" t="s">
        <v>4</v>
      </c>
      <c r="C252" s="2">
        <f t="shared" si="11"/>
        <v>40483</v>
      </c>
      <c r="D252" s="5">
        <f t="shared" si="12"/>
        <v>11</v>
      </c>
      <c r="E252">
        <v>14849.9</v>
      </c>
      <c r="F252" s="4">
        <f t="shared" si="13"/>
        <v>14570.503448275864</v>
      </c>
      <c r="G252" s="4">
        <f>+Table1[[#This Row],[Employed]]-Table1[[#This Row],[Trend]]</f>
        <v>279.39655172413586</v>
      </c>
      <c r="H252">
        <f>+_xlfn.XLOOKUP(Table1[[#This Row],[Mes]],$L$16:$L$27,$M$16:$M$27,"REVISAR",0,1)</f>
        <v>361.39744572158338</v>
      </c>
      <c r="I252" s="4">
        <f>+Table1[[#This Row],[Employed]]-Table1[[#This Row],[Trend]]-Table1[[#This Row],[Estacionalidad]]</f>
        <v>-82.00089399744752</v>
      </c>
      <c r="J252" s="4">
        <f>+Table1[[#This Row],[Employed]]-Table1[[#This Row],[Estacionalidad]]</f>
        <v>14488.502554278417</v>
      </c>
    </row>
    <row r="253" spans="1:10" x14ac:dyDescent="0.45">
      <c r="A253" t="s">
        <v>255</v>
      </c>
      <c r="B253" t="s">
        <v>4</v>
      </c>
      <c r="C253" s="2">
        <f t="shared" si="11"/>
        <v>40513</v>
      </c>
      <c r="D253" s="5">
        <f t="shared" si="12"/>
        <v>12</v>
      </c>
      <c r="E253">
        <v>15008.4</v>
      </c>
      <c r="F253" s="4">
        <f t="shared" si="13"/>
        <v>14575.772413793104</v>
      </c>
      <c r="G253" s="4">
        <f>+Table1[[#This Row],[Employed]]-Table1[[#This Row],[Trend]]</f>
        <v>432.62758620689601</v>
      </c>
      <c r="H253">
        <f>+_xlfn.XLOOKUP(Table1[[#This Row],[Mes]],$L$16:$L$27,$M$16:$M$27,"REVISAR",0,1)</f>
        <v>550.61392081736892</v>
      </c>
      <c r="I253" s="4">
        <f>+Table1[[#This Row],[Employed]]-Table1[[#This Row],[Trend]]-Table1[[#This Row],[Estacionalidad]]</f>
        <v>-117.98633461047291</v>
      </c>
      <c r="J253" s="4">
        <f>+Table1[[#This Row],[Employed]]-Table1[[#This Row],[Estacionalidad]]</f>
        <v>14457.786079182632</v>
      </c>
    </row>
    <row r="254" spans="1:10" x14ac:dyDescent="0.45">
      <c r="A254" t="s">
        <v>256</v>
      </c>
      <c r="B254" t="s">
        <v>4</v>
      </c>
      <c r="C254" s="2">
        <f t="shared" si="11"/>
        <v>40544</v>
      </c>
      <c r="D254" s="5">
        <f t="shared" si="12"/>
        <v>1</v>
      </c>
      <c r="E254">
        <v>14448.6</v>
      </c>
      <c r="F254" s="4">
        <f t="shared" si="13"/>
        <v>14581.541379310345</v>
      </c>
      <c r="G254" s="4">
        <f>+Table1[[#This Row],[Employed]]-Table1[[#This Row],[Trend]]</f>
        <v>-132.94137931034493</v>
      </c>
      <c r="H254">
        <f>+_xlfn.XLOOKUP(Table1[[#This Row],[Mes]],$L$16:$L$27,$M$16:$M$27,"REVISAR",0,1)</f>
        <v>-93.718901660281276</v>
      </c>
      <c r="I254" s="4">
        <f>+Table1[[#This Row],[Employed]]-Table1[[#This Row],[Trend]]-Table1[[#This Row],[Estacionalidad]]</f>
        <v>-39.222477650063652</v>
      </c>
      <c r="J254" s="4">
        <f>+Table1[[#This Row],[Employed]]-Table1[[#This Row],[Estacionalidad]]</f>
        <v>14542.318901660281</v>
      </c>
    </row>
    <row r="255" spans="1:10" x14ac:dyDescent="0.45">
      <c r="A255" t="s">
        <v>257</v>
      </c>
      <c r="B255" t="s">
        <v>4</v>
      </c>
      <c r="C255" s="2">
        <f t="shared" si="11"/>
        <v>40575</v>
      </c>
      <c r="D255" s="5">
        <f t="shared" si="12"/>
        <v>2</v>
      </c>
      <c r="E255">
        <v>14282.5</v>
      </c>
      <c r="F255" s="4">
        <f t="shared" si="13"/>
        <v>14579.496551724138</v>
      </c>
      <c r="G255" s="4">
        <f>+Table1[[#This Row],[Employed]]-Table1[[#This Row],[Trend]]</f>
        <v>-296.99655172413804</v>
      </c>
      <c r="H255">
        <f>+_xlfn.XLOOKUP(Table1[[#This Row],[Mes]],$L$16:$L$27,$M$16:$M$27,"REVISAR",0,1)</f>
        <v>-268.02911877394689</v>
      </c>
      <c r="I255" s="4">
        <f>+Table1[[#This Row],[Employed]]-Table1[[#This Row],[Trend]]-Table1[[#This Row],[Estacionalidad]]</f>
        <v>-28.967432950191153</v>
      </c>
      <c r="J255" s="4">
        <f>+Table1[[#This Row],[Employed]]-Table1[[#This Row],[Estacionalidad]]</f>
        <v>14550.529118773948</v>
      </c>
    </row>
    <row r="256" spans="1:10" x14ac:dyDescent="0.45">
      <c r="A256" t="s">
        <v>258</v>
      </c>
      <c r="B256" t="s">
        <v>4</v>
      </c>
      <c r="C256" s="2">
        <f t="shared" si="11"/>
        <v>40603</v>
      </c>
      <c r="D256" s="5">
        <f t="shared" si="12"/>
        <v>3</v>
      </c>
      <c r="E256">
        <v>14349.3</v>
      </c>
      <c r="F256" s="4">
        <f t="shared" si="13"/>
        <v>14576.455172413793</v>
      </c>
      <c r="G256" s="4">
        <f>+Table1[[#This Row],[Employed]]-Table1[[#This Row],[Trend]]</f>
        <v>-227.15517241379348</v>
      </c>
      <c r="H256">
        <f>+_xlfn.XLOOKUP(Table1[[#This Row],[Mes]],$L$16:$L$27,$M$16:$M$27,"REVISAR",0,1)</f>
        <v>-225.36514778325136</v>
      </c>
      <c r="I256" s="4">
        <f>+Table1[[#This Row],[Employed]]-Table1[[#This Row],[Trend]]-Table1[[#This Row],[Estacionalidad]]</f>
        <v>-1.7900246305421206</v>
      </c>
      <c r="J256" s="4">
        <f>+Table1[[#This Row],[Employed]]-Table1[[#This Row],[Estacionalidad]]</f>
        <v>14574.665147783251</v>
      </c>
    </row>
    <row r="257" spans="1:10" x14ac:dyDescent="0.45">
      <c r="A257" t="s">
        <v>259</v>
      </c>
      <c r="B257" t="s">
        <v>4</v>
      </c>
      <c r="C257" s="2">
        <f t="shared" si="11"/>
        <v>40634</v>
      </c>
      <c r="D257" s="5">
        <f t="shared" si="12"/>
        <v>4</v>
      </c>
      <c r="E257">
        <v>14489</v>
      </c>
      <c r="F257" s="4">
        <f t="shared" si="13"/>
        <v>14594.572413793105</v>
      </c>
      <c r="G257" s="4">
        <f>+Table1[[#This Row],[Employed]]-Table1[[#This Row],[Trend]]</f>
        <v>-105.57241379310472</v>
      </c>
      <c r="H257">
        <f>+_xlfn.XLOOKUP(Table1[[#This Row],[Mes]],$L$16:$L$27,$M$16:$M$27,"REVISAR",0,1)</f>
        <v>-163.78349753694607</v>
      </c>
      <c r="I257" s="4">
        <f>+Table1[[#This Row],[Employed]]-Table1[[#This Row],[Trend]]-Table1[[#This Row],[Estacionalidad]]</f>
        <v>58.211083743841357</v>
      </c>
      <c r="J257" s="4">
        <f>+Table1[[#This Row],[Employed]]-Table1[[#This Row],[Estacionalidad]]</f>
        <v>14652.783497536946</v>
      </c>
    </row>
    <row r="258" spans="1:10" x14ac:dyDescent="0.45">
      <c r="A258" t="s">
        <v>260</v>
      </c>
      <c r="B258" t="s">
        <v>4</v>
      </c>
      <c r="C258" s="2">
        <f t="shared" si="11"/>
        <v>40664</v>
      </c>
      <c r="D258" s="5">
        <f t="shared" si="12"/>
        <v>5</v>
      </c>
      <c r="E258">
        <v>14588.7</v>
      </c>
      <c r="F258" s="4">
        <f t="shared" si="13"/>
        <v>14618.182758620691</v>
      </c>
      <c r="G258" s="4">
        <f>+Table1[[#This Row],[Employed]]-Table1[[#This Row],[Trend]]</f>
        <v>-29.48275862069022</v>
      </c>
      <c r="H258">
        <f>+_xlfn.XLOOKUP(Table1[[#This Row],[Mes]],$L$16:$L$27,$M$16:$M$27,"REVISAR",0,1)</f>
        <v>-71.584729064039621</v>
      </c>
      <c r="I258" s="4">
        <f>+Table1[[#This Row],[Employed]]-Table1[[#This Row],[Trend]]-Table1[[#This Row],[Estacionalidad]]</f>
        <v>42.101970443349401</v>
      </c>
      <c r="J258" s="4">
        <f>+Table1[[#This Row],[Employed]]-Table1[[#This Row],[Estacionalidad]]</f>
        <v>14660.28472906404</v>
      </c>
    </row>
    <row r="259" spans="1:10" x14ac:dyDescent="0.45">
      <c r="A259" t="s">
        <v>261</v>
      </c>
      <c r="B259" t="s">
        <v>4</v>
      </c>
      <c r="C259" s="2">
        <f t="shared" si="11"/>
        <v>40695</v>
      </c>
      <c r="D259" s="5">
        <f t="shared" si="12"/>
        <v>6</v>
      </c>
      <c r="E259">
        <v>14682.3</v>
      </c>
      <c r="F259" s="4">
        <f t="shared" si="13"/>
        <v>14639.075862068967</v>
      </c>
      <c r="G259" s="4">
        <f>+Table1[[#This Row],[Employed]]-Table1[[#This Row],[Trend]]</f>
        <v>43.224137931032601</v>
      </c>
      <c r="H259">
        <f>+_xlfn.XLOOKUP(Table1[[#This Row],[Mes]],$L$16:$L$27,$M$16:$M$27,"REVISAR",0,1)</f>
        <v>-1.5493842364532742</v>
      </c>
      <c r="I259" s="4">
        <f>+Table1[[#This Row],[Employed]]-Table1[[#This Row],[Trend]]-Table1[[#This Row],[Estacionalidad]]</f>
        <v>44.773522167485872</v>
      </c>
      <c r="J259" s="4">
        <f>+Table1[[#This Row],[Employed]]-Table1[[#This Row],[Estacionalidad]]</f>
        <v>14683.849384236453</v>
      </c>
    </row>
    <row r="260" spans="1:10" x14ac:dyDescent="0.45">
      <c r="A260" t="s">
        <v>262</v>
      </c>
      <c r="B260" t="s">
        <v>4</v>
      </c>
      <c r="C260" s="2">
        <f t="shared" ref="C260:C323" si="14">+EDATE(C259,1)</f>
        <v>40725</v>
      </c>
      <c r="D260" s="5">
        <f t="shared" si="12"/>
        <v>7</v>
      </c>
      <c r="E260">
        <v>14718</v>
      </c>
      <c r="F260" s="4">
        <f t="shared" si="13"/>
        <v>14655.275862068967</v>
      </c>
      <c r="G260" s="4">
        <f>+Table1[[#This Row],[Employed]]-Table1[[#This Row],[Trend]]</f>
        <v>62.724137931032601</v>
      </c>
      <c r="H260">
        <f>+_xlfn.XLOOKUP(Table1[[#This Row],[Mes]],$L$16:$L$27,$M$16:$M$27,"REVISAR",0,1)</f>
        <v>-8.3584975369465475</v>
      </c>
      <c r="I260" s="4">
        <f>+Table1[[#This Row],[Employed]]-Table1[[#This Row],[Trend]]-Table1[[#This Row],[Estacionalidad]]</f>
        <v>71.082635467979145</v>
      </c>
      <c r="J260" s="4">
        <f>+Table1[[#This Row],[Employed]]-Table1[[#This Row],[Estacionalidad]]</f>
        <v>14726.358497536947</v>
      </c>
    </row>
    <row r="261" spans="1:10" x14ac:dyDescent="0.45">
      <c r="A261" t="s">
        <v>263</v>
      </c>
      <c r="B261" t="s">
        <v>4</v>
      </c>
      <c r="C261" s="2">
        <f t="shared" si="14"/>
        <v>40756</v>
      </c>
      <c r="D261" s="5">
        <f t="shared" si="12"/>
        <v>8</v>
      </c>
      <c r="E261">
        <v>14717.5</v>
      </c>
      <c r="F261" s="4">
        <f t="shared" si="13"/>
        <v>14672.434482758625</v>
      </c>
      <c r="G261" s="4">
        <f>+Table1[[#This Row],[Employed]]-Table1[[#This Row],[Trend]]</f>
        <v>45.065517241375346</v>
      </c>
      <c r="H261">
        <f>+_xlfn.XLOOKUP(Table1[[#This Row],[Mes]],$L$16:$L$27,$M$16:$M$27,"REVISAR",0,1)</f>
        <v>-10.74112388250345</v>
      </c>
      <c r="I261" s="4">
        <f>+Table1[[#This Row],[Employed]]-Table1[[#This Row],[Trend]]-Table1[[#This Row],[Estacionalidad]]</f>
        <v>55.806641123878798</v>
      </c>
      <c r="J261" s="4">
        <f>+Table1[[#This Row],[Employed]]-Table1[[#This Row],[Estacionalidad]]</f>
        <v>14728.241123882504</v>
      </c>
    </row>
    <row r="262" spans="1:10" x14ac:dyDescent="0.45">
      <c r="A262" t="s">
        <v>264</v>
      </c>
      <c r="B262" t="s">
        <v>4</v>
      </c>
      <c r="C262" s="2">
        <f t="shared" si="14"/>
        <v>40787</v>
      </c>
      <c r="D262" s="5">
        <f t="shared" si="12"/>
        <v>9</v>
      </c>
      <c r="E262">
        <v>14617.2</v>
      </c>
      <c r="F262" s="4">
        <f t="shared" si="13"/>
        <v>14704.200000000004</v>
      </c>
      <c r="G262" s="4">
        <f>+Table1[[#This Row],[Employed]]-Table1[[#This Row],[Trend]]</f>
        <v>-87.000000000003638</v>
      </c>
      <c r="H262">
        <f>+_xlfn.XLOOKUP(Table1[[#This Row],[Mes]],$L$16:$L$27,$M$16:$M$27,"REVISAR",0,1)</f>
        <v>-101.19195402298882</v>
      </c>
      <c r="I262" s="4">
        <f>+Table1[[#This Row],[Employed]]-Table1[[#This Row],[Trend]]-Table1[[#This Row],[Estacionalidad]]</f>
        <v>14.191954022985186</v>
      </c>
      <c r="J262" s="4">
        <f>+Table1[[#This Row],[Employed]]-Table1[[#This Row],[Estacionalidad]]</f>
        <v>14718.391954022989</v>
      </c>
    </row>
    <row r="263" spans="1:10" x14ac:dyDescent="0.45">
      <c r="A263" t="s">
        <v>265</v>
      </c>
      <c r="B263" t="s">
        <v>4</v>
      </c>
      <c r="C263" s="2">
        <f t="shared" si="14"/>
        <v>40817</v>
      </c>
      <c r="D263" s="5">
        <f t="shared" si="12"/>
        <v>10</v>
      </c>
      <c r="E263">
        <v>14751.7</v>
      </c>
      <c r="F263" s="4">
        <f t="shared" si="13"/>
        <v>14739.282758620695</v>
      </c>
      <c r="G263" s="4">
        <f>+Table1[[#This Row],[Employed]]-Table1[[#This Row],[Trend]]</f>
        <v>12.417241379305779</v>
      </c>
      <c r="H263">
        <f>+_xlfn.XLOOKUP(Table1[[#This Row],[Mes]],$L$16:$L$27,$M$16:$M$27,"REVISAR",0,1)</f>
        <v>2.0005108556829159</v>
      </c>
      <c r="I263" s="4">
        <f>+Table1[[#This Row],[Employed]]-Table1[[#This Row],[Trend]]-Table1[[#This Row],[Estacionalidad]]</f>
        <v>10.416730523622864</v>
      </c>
      <c r="J263" s="4">
        <f>+Table1[[#This Row],[Employed]]-Table1[[#This Row],[Estacionalidad]]</f>
        <v>14749.699489144317</v>
      </c>
    </row>
    <row r="264" spans="1:10" x14ac:dyDescent="0.45">
      <c r="A264" t="s">
        <v>266</v>
      </c>
      <c r="B264" t="s">
        <v>4</v>
      </c>
      <c r="C264" s="2">
        <f t="shared" si="14"/>
        <v>40848</v>
      </c>
      <c r="D264" s="5">
        <f t="shared" si="12"/>
        <v>11</v>
      </c>
      <c r="E264">
        <v>15142.3</v>
      </c>
      <c r="F264" s="4">
        <f t="shared" si="13"/>
        <v>14752.886206896555</v>
      </c>
      <c r="G264" s="4">
        <f>+Table1[[#This Row],[Employed]]-Table1[[#This Row],[Trend]]</f>
        <v>389.41379310344382</v>
      </c>
      <c r="H264">
        <f>+_xlfn.XLOOKUP(Table1[[#This Row],[Mes]],$L$16:$L$27,$M$16:$M$27,"REVISAR",0,1)</f>
        <v>361.39744572158338</v>
      </c>
      <c r="I264" s="4">
        <f>+Table1[[#This Row],[Employed]]-Table1[[#This Row],[Trend]]-Table1[[#This Row],[Estacionalidad]]</f>
        <v>28.016347381860442</v>
      </c>
      <c r="J264" s="4">
        <f>+Table1[[#This Row],[Employed]]-Table1[[#This Row],[Estacionalidad]]</f>
        <v>14780.902554278417</v>
      </c>
    </row>
    <row r="265" spans="1:10" x14ac:dyDescent="0.45">
      <c r="A265" t="s">
        <v>267</v>
      </c>
      <c r="B265" t="s">
        <v>4</v>
      </c>
      <c r="C265" s="2">
        <f t="shared" si="14"/>
        <v>40878</v>
      </c>
      <c r="D265" s="5">
        <f t="shared" si="12"/>
        <v>12</v>
      </c>
      <c r="E265">
        <v>15296.7</v>
      </c>
      <c r="F265" s="4">
        <f t="shared" si="13"/>
        <v>14763.620689655176</v>
      </c>
      <c r="G265" s="4">
        <f>+Table1[[#This Row],[Employed]]-Table1[[#This Row],[Trend]]</f>
        <v>533.07931034482499</v>
      </c>
      <c r="H265">
        <f>+_xlfn.XLOOKUP(Table1[[#This Row],[Mes]],$L$16:$L$27,$M$16:$M$27,"REVISAR",0,1)</f>
        <v>550.61392081736892</v>
      </c>
      <c r="I265" s="4">
        <f>+Table1[[#This Row],[Employed]]-Table1[[#This Row],[Trend]]-Table1[[#This Row],[Estacionalidad]]</f>
        <v>-17.534610472543932</v>
      </c>
      <c r="J265" s="4">
        <f>+Table1[[#This Row],[Employed]]-Table1[[#This Row],[Estacionalidad]]</f>
        <v>14746.086079182633</v>
      </c>
    </row>
    <row r="266" spans="1:10" x14ac:dyDescent="0.45">
      <c r="A266" t="s">
        <v>268</v>
      </c>
      <c r="B266" t="s">
        <v>4</v>
      </c>
      <c r="C266" s="2">
        <f t="shared" si="14"/>
        <v>40909</v>
      </c>
      <c r="D266" s="5">
        <f t="shared" si="12"/>
        <v>1</v>
      </c>
      <c r="E266">
        <v>14734.5</v>
      </c>
      <c r="F266" s="4">
        <f t="shared" si="13"/>
        <v>14770.558620689659</v>
      </c>
      <c r="G266" s="4">
        <f>+Table1[[#This Row],[Employed]]-Table1[[#This Row],[Trend]]</f>
        <v>-36.05862068965871</v>
      </c>
      <c r="H266">
        <f>+_xlfn.XLOOKUP(Table1[[#This Row],[Mes]],$L$16:$L$27,$M$16:$M$27,"REVISAR",0,1)</f>
        <v>-93.718901660281276</v>
      </c>
      <c r="I266" s="4">
        <f>+Table1[[#This Row],[Employed]]-Table1[[#This Row],[Trend]]-Table1[[#This Row],[Estacionalidad]]</f>
        <v>57.660280970622566</v>
      </c>
      <c r="J266" s="4">
        <f>+Table1[[#This Row],[Employed]]-Table1[[#This Row],[Estacionalidad]]</f>
        <v>14828.218901660281</v>
      </c>
    </row>
    <row r="267" spans="1:10" x14ac:dyDescent="0.45">
      <c r="A267" t="s">
        <v>269</v>
      </c>
      <c r="B267" t="s">
        <v>4</v>
      </c>
      <c r="C267" s="2">
        <f t="shared" si="14"/>
        <v>40940</v>
      </c>
      <c r="D267" s="5">
        <f t="shared" si="12"/>
        <v>2</v>
      </c>
      <c r="E267">
        <v>14520.3</v>
      </c>
      <c r="F267" s="4">
        <f t="shared" si="13"/>
        <v>14769.134482758622</v>
      </c>
      <c r="G267" s="4">
        <f>+Table1[[#This Row],[Employed]]-Table1[[#This Row],[Trend]]</f>
        <v>-248.83448275862247</v>
      </c>
      <c r="H267">
        <f>+_xlfn.XLOOKUP(Table1[[#This Row],[Mes]],$L$16:$L$27,$M$16:$M$27,"REVISAR",0,1)</f>
        <v>-268.02911877394689</v>
      </c>
      <c r="I267" s="4">
        <f>+Table1[[#This Row],[Employed]]-Table1[[#This Row],[Trend]]-Table1[[#This Row],[Estacionalidad]]</f>
        <v>19.19463601532442</v>
      </c>
      <c r="J267" s="4">
        <f>+Table1[[#This Row],[Employed]]-Table1[[#This Row],[Estacionalidad]]</f>
        <v>14788.329118773947</v>
      </c>
    </row>
    <row r="268" spans="1:10" x14ac:dyDescent="0.45">
      <c r="A268" t="s">
        <v>270</v>
      </c>
      <c r="B268" t="s">
        <v>4</v>
      </c>
      <c r="C268" s="2">
        <f t="shared" si="14"/>
        <v>40969</v>
      </c>
      <c r="D268" s="5">
        <f t="shared" si="12"/>
        <v>3</v>
      </c>
      <c r="E268">
        <v>14580.3</v>
      </c>
      <c r="F268" s="4">
        <f t="shared" si="13"/>
        <v>14766.510344827586</v>
      </c>
      <c r="G268" s="4">
        <f>+Table1[[#This Row],[Employed]]-Table1[[#This Row],[Trend]]</f>
        <v>-186.2103448275866</v>
      </c>
      <c r="H268">
        <f>+_xlfn.XLOOKUP(Table1[[#This Row],[Mes]],$L$16:$L$27,$M$16:$M$27,"REVISAR",0,1)</f>
        <v>-225.36514778325136</v>
      </c>
      <c r="I268" s="4">
        <f>+Table1[[#This Row],[Employed]]-Table1[[#This Row],[Trend]]-Table1[[#This Row],[Estacionalidad]]</f>
        <v>39.154802955664763</v>
      </c>
      <c r="J268" s="4">
        <f>+Table1[[#This Row],[Employed]]-Table1[[#This Row],[Estacionalidad]]</f>
        <v>14805.665147783251</v>
      </c>
    </row>
    <row r="269" spans="1:10" x14ac:dyDescent="0.45">
      <c r="A269" t="s">
        <v>271</v>
      </c>
      <c r="B269" t="s">
        <v>4</v>
      </c>
      <c r="C269" s="2">
        <f t="shared" si="14"/>
        <v>41000</v>
      </c>
      <c r="D269" s="5">
        <f t="shared" si="12"/>
        <v>4</v>
      </c>
      <c r="E269">
        <v>14670.4</v>
      </c>
      <c r="F269" s="4">
        <f t="shared" si="13"/>
        <v>14787.082758620691</v>
      </c>
      <c r="G269" s="4">
        <f>+Table1[[#This Row],[Employed]]-Table1[[#This Row],[Trend]]</f>
        <v>-116.68275862069095</v>
      </c>
      <c r="H269">
        <f>+_xlfn.XLOOKUP(Table1[[#This Row],[Mes]],$L$16:$L$27,$M$16:$M$27,"REVISAR",0,1)</f>
        <v>-163.78349753694607</v>
      </c>
      <c r="I269" s="4">
        <f>+Table1[[#This Row],[Employed]]-Table1[[#This Row],[Trend]]-Table1[[#This Row],[Estacionalidad]]</f>
        <v>47.100738916255125</v>
      </c>
      <c r="J269" s="4">
        <f>+Table1[[#This Row],[Employed]]-Table1[[#This Row],[Estacionalidad]]</f>
        <v>14834.183497536946</v>
      </c>
    </row>
    <row r="270" spans="1:10" x14ac:dyDescent="0.45">
      <c r="A270" t="s">
        <v>272</v>
      </c>
      <c r="B270" t="s">
        <v>4</v>
      </c>
      <c r="C270" s="2">
        <f t="shared" si="14"/>
        <v>41030</v>
      </c>
      <c r="D270" s="5">
        <f t="shared" si="12"/>
        <v>5</v>
      </c>
      <c r="E270">
        <v>14775.5</v>
      </c>
      <c r="F270" s="4">
        <f t="shared" si="13"/>
        <v>14815.179310344827</v>
      </c>
      <c r="G270" s="4">
        <f>+Table1[[#This Row],[Employed]]-Table1[[#This Row],[Trend]]</f>
        <v>-39.679310344827172</v>
      </c>
      <c r="H270">
        <f>+_xlfn.XLOOKUP(Table1[[#This Row],[Mes]],$L$16:$L$27,$M$16:$M$27,"REVISAR",0,1)</f>
        <v>-71.584729064039621</v>
      </c>
      <c r="I270" s="4">
        <f>+Table1[[#This Row],[Employed]]-Table1[[#This Row],[Trend]]-Table1[[#This Row],[Estacionalidad]]</f>
        <v>31.905418719212449</v>
      </c>
      <c r="J270" s="4">
        <f>+Table1[[#This Row],[Employed]]-Table1[[#This Row],[Estacionalidad]]</f>
        <v>14847.084729064039</v>
      </c>
    </row>
    <row r="271" spans="1:10" x14ac:dyDescent="0.45">
      <c r="A271" t="s">
        <v>273</v>
      </c>
      <c r="B271" t="s">
        <v>4</v>
      </c>
      <c r="C271" s="2">
        <f t="shared" si="14"/>
        <v>41061</v>
      </c>
      <c r="D271" s="5">
        <f t="shared" si="12"/>
        <v>6</v>
      </c>
      <c r="E271">
        <v>14815.9</v>
      </c>
      <c r="F271" s="4">
        <f t="shared" si="13"/>
        <v>14842.158620689654</v>
      </c>
      <c r="G271" s="4">
        <f>+Table1[[#This Row],[Employed]]-Table1[[#This Row],[Trend]]</f>
        <v>-26.258620689653981</v>
      </c>
      <c r="H271">
        <f>+_xlfn.XLOOKUP(Table1[[#This Row],[Mes]],$L$16:$L$27,$M$16:$M$27,"REVISAR",0,1)</f>
        <v>-1.5493842364532742</v>
      </c>
      <c r="I271" s="4">
        <f>+Table1[[#This Row],[Employed]]-Table1[[#This Row],[Trend]]-Table1[[#This Row],[Estacionalidad]]</f>
        <v>-24.709236453200706</v>
      </c>
      <c r="J271" s="4">
        <f>+Table1[[#This Row],[Employed]]-Table1[[#This Row],[Estacionalidad]]</f>
        <v>14817.449384236454</v>
      </c>
    </row>
    <row r="272" spans="1:10" x14ac:dyDescent="0.45">
      <c r="A272" t="s">
        <v>274</v>
      </c>
      <c r="B272" t="s">
        <v>4</v>
      </c>
      <c r="C272" s="2">
        <f t="shared" si="14"/>
        <v>41091</v>
      </c>
      <c r="D272" s="5">
        <f t="shared" si="12"/>
        <v>7</v>
      </c>
      <c r="E272">
        <v>14807.7</v>
      </c>
      <c r="F272" s="4">
        <f t="shared" si="13"/>
        <v>14861.593103448275</v>
      </c>
      <c r="G272" s="4">
        <f>+Table1[[#This Row],[Employed]]-Table1[[#This Row],[Trend]]</f>
        <v>-53.893103448273905</v>
      </c>
      <c r="H272">
        <f>+_xlfn.XLOOKUP(Table1[[#This Row],[Mes]],$L$16:$L$27,$M$16:$M$27,"REVISAR",0,1)</f>
        <v>-8.3584975369465475</v>
      </c>
      <c r="I272" s="4">
        <f>+Table1[[#This Row],[Employed]]-Table1[[#This Row],[Trend]]-Table1[[#This Row],[Estacionalidad]]</f>
        <v>-45.534605911327361</v>
      </c>
      <c r="J272" s="4">
        <f>+Table1[[#This Row],[Employed]]-Table1[[#This Row],[Estacionalidad]]</f>
        <v>14816.058497536947</v>
      </c>
    </row>
    <row r="273" spans="1:10" x14ac:dyDescent="0.45">
      <c r="A273" t="s">
        <v>275</v>
      </c>
      <c r="B273" t="s">
        <v>4</v>
      </c>
      <c r="C273" s="2">
        <f t="shared" si="14"/>
        <v>41122</v>
      </c>
      <c r="D273" s="5">
        <f t="shared" ref="D273:D336" si="15">+MONTH(C273)</f>
        <v>8</v>
      </c>
      <c r="E273">
        <v>14815.2</v>
      </c>
      <c r="F273" s="4">
        <f t="shared" ref="F273:F336" si="16">+AVERAGE(E259:E287)</f>
        <v>14883.096551724135</v>
      </c>
      <c r="G273" s="4">
        <f>+Table1[[#This Row],[Employed]]-Table1[[#This Row],[Trend]]</f>
        <v>-67.896551724134042</v>
      </c>
      <c r="H273">
        <f>+_xlfn.XLOOKUP(Table1[[#This Row],[Mes]],$L$16:$L$27,$M$16:$M$27,"REVISAR",0,1)</f>
        <v>-10.74112388250345</v>
      </c>
      <c r="I273" s="4">
        <f>+Table1[[#This Row],[Employed]]-Table1[[#This Row],[Trend]]-Table1[[#This Row],[Estacionalidad]]</f>
        <v>-57.155427841630591</v>
      </c>
      <c r="J273" s="4">
        <f>+Table1[[#This Row],[Employed]]-Table1[[#This Row],[Estacionalidad]]</f>
        <v>14825.941123882505</v>
      </c>
    </row>
    <row r="274" spans="1:10" x14ac:dyDescent="0.45">
      <c r="A274" t="s">
        <v>276</v>
      </c>
      <c r="B274" t="s">
        <v>4</v>
      </c>
      <c r="C274" s="2">
        <f t="shared" si="14"/>
        <v>41153</v>
      </c>
      <c r="D274" s="5">
        <f t="shared" si="15"/>
        <v>9</v>
      </c>
      <c r="E274">
        <v>14738.9</v>
      </c>
      <c r="F274" s="4">
        <f t="shared" si="16"/>
        <v>14916.648275862068</v>
      </c>
      <c r="G274" s="4">
        <f>+Table1[[#This Row],[Employed]]-Table1[[#This Row],[Trend]]</f>
        <v>-177.74827586206811</v>
      </c>
      <c r="H274">
        <f>+_xlfn.XLOOKUP(Table1[[#This Row],[Mes]],$L$16:$L$27,$M$16:$M$27,"REVISAR",0,1)</f>
        <v>-101.19195402298882</v>
      </c>
      <c r="I274" s="4">
        <f>+Table1[[#This Row],[Employed]]-Table1[[#This Row],[Trend]]-Table1[[#This Row],[Estacionalidad]]</f>
        <v>-76.556321839079288</v>
      </c>
      <c r="J274" s="4">
        <f>+Table1[[#This Row],[Employed]]-Table1[[#This Row],[Estacionalidad]]</f>
        <v>14840.091954022988</v>
      </c>
    </row>
    <row r="275" spans="1:10" x14ac:dyDescent="0.45">
      <c r="A275" t="s">
        <v>277</v>
      </c>
      <c r="B275" t="s">
        <v>4</v>
      </c>
      <c r="C275" s="2">
        <f t="shared" si="14"/>
        <v>41183</v>
      </c>
      <c r="D275" s="5">
        <f t="shared" si="15"/>
        <v>10</v>
      </c>
      <c r="E275">
        <v>14877.7</v>
      </c>
      <c r="F275" s="4">
        <f t="shared" si="16"/>
        <v>14955.317241379309</v>
      </c>
      <c r="G275" s="4">
        <f>+Table1[[#This Row],[Employed]]-Table1[[#This Row],[Trend]]</f>
        <v>-77.617241379308325</v>
      </c>
      <c r="H275">
        <f>+_xlfn.XLOOKUP(Table1[[#This Row],[Mes]],$L$16:$L$27,$M$16:$M$27,"REVISAR",0,1)</f>
        <v>2.0005108556829159</v>
      </c>
      <c r="I275" s="4">
        <f>+Table1[[#This Row],[Employed]]-Table1[[#This Row],[Trend]]-Table1[[#This Row],[Estacionalidad]]</f>
        <v>-79.617752234991244</v>
      </c>
      <c r="J275" s="4">
        <f>+Table1[[#This Row],[Employed]]-Table1[[#This Row],[Estacionalidad]]</f>
        <v>14875.699489144317</v>
      </c>
    </row>
    <row r="276" spans="1:10" x14ac:dyDescent="0.45">
      <c r="A276" t="s">
        <v>278</v>
      </c>
      <c r="B276" t="s">
        <v>4</v>
      </c>
      <c r="C276" s="2">
        <f t="shared" si="14"/>
        <v>41214</v>
      </c>
      <c r="D276" s="5">
        <f t="shared" si="15"/>
        <v>11</v>
      </c>
      <c r="E276">
        <v>15363</v>
      </c>
      <c r="F276" s="4">
        <f t="shared" si="16"/>
        <v>14970.944827586207</v>
      </c>
      <c r="G276" s="4">
        <f>+Table1[[#This Row],[Employed]]-Table1[[#This Row],[Trend]]</f>
        <v>392.05517241379312</v>
      </c>
      <c r="H276">
        <f>+_xlfn.XLOOKUP(Table1[[#This Row],[Mes]],$L$16:$L$27,$M$16:$M$27,"REVISAR",0,1)</f>
        <v>361.39744572158338</v>
      </c>
      <c r="I276" s="4">
        <f>+Table1[[#This Row],[Employed]]-Table1[[#This Row],[Trend]]-Table1[[#This Row],[Estacionalidad]]</f>
        <v>30.657726692209735</v>
      </c>
      <c r="J276" s="4">
        <f>+Table1[[#This Row],[Employed]]-Table1[[#This Row],[Estacionalidad]]</f>
        <v>15001.602554278417</v>
      </c>
    </row>
    <row r="277" spans="1:10" x14ac:dyDescent="0.45">
      <c r="A277" t="s">
        <v>279</v>
      </c>
      <c r="B277" t="s">
        <v>4</v>
      </c>
      <c r="C277" s="2">
        <f t="shared" si="14"/>
        <v>41244</v>
      </c>
      <c r="D277" s="5">
        <f t="shared" si="15"/>
        <v>12</v>
      </c>
      <c r="E277">
        <v>15462.5</v>
      </c>
      <c r="F277" s="4">
        <f t="shared" si="16"/>
        <v>14982.48275862069</v>
      </c>
      <c r="G277" s="4">
        <f>+Table1[[#This Row],[Employed]]-Table1[[#This Row],[Trend]]</f>
        <v>480.01724137930978</v>
      </c>
      <c r="H277">
        <f>+_xlfn.XLOOKUP(Table1[[#This Row],[Mes]],$L$16:$L$27,$M$16:$M$27,"REVISAR",0,1)</f>
        <v>550.61392081736892</v>
      </c>
      <c r="I277" s="4">
        <f>+Table1[[#This Row],[Employed]]-Table1[[#This Row],[Trend]]-Table1[[#This Row],[Estacionalidad]]</f>
        <v>-70.596679438059141</v>
      </c>
      <c r="J277" s="4">
        <f>+Table1[[#This Row],[Employed]]-Table1[[#This Row],[Estacionalidad]]</f>
        <v>14911.886079182632</v>
      </c>
    </row>
    <row r="278" spans="1:10" x14ac:dyDescent="0.45">
      <c r="A278" t="s">
        <v>280</v>
      </c>
      <c r="B278" t="s">
        <v>4</v>
      </c>
      <c r="C278" s="2">
        <f t="shared" si="14"/>
        <v>41275</v>
      </c>
      <c r="D278" s="5">
        <f t="shared" si="15"/>
        <v>1</v>
      </c>
      <c r="E278">
        <v>14858.2</v>
      </c>
      <c r="F278" s="4">
        <f t="shared" si="16"/>
        <v>14991.575862068967</v>
      </c>
      <c r="G278" s="4">
        <f>+Table1[[#This Row],[Employed]]-Table1[[#This Row],[Trend]]</f>
        <v>-133.37586206896594</v>
      </c>
      <c r="H278">
        <f>+_xlfn.XLOOKUP(Table1[[#This Row],[Mes]],$L$16:$L$27,$M$16:$M$27,"REVISAR",0,1)</f>
        <v>-93.718901660281276</v>
      </c>
      <c r="I278" s="4">
        <f>+Table1[[#This Row],[Employed]]-Table1[[#This Row],[Trend]]-Table1[[#This Row],[Estacionalidad]]</f>
        <v>-39.656960408684668</v>
      </c>
      <c r="J278" s="4">
        <f>+Table1[[#This Row],[Employed]]-Table1[[#This Row],[Estacionalidad]]</f>
        <v>14951.918901660281</v>
      </c>
    </row>
    <row r="279" spans="1:10" x14ac:dyDescent="0.45">
      <c r="A279" t="s">
        <v>281</v>
      </c>
      <c r="B279" t="s">
        <v>4</v>
      </c>
      <c r="C279" s="2">
        <f t="shared" si="14"/>
        <v>41306</v>
      </c>
      <c r="D279" s="5">
        <f t="shared" si="15"/>
        <v>2</v>
      </c>
      <c r="E279">
        <v>14672.3</v>
      </c>
      <c r="F279" s="4">
        <f t="shared" si="16"/>
        <v>14991.393103448278</v>
      </c>
      <c r="G279" s="4">
        <f>+Table1[[#This Row],[Employed]]-Table1[[#This Row],[Trend]]</f>
        <v>-319.09310344827827</v>
      </c>
      <c r="H279">
        <f>+_xlfn.XLOOKUP(Table1[[#This Row],[Mes]],$L$16:$L$27,$M$16:$M$27,"REVISAR",0,1)</f>
        <v>-268.02911877394689</v>
      </c>
      <c r="I279" s="4">
        <f>+Table1[[#This Row],[Employed]]-Table1[[#This Row],[Trend]]-Table1[[#This Row],[Estacionalidad]]</f>
        <v>-51.06398467433138</v>
      </c>
      <c r="J279" s="4">
        <f>+Table1[[#This Row],[Employed]]-Table1[[#This Row],[Estacionalidad]]</f>
        <v>14940.329118773947</v>
      </c>
    </row>
    <row r="280" spans="1:10" x14ac:dyDescent="0.45">
      <c r="A280" t="s">
        <v>282</v>
      </c>
      <c r="B280" t="s">
        <v>4</v>
      </c>
      <c r="C280" s="2">
        <f t="shared" si="14"/>
        <v>41334</v>
      </c>
      <c r="D280" s="5">
        <f t="shared" si="15"/>
        <v>3</v>
      </c>
      <c r="E280">
        <v>14711.7</v>
      </c>
      <c r="F280" s="4">
        <f t="shared" si="16"/>
        <v>14989.400000000001</v>
      </c>
      <c r="G280" s="4">
        <f>+Table1[[#This Row],[Employed]]-Table1[[#This Row],[Trend]]</f>
        <v>-277.70000000000073</v>
      </c>
      <c r="H280">
        <f>+_xlfn.XLOOKUP(Table1[[#This Row],[Mes]],$L$16:$L$27,$M$16:$M$27,"REVISAR",0,1)</f>
        <v>-225.36514778325136</v>
      </c>
      <c r="I280" s="4">
        <f>+Table1[[#This Row],[Employed]]-Table1[[#This Row],[Trend]]-Table1[[#This Row],[Estacionalidad]]</f>
        <v>-52.334852216749368</v>
      </c>
      <c r="J280" s="4">
        <f>+Table1[[#This Row],[Employed]]-Table1[[#This Row],[Estacionalidad]]</f>
        <v>14937.065147783253</v>
      </c>
    </row>
    <row r="281" spans="1:10" x14ac:dyDescent="0.45">
      <c r="A281" t="s">
        <v>283</v>
      </c>
      <c r="B281" t="s">
        <v>4</v>
      </c>
      <c r="C281" s="2">
        <f t="shared" si="14"/>
        <v>41365</v>
      </c>
      <c r="D281" s="5">
        <f t="shared" si="15"/>
        <v>4</v>
      </c>
      <c r="E281">
        <v>14808.6</v>
      </c>
      <c r="F281" s="4">
        <f t="shared" si="16"/>
        <v>15010.782758620689</v>
      </c>
      <c r="G281" s="4">
        <f>+Table1[[#This Row],[Employed]]-Table1[[#This Row],[Trend]]</f>
        <v>-202.18275862068913</v>
      </c>
      <c r="H281">
        <f>+_xlfn.XLOOKUP(Table1[[#This Row],[Mes]],$L$16:$L$27,$M$16:$M$27,"REVISAR",0,1)</f>
        <v>-163.78349753694607</v>
      </c>
      <c r="I281" s="4">
        <f>+Table1[[#This Row],[Employed]]-Table1[[#This Row],[Trend]]-Table1[[#This Row],[Estacionalidad]]</f>
        <v>-38.399261083743056</v>
      </c>
      <c r="J281" s="4">
        <f>+Table1[[#This Row],[Employed]]-Table1[[#This Row],[Estacionalidad]]</f>
        <v>14972.383497536946</v>
      </c>
    </row>
    <row r="282" spans="1:10" x14ac:dyDescent="0.45">
      <c r="A282" t="s">
        <v>284</v>
      </c>
      <c r="B282" t="s">
        <v>4</v>
      </c>
      <c r="C282" s="2">
        <f t="shared" si="14"/>
        <v>41395</v>
      </c>
      <c r="D282" s="5">
        <f t="shared" si="15"/>
        <v>5</v>
      </c>
      <c r="E282">
        <v>14932.3</v>
      </c>
      <c r="F282" s="4">
        <f t="shared" si="16"/>
        <v>15040.744827586206</v>
      </c>
      <c r="G282" s="4">
        <f>+Table1[[#This Row],[Employed]]-Table1[[#This Row],[Trend]]</f>
        <v>-108.44482758620688</v>
      </c>
      <c r="H282">
        <f>+_xlfn.XLOOKUP(Table1[[#This Row],[Mes]],$L$16:$L$27,$M$16:$M$27,"REVISAR",0,1)</f>
        <v>-71.584729064039621</v>
      </c>
      <c r="I282" s="4">
        <f>+Table1[[#This Row],[Employed]]-Table1[[#This Row],[Trend]]-Table1[[#This Row],[Estacionalidad]]</f>
        <v>-36.860098522167263</v>
      </c>
      <c r="J282" s="4">
        <f>+Table1[[#This Row],[Employed]]-Table1[[#This Row],[Estacionalidad]]</f>
        <v>15003.884729064039</v>
      </c>
    </row>
    <row r="283" spans="1:10" x14ac:dyDescent="0.45">
      <c r="A283" t="s">
        <v>285</v>
      </c>
      <c r="B283" t="s">
        <v>4</v>
      </c>
      <c r="C283" s="2">
        <f t="shared" si="14"/>
        <v>41426</v>
      </c>
      <c r="D283" s="5">
        <f t="shared" si="15"/>
        <v>6</v>
      </c>
      <c r="E283">
        <v>15045.2</v>
      </c>
      <c r="F283" s="4">
        <f t="shared" si="16"/>
        <v>15068.334482758622</v>
      </c>
      <c r="G283" s="4">
        <f>+Table1[[#This Row],[Employed]]-Table1[[#This Row],[Trend]]</f>
        <v>-23.134482758621743</v>
      </c>
      <c r="H283">
        <f>+_xlfn.XLOOKUP(Table1[[#This Row],[Mes]],$L$16:$L$27,$M$16:$M$27,"REVISAR",0,1)</f>
        <v>-1.5493842364532742</v>
      </c>
      <c r="I283" s="4">
        <f>+Table1[[#This Row],[Employed]]-Table1[[#This Row],[Trend]]-Table1[[#This Row],[Estacionalidad]]</f>
        <v>-21.585098522168469</v>
      </c>
      <c r="J283" s="4">
        <f>+Table1[[#This Row],[Employed]]-Table1[[#This Row],[Estacionalidad]]</f>
        <v>15046.749384236455</v>
      </c>
    </row>
    <row r="284" spans="1:10" x14ac:dyDescent="0.45">
      <c r="A284" t="s">
        <v>286</v>
      </c>
      <c r="B284" t="s">
        <v>4</v>
      </c>
      <c r="C284" s="2">
        <f t="shared" si="14"/>
        <v>41456</v>
      </c>
      <c r="D284" s="5">
        <f t="shared" si="15"/>
        <v>7</v>
      </c>
      <c r="E284">
        <v>15097.3</v>
      </c>
      <c r="F284" s="4">
        <f t="shared" si="16"/>
        <v>15090.003448275866</v>
      </c>
      <c r="G284" s="4">
        <f>+Table1[[#This Row],[Employed]]-Table1[[#This Row],[Trend]]</f>
        <v>7.2965517241336784</v>
      </c>
      <c r="H284">
        <f>+_xlfn.XLOOKUP(Table1[[#This Row],[Mes]],$L$16:$L$27,$M$16:$M$27,"REVISAR",0,1)</f>
        <v>-8.3584975369465475</v>
      </c>
      <c r="I284" s="4">
        <f>+Table1[[#This Row],[Employed]]-Table1[[#This Row],[Trend]]-Table1[[#This Row],[Estacionalidad]]</f>
        <v>15.655049261080226</v>
      </c>
      <c r="J284" s="4">
        <f>+Table1[[#This Row],[Employed]]-Table1[[#This Row],[Estacionalidad]]</f>
        <v>15105.658497536946</v>
      </c>
    </row>
    <row r="285" spans="1:10" x14ac:dyDescent="0.45">
      <c r="A285" t="s">
        <v>287</v>
      </c>
      <c r="B285" t="s">
        <v>4</v>
      </c>
      <c r="C285" s="2">
        <f t="shared" si="14"/>
        <v>41487</v>
      </c>
      <c r="D285" s="5">
        <f t="shared" si="15"/>
        <v>8</v>
      </c>
      <c r="E285">
        <v>15131.7</v>
      </c>
      <c r="F285" s="4">
        <f t="shared" si="16"/>
        <v>15114.351724137934</v>
      </c>
      <c r="G285" s="4">
        <f>+Table1[[#This Row],[Employed]]-Table1[[#This Row],[Trend]]</f>
        <v>17.348275862066657</v>
      </c>
      <c r="H285">
        <f>+_xlfn.XLOOKUP(Table1[[#This Row],[Mes]],$L$16:$L$27,$M$16:$M$27,"REVISAR",0,1)</f>
        <v>-10.74112388250345</v>
      </c>
      <c r="I285" s="4">
        <f>+Table1[[#This Row],[Employed]]-Table1[[#This Row],[Trend]]-Table1[[#This Row],[Estacionalidad]]</f>
        <v>28.089399744570109</v>
      </c>
      <c r="J285" s="4">
        <f>+Table1[[#This Row],[Employed]]-Table1[[#This Row],[Estacionalidad]]</f>
        <v>15142.441123882505</v>
      </c>
    </row>
    <row r="286" spans="1:10" x14ac:dyDescent="0.45">
      <c r="A286" t="s">
        <v>288</v>
      </c>
      <c r="B286" t="s">
        <v>4</v>
      </c>
      <c r="C286" s="2">
        <f t="shared" si="14"/>
        <v>41518</v>
      </c>
      <c r="D286" s="5">
        <f t="shared" si="15"/>
        <v>9</v>
      </c>
      <c r="E286">
        <v>15052.6</v>
      </c>
      <c r="F286" s="4">
        <f t="shared" si="16"/>
        <v>15151.537931034483</v>
      </c>
      <c r="G286" s="4">
        <f>+Table1[[#This Row],[Employed]]-Table1[[#This Row],[Trend]]</f>
        <v>-98.937931034482972</v>
      </c>
      <c r="H286">
        <f>+_xlfn.XLOOKUP(Table1[[#This Row],[Mes]],$L$16:$L$27,$M$16:$M$27,"REVISAR",0,1)</f>
        <v>-101.19195402298882</v>
      </c>
      <c r="I286" s="4">
        <f>+Table1[[#This Row],[Employed]]-Table1[[#This Row],[Trend]]-Table1[[#This Row],[Estacionalidad]]</f>
        <v>2.2540229885058523</v>
      </c>
      <c r="J286" s="4">
        <f>+Table1[[#This Row],[Employed]]-Table1[[#This Row],[Estacionalidad]]</f>
        <v>15153.791954022989</v>
      </c>
    </row>
    <row r="287" spans="1:10" x14ac:dyDescent="0.45">
      <c r="A287" t="s">
        <v>289</v>
      </c>
      <c r="B287" t="s">
        <v>4</v>
      </c>
      <c r="C287" s="2">
        <f t="shared" si="14"/>
        <v>41548</v>
      </c>
      <c r="D287" s="5">
        <f t="shared" si="15"/>
        <v>10</v>
      </c>
      <c r="E287">
        <v>15212.3</v>
      </c>
      <c r="F287" s="4">
        <f t="shared" si="16"/>
        <v>15194.310344827583</v>
      </c>
      <c r="G287" s="4">
        <f>+Table1[[#This Row],[Employed]]-Table1[[#This Row],[Trend]]</f>
        <v>17.989655172415951</v>
      </c>
      <c r="H287">
        <f>+_xlfn.XLOOKUP(Table1[[#This Row],[Mes]],$L$16:$L$27,$M$16:$M$27,"REVISAR",0,1)</f>
        <v>2.0005108556829159</v>
      </c>
      <c r="I287" s="4">
        <f>+Table1[[#This Row],[Employed]]-Table1[[#This Row],[Trend]]-Table1[[#This Row],[Estacionalidad]]</f>
        <v>15.989144316733036</v>
      </c>
      <c r="J287" s="4">
        <f>+Table1[[#This Row],[Employed]]-Table1[[#This Row],[Estacionalidad]]</f>
        <v>15210.299489144316</v>
      </c>
    </row>
    <row r="288" spans="1:10" x14ac:dyDescent="0.45">
      <c r="A288" t="s">
        <v>290</v>
      </c>
      <c r="B288" t="s">
        <v>4</v>
      </c>
      <c r="C288" s="2">
        <f t="shared" si="14"/>
        <v>41579</v>
      </c>
      <c r="D288" s="5">
        <f t="shared" si="15"/>
        <v>11</v>
      </c>
      <c r="E288">
        <v>15655.3</v>
      </c>
      <c r="F288" s="4">
        <f t="shared" si="16"/>
        <v>15215.203448275861</v>
      </c>
      <c r="G288" s="4">
        <f>+Table1[[#This Row],[Employed]]-Table1[[#This Row],[Trend]]</f>
        <v>440.09655172413841</v>
      </c>
      <c r="H288">
        <f>+_xlfn.XLOOKUP(Table1[[#This Row],[Mes]],$L$16:$L$27,$M$16:$M$27,"REVISAR",0,1)</f>
        <v>361.39744572158338</v>
      </c>
      <c r="I288" s="4">
        <f>+Table1[[#This Row],[Employed]]-Table1[[#This Row],[Trend]]-Table1[[#This Row],[Estacionalidad]]</f>
        <v>78.699106002555027</v>
      </c>
      <c r="J288" s="4">
        <f>+Table1[[#This Row],[Employed]]-Table1[[#This Row],[Estacionalidad]]</f>
        <v>15293.902554278417</v>
      </c>
    </row>
    <row r="289" spans="1:10" x14ac:dyDescent="0.45">
      <c r="A289" t="s">
        <v>291</v>
      </c>
      <c r="B289" t="s">
        <v>4</v>
      </c>
      <c r="C289" s="2">
        <f t="shared" si="14"/>
        <v>41609</v>
      </c>
      <c r="D289" s="5">
        <f t="shared" si="15"/>
        <v>12</v>
      </c>
      <c r="E289">
        <v>15839.4</v>
      </c>
      <c r="F289" s="4">
        <f t="shared" si="16"/>
        <v>15232.65172413793</v>
      </c>
      <c r="G289" s="4">
        <f>+Table1[[#This Row],[Employed]]-Table1[[#This Row],[Trend]]</f>
        <v>606.74827586206993</v>
      </c>
      <c r="H289">
        <f>+_xlfn.XLOOKUP(Table1[[#This Row],[Mes]],$L$16:$L$27,$M$16:$M$27,"REVISAR",0,1)</f>
        <v>550.61392081736892</v>
      </c>
      <c r="I289" s="4">
        <f>+Table1[[#This Row],[Employed]]-Table1[[#This Row],[Trend]]-Table1[[#This Row],[Estacionalidad]]</f>
        <v>56.13435504470101</v>
      </c>
      <c r="J289" s="4">
        <f>+Table1[[#This Row],[Employed]]-Table1[[#This Row],[Estacionalidad]]</f>
        <v>15288.786079182632</v>
      </c>
    </row>
    <row r="290" spans="1:10" x14ac:dyDescent="0.45">
      <c r="A290" t="s">
        <v>292</v>
      </c>
      <c r="B290" t="s">
        <v>4</v>
      </c>
      <c r="C290" s="2">
        <f t="shared" si="14"/>
        <v>41640</v>
      </c>
      <c r="D290" s="5">
        <f t="shared" si="15"/>
        <v>1</v>
      </c>
      <c r="E290">
        <v>15170.7</v>
      </c>
      <c r="F290" s="4">
        <f t="shared" si="16"/>
        <v>15247.617241379308</v>
      </c>
      <c r="G290" s="4">
        <f>+Table1[[#This Row],[Employed]]-Table1[[#This Row],[Trend]]</f>
        <v>-76.917241379307598</v>
      </c>
      <c r="H290">
        <f>+_xlfn.XLOOKUP(Table1[[#This Row],[Mes]],$L$16:$L$27,$M$16:$M$27,"REVISAR",0,1)</f>
        <v>-93.718901660281276</v>
      </c>
      <c r="I290" s="4">
        <f>+Table1[[#This Row],[Employed]]-Table1[[#This Row],[Trend]]-Table1[[#This Row],[Estacionalidad]]</f>
        <v>16.801660280973678</v>
      </c>
      <c r="J290" s="4">
        <f>+Table1[[#This Row],[Employed]]-Table1[[#This Row],[Estacionalidad]]</f>
        <v>15264.418901660281</v>
      </c>
    </row>
    <row r="291" spans="1:10" x14ac:dyDescent="0.45">
      <c r="A291" t="s">
        <v>293</v>
      </c>
      <c r="B291" t="s">
        <v>4</v>
      </c>
      <c r="C291" s="2">
        <f t="shared" si="14"/>
        <v>41671</v>
      </c>
      <c r="D291" s="5">
        <f t="shared" si="15"/>
        <v>2</v>
      </c>
      <c r="E291">
        <v>14951.8</v>
      </c>
      <c r="F291" s="4">
        <f t="shared" si="16"/>
        <v>15248.955172413791</v>
      </c>
      <c r="G291" s="4">
        <f>+Table1[[#This Row],[Employed]]-Table1[[#This Row],[Trend]]</f>
        <v>-297.15517241379166</v>
      </c>
      <c r="H291">
        <f>+_xlfn.XLOOKUP(Table1[[#This Row],[Mes]],$L$16:$L$27,$M$16:$M$27,"REVISAR",0,1)</f>
        <v>-268.02911877394689</v>
      </c>
      <c r="I291" s="4">
        <f>+Table1[[#This Row],[Employed]]-Table1[[#This Row],[Trend]]-Table1[[#This Row],[Estacionalidad]]</f>
        <v>-29.12605363984477</v>
      </c>
      <c r="J291" s="4">
        <f>+Table1[[#This Row],[Employed]]-Table1[[#This Row],[Estacionalidad]]</f>
        <v>15219.829118773947</v>
      </c>
    </row>
    <row r="292" spans="1:10" x14ac:dyDescent="0.45">
      <c r="A292" t="s">
        <v>294</v>
      </c>
      <c r="B292" t="s">
        <v>4</v>
      </c>
      <c r="C292" s="2">
        <f t="shared" si="14"/>
        <v>41699</v>
      </c>
      <c r="D292" s="5">
        <f t="shared" si="15"/>
        <v>3</v>
      </c>
      <c r="E292">
        <v>15015.4</v>
      </c>
      <c r="F292" s="4">
        <f t="shared" si="16"/>
        <v>15251.293103448272</v>
      </c>
      <c r="G292" s="4">
        <f>+Table1[[#This Row],[Employed]]-Table1[[#This Row],[Trend]]</f>
        <v>-235.89310344827209</v>
      </c>
      <c r="H292">
        <f>+_xlfn.XLOOKUP(Table1[[#This Row],[Mes]],$L$16:$L$27,$M$16:$M$27,"REVISAR",0,1)</f>
        <v>-225.36514778325136</v>
      </c>
      <c r="I292" s="4">
        <f>+Table1[[#This Row],[Employed]]-Table1[[#This Row],[Trend]]-Table1[[#This Row],[Estacionalidad]]</f>
        <v>-10.527955665020727</v>
      </c>
      <c r="J292" s="4">
        <f>+Table1[[#This Row],[Employed]]-Table1[[#This Row],[Estacionalidad]]</f>
        <v>15240.765147783251</v>
      </c>
    </row>
    <row r="293" spans="1:10" x14ac:dyDescent="0.45">
      <c r="A293" t="s">
        <v>295</v>
      </c>
      <c r="B293" t="s">
        <v>4</v>
      </c>
      <c r="C293" s="2">
        <f t="shared" si="14"/>
        <v>41730</v>
      </c>
      <c r="D293" s="5">
        <f t="shared" si="15"/>
        <v>4</v>
      </c>
      <c r="E293">
        <v>15137</v>
      </c>
      <c r="F293" s="4">
        <f t="shared" si="16"/>
        <v>15277.579310344825</v>
      </c>
      <c r="G293" s="4">
        <f>+Table1[[#This Row],[Employed]]-Table1[[#This Row],[Trend]]</f>
        <v>-140.57931034482499</v>
      </c>
      <c r="H293">
        <f>+_xlfn.XLOOKUP(Table1[[#This Row],[Mes]],$L$16:$L$27,$M$16:$M$27,"REVISAR",0,1)</f>
        <v>-163.78349753694607</v>
      </c>
      <c r="I293" s="4">
        <f>+Table1[[#This Row],[Employed]]-Table1[[#This Row],[Trend]]-Table1[[#This Row],[Estacionalidad]]</f>
        <v>23.204187192121083</v>
      </c>
      <c r="J293" s="4">
        <f>+Table1[[#This Row],[Employed]]-Table1[[#This Row],[Estacionalidad]]</f>
        <v>15300.783497536946</v>
      </c>
    </row>
    <row r="294" spans="1:10" x14ac:dyDescent="0.45">
      <c r="A294" t="s">
        <v>296</v>
      </c>
      <c r="B294" t="s">
        <v>4</v>
      </c>
      <c r="C294" s="2">
        <f t="shared" si="14"/>
        <v>41760</v>
      </c>
      <c r="D294" s="5">
        <f t="shared" si="15"/>
        <v>5</v>
      </c>
      <c r="E294">
        <v>15238.9</v>
      </c>
      <c r="F294" s="4">
        <f t="shared" si="16"/>
        <v>15311.189655172411</v>
      </c>
      <c r="G294" s="4">
        <f>+Table1[[#This Row],[Employed]]-Table1[[#This Row],[Trend]]</f>
        <v>-72.289655172411585</v>
      </c>
      <c r="H294">
        <f>+_xlfn.XLOOKUP(Table1[[#This Row],[Mes]],$L$16:$L$27,$M$16:$M$27,"REVISAR",0,1)</f>
        <v>-71.584729064039621</v>
      </c>
      <c r="I294" s="4">
        <f>+Table1[[#This Row],[Employed]]-Table1[[#This Row],[Trend]]-Table1[[#This Row],[Estacionalidad]]</f>
        <v>-0.70492610837196423</v>
      </c>
      <c r="J294" s="4">
        <f>+Table1[[#This Row],[Employed]]-Table1[[#This Row],[Estacionalidad]]</f>
        <v>15310.484729064039</v>
      </c>
    </row>
    <row r="295" spans="1:10" x14ac:dyDescent="0.45">
      <c r="A295" t="s">
        <v>297</v>
      </c>
      <c r="B295" t="s">
        <v>4</v>
      </c>
      <c r="C295" s="2">
        <f t="shared" si="14"/>
        <v>41791</v>
      </c>
      <c r="D295" s="5">
        <f t="shared" si="15"/>
        <v>6</v>
      </c>
      <c r="E295">
        <v>15354.6</v>
      </c>
      <c r="F295" s="4">
        <f t="shared" si="16"/>
        <v>15342.727586206895</v>
      </c>
      <c r="G295" s="4">
        <f>+Table1[[#This Row],[Employed]]-Table1[[#This Row],[Trend]]</f>
        <v>11.872413793105807</v>
      </c>
      <c r="H295">
        <f>+_xlfn.XLOOKUP(Table1[[#This Row],[Mes]],$L$16:$L$27,$M$16:$M$27,"REVISAR",0,1)</f>
        <v>-1.5493842364532742</v>
      </c>
      <c r="I295" s="4">
        <f>+Table1[[#This Row],[Employed]]-Table1[[#This Row],[Trend]]-Table1[[#This Row],[Estacionalidad]]</f>
        <v>13.421798029559081</v>
      </c>
      <c r="J295" s="4">
        <f>+Table1[[#This Row],[Employed]]-Table1[[#This Row],[Estacionalidad]]</f>
        <v>15356.149384236454</v>
      </c>
    </row>
    <row r="296" spans="1:10" x14ac:dyDescent="0.45">
      <c r="A296" t="s">
        <v>298</v>
      </c>
      <c r="B296" t="s">
        <v>4</v>
      </c>
      <c r="C296" s="2">
        <f t="shared" si="14"/>
        <v>41821</v>
      </c>
      <c r="D296" s="5">
        <f t="shared" si="15"/>
        <v>7</v>
      </c>
      <c r="E296">
        <v>15389.2</v>
      </c>
      <c r="F296" s="4">
        <f t="shared" si="16"/>
        <v>15367.031034482758</v>
      </c>
      <c r="G296" s="4">
        <f>+Table1[[#This Row],[Employed]]-Table1[[#This Row],[Trend]]</f>
        <v>22.168965517243123</v>
      </c>
      <c r="H296">
        <f>+_xlfn.XLOOKUP(Table1[[#This Row],[Mes]],$L$16:$L$27,$M$16:$M$27,"REVISAR",0,1)</f>
        <v>-8.3584975369465475</v>
      </c>
      <c r="I296" s="4">
        <f>+Table1[[#This Row],[Employed]]-Table1[[#This Row],[Trend]]-Table1[[#This Row],[Estacionalidad]]</f>
        <v>30.527463054189671</v>
      </c>
      <c r="J296" s="4">
        <f>+Table1[[#This Row],[Employed]]-Table1[[#This Row],[Estacionalidad]]</f>
        <v>15397.558497536947</v>
      </c>
    </row>
    <row r="297" spans="1:10" x14ac:dyDescent="0.45">
      <c r="A297" t="s">
        <v>299</v>
      </c>
      <c r="B297" t="s">
        <v>4</v>
      </c>
      <c r="C297" s="2">
        <f t="shared" si="14"/>
        <v>41852</v>
      </c>
      <c r="D297" s="5">
        <f t="shared" si="15"/>
        <v>8</v>
      </c>
      <c r="E297">
        <v>15380.4</v>
      </c>
      <c r="F297" s="4">
        <f t="shared" si="16"/>
        <v>15393.393103448274</v>
      </c>
      <c r="G297" s="4">
        <f>+Table1[[#This Row],[Employed]]-Table1[[#This Row],[Trend]]</f>
        <v>-12.993103448274269</v>
      </c>
      <c r="H297">
        <f>+_xlfn.XLOOKUP(Table1[[#This Row],[Mes]],$L$16:$L$27,$M$16:$M$27,"REVISAR",0,1)</f>
        <v>-10.74112388250345</v>
      </c>
      <c r="I297" s="4">
        <f>+Table1[[#This Row],[Employed]]-Table1[[#This Row],[Trend]]-Table1[[#This Row],[Estacionalidad]]</f>
        <v>-2.251979565770819</v>
      </c>
      <c r="J297" s="4">
        <f>+Table1[[#This Row],[Employed]]-Table1[[#This Row],[Estacionalidad]]</f>
        <v>15391.141123882504</v>
      </c>
    </row>
    <row r="298" spans="1:10" x14ac:dyDescent="0.45">
      <c r="A298" t="s">
        <v>300</v>
      </c>
      <c r="B298" t="s">
        <v>4</v>
      </c>
      <c r="C298" s="2">
        <f t="shared" si="14"/>
        <v>41883</v>
      </c>
      <c r="D298" s="5">
        <f t="shared" si="15"/>
        <v>9</v>
      </c>
      <c r="E298">
        <v>15298.8</v>
      </c>
      <c r="F298" s="4">
        <f t="shared" si="16"/>
        <v>15429.62068965517</v>
      </c>
      <c r="G298" s="4">
        <f>+Table1[[#This Row],[Employed]]-Table1[[#This Row],[Trend]]</f>
        <v>-130.82068965517101</v>
      </c>
      <c r="H298">
        <f>+_xlfn.XLOOKUP(Table1[[#This Row],[Mes]],$L$16:$L$27,$M$16:$M$27,"REVISAR",0,1)</f>
        <v>-101.19195402298882</v>
      </c>
      <c r="I298" s="4">
        <f>+Table1[[#This Row],[Employed]]-Table1[[#This Row],[Trend]]-Table1[[#This Row],[Estacionalidad]]</f>
        <v>-29.628735632182185</v>
      </c>
      <c r="J298" s="4">
        <f>+Table1[[#This Row],[Employed]]-Table1[[#This Row],[Estacionalidad]]</f>
        <v>15399.991954022988</v>
      </c>
    </row>
    <row r="299" spans="1:10" x14ac:dyDescent="0.45">
      <c r="A299" t="s">
        <v>301</v>
      </c>
      <c r="B299" t="s">
        <v>4</v>
      </c>
      <c r="C299" s="2">
        <f t="shared" si="14"/>
        <v>41913</v>
      </c>
      <c r="D299" s="5">
        <f t="shared" si="15"/>
        <v>10</v>
      </c>
      <c r="E299">
        <v>15481.6</v>
      </c>
      <c r="F299" s="4">
        <f t="shared" si="16"/>
        <v>15468.386206896552</v>
      </c>
      <c r="G299" s="4">
        <f>+Table1[[#This Row],[Employed]]-Table1[[#This Row],[Trend]]</f>
        <v>13.213793103448552</v>
      </c>
      <c r="H299">
        <f>+_xlfn.XLOOKUP(Table1[[#This Row],[Mes]],$L$16:$L$27,$M$16:$M$27,"REVISAR",0,1)</f>
        <v>2.0005108556829159</v>
      </c>
      <c r="I299" s="4">
        <f>+Table1[[#This Row],[Employed]]-Table1[[#This Row],[Trend]]-Table1[[#This Row],[Estacionalidad]]</f>
        <v>11.213282247765637</v>
      </c>
      <c r="J299" s="4">
        <f>+Table1[[#This Row],[Employed]]-Table1[[#This Row],[Estacionalidad]]</f>
        <v>15479.599489144317</v>
      </c>
    </row>
    <row r="300" spans="1:10" x14ac:dyDescent="0.45">
      <c r="A300" t="s">
        <v>302</v>
      </c>
      <c r="B300" t="s">
        <v>4</v>
      </c>
      <c r="C300" s="2">
        <f t="shared" si="14"/>
        <v>41944</v>
      </c>
      <c r="D300" s="5">
        <f t="shared" si="15"/>
        <v>11</v>
      </c>
      <c r="E300">
        <v>15894.3</v>
      </c>
      <c r="F300" s="4">
        <f t="shared" si="16"/>
        <v>15485.420689655173</v>
      </c>
      <c r="G300" s="4">
        <f>+Table1[[#This Row],[Employed]]-Table1[[#This Row],[Trend]]</f>
        <v>408.87931034482608</v>
      </c>
      <c r="H300">
        <f>+_xlfn.XLOOKUP(Table1[[#This Row],[Mes]],$L$16:$L$27,$M$16:$M$27,"REVISAR",0,1)</f>
        <v>361.39744572158338</v>
      </c>
      <c r="I300" s="4">
        <f>+Table1[[#This Row],[Employed]]-Table1[[#This Row],[Trend]]-Table1[[#This Row],[Estacionalidad]]</f>
        <v>47.4818646232427</v>
      </c>
      <c r="J300" s="4">
        <f>+Table1[[#This Row],[Employed]]-Table1[[#This Row],[Estacionalidad]]</f>
        <v>15532.902554278417</v>
      </c>
    </row>
    <row r="301" spans="1:10" x14ac:dyDescent="0.45">
      <c r="A301" t="s">
        <v>303</v>
      </c>
      <c r="B301" t="s">
        <v>4</v>
      </c>
      <c r="C301" s="2">
        <f t="shared" si="14"/>
        <v>41974</v>
      </c>
      <c r="D301" s="5">
        <f t="shared" si="15"/>
        <v>12</v>
      </c>
      <c r="E301">
        <v>16048.1</v>
      </c>
      <c r="F301" s="4">
        <f t="shared" si="16"/>
        <v>15500.38620689655</v>
      </c>
      <c r="G301" s="4">
        <f>+Table1[[#This Row],[Employed]]-Table1[[#This Row],[Trend]]</f>
        <v>547.71379310345037</v>
      </c>
      <c r="H301">
        <f>+_xlfn.XLOOKUP(Table1[[#This Row],[Mes]],$L$16:$L$27,$M$16:$M$27,"REVISAR",0,1)</f>
        <v>550.61392081736892</v>
      </c>
      <c r="I301" s="4">
        <f>+Table1[[#This Row],[Employed]]-Table1[[#This Row],[Trend]]-Table1[[#This Row],[Estacionalidad]]</f>
        <v>-2.9001277139185504</v>
      </c>
      <c r="J301" s="4">
        <f>+Table1[[#This Row],[Employed]]-Table1[[#This Row],[Estacionalidad]]</f>
        <v>15497.486079182632</v>
      </c>
    </row>
    <row r="302" spans="1:10" x14ac:dyDescent="0.45">
      <c r="A302" t="s">
        <v>304</v>
      </c>
      <c r="B302" t="s">
        <v>4</v>
      </c>
      <c r="C302" s="2">
        <f t="shared" si="14"/>
        <v>42005</v>
      </c>
      <c r="D302" s="5">
        <f t="shared" si="15"/>
        <v>1</v>
      </c>
      <c r="E302">
        <v>15421.1</v>
      </c>
      <c r="F302" s="4">
        <f t="shared" si="16"/>
        <v>15512.955172413791</v>
      </c>
      <c r="G302" s="4">
        <f>+Table1[[#This Row],[Employed]]-Table1[[#This Row],[Trend]]</f>
        <v>-91.855172413790569</v>
      </c>
      <c r="H302">
        <f>+_xlfn.XLOOKUP(Table1[[#This Row],[Mes]],$L$16:$L$27,$M$16:$M$27,"REVISAR",0,1)</f>
        <v>-93.718901660281276</v>
      </c>
      <c r="I302" s="4">
        <f>+Table1[[#This Row],[Employed]]-Table1[[#This Row],[Trend]]-Table1[[#This Row],[Estacionalidad]]</f>
        <v>1.8637292464907063</v>
      </c>
      <c r="J302" s="4">
        <f>+Table1[[#This Row],[Employed]]-Table1[[#This Row],[Estacionalidad]]</f>
        <v>15514.818901660281</v>
      </c>
    </row>
    <row r="303" spans="1:10" x14ac:dyDescent="0.45">
      <c r="A303" t="s">
        <v>305</v>
      </c>
      <c r="B303" t="s">
        <v>4</v>
      </c>
      <c r="C303" s="2">
        <f t="shared" si="14"/>
        <v>42036</v>
      </c>
      <c r="D303" s="5">
        <f t="shared" si="15"/>
        <v>2</v>
      </c>
      <c r="E303">
        <v>15244.9</v>
      </c>
      <c r="F303" s="4">
        <f t="shared" si="16"/>
        <v>15512.727586206896</v>
      </c>
      <c r="G303" s="4">
        <f>+Table1[[#This Row],[Employed]]-Table1[[#This Row],[Trend]]</f>
        <v>-267.82758620689674</v>
      </c>
      <c r="H303">
        <f>+_xlfn.XLOOKUP(Table1[[#This Row],[Mes]],$L$16:$L$27,$M$16:$M$27,"REVISAR",0,1)</f>
        <v>-268.02911877394689</v>
      </c>
      <c r="I303" s="4">
        <f>+Table1[[#This Row],[Employed]]-Table1[[#This Row],[Trend]]-Table1[[#This Row],[Estacionalidad]]</f>
        <v>0.2015325670501511</v>
      </c>
      <c r="J303" s="4">
        <f>+Table1[[#This Row],[Employed]]-Table1[[#This Row],[Estacionalidad]]</f>
        <v>15512.929118773947</v>
      </c>
    </row>
    <row r="304" spans="1:10" x14ac:dyDescent="0.45">
      <c r="A304" t="s">
        <v>306</v>
      </c>
      <c r="B304" t="s">
        <v>4</v>
      </c>
      <c r="C304" s="2">
        <f t="shared" si="14"/>
        <v>42064</v>
      </c>
      <c r="D304" s="5">
        <f t="shared" si="15"/>
        <v>3</v>
      </c>
      <c r="E304">
        <v>15311.7</v>
      </c>
      <c r="F304" s="4">
        <f t="shared" si="16"/>
        <v>15509.496551724136</v>
      </c>
      <c r="G304" s="4">
        <f>+Table1[[#This Row],[Employed]]-Table1[[#This Row],[Trend]]</f>
        <v>-197.7965517241355</v>
      </c>
      <c r="H304">
        <f>+_xlfn.XLOOKUP(Table1[[#This Row],[Mes]],$L$16:$L$27,$M$16:$M$27,"REVISAR",0,1)</f>
        <v>-225.36514778325136</v>
      </c>
      <c r="I304" s="4">
        <f>+Table1[[#This Row],[Employed]]-Table1[[#This Row],[Trend]]-Table1[[#This Row],[Estacionalidad]]</f>
        <v>27.568596059115862</v>
      </c>
      <c r="J304" s="4">
        <f>+Table1[[#This Row],[Employed]]-Table1[[#This Row],[Estacionalidad]]</f>
        <v>15537.065147783253</v>
      </c>
    </row>
    <row r="305" spans="1:10" x14ac:dyDescent="0.45">
      <c r="A305" t="s">
        <v>307</v>
      </c>
      <c r="B305" t="s">
        <v>4</v>
      </c>
      <c r="C305" s="2">
        <f t="shared" si="14"/>
        <v>42095</v>
      </c>
      <c r="D305" s="5">
        <f t="shared" si="15"/>
        <v>4</v>
      </c>
      <c r="E305">
        <v>15401.8</v>
      </c>
      <c r="F305" s="4">
        <f t="shared" si="16"/>
        <v>15532.982758620688</v>
      </c>
      <c r="G305" s="4">
        <f>+Table1[[#This Row],[Employed]]-Table1[[#This Row],[Trend]]</f>
        <v>-131.18275862068913</v>
      </c>
      <c r="H305">
        <f>+_xlfn.XLOOKUP(Table1[[#This Row],[Mes]],$L$16:$L$27,$M$16:$M$27,"REVISAR",0,1)</f>
        <v>-163.78349753694607</v>
      </c>
      <c r="I305" s="4">
        <f>+Table1[[#This Row],[Employed]]-Table1[[#This Row],[Trend]]-Table1[[#This Row],[Estacionalidad]]</f>
        <v>32.600738916256944</v>
      </c>
      <c r="J305" s="4">
        <f>+Table1[[#This Row],[Employed]]-Table1[[#This Row],[Estacionalidad]]</f>
        <v>15565.583497536945</v>
      </c>
    </row>
    <row r="306" spans="1:10" x14ac:dyDescent="0.45">
      <c r="A306" t="s">
        <v>308</v>
      </c>
      <c r="B306" t="s">
        <v>4</v>
      </c>
      <c r="C306" s="2">
        <f t="shared" si="14"/>
        <v>42125</v>
      </c>
      <c r="D306" s="5">
        <f t="shared" si="15"/>
        <v>5</v>
      </c>
      <c r="E306">
        <v>15530.3</v>
      </c>
      <c r="F306" s="4">
        <f t="shared" si="16"/>
        <v>15564.796551724137</v>
      </c>
      <c r="G306" s="4">
        <f>+Table1[[#This Row],[Employed]]-Table1[[#This Row],[Trend]]</f>
        <v>-34.496551724138044</v>
      </c>
      <c r="H306">
        <f>+_xlfn.XLOOKUP(Table1[[#This Row],[Mes]],$L$16:$L$27,$M$16:$M$27,"REVISAR",0,1)</f>
        <v>-71.584729064039621</v>
      </c>
      <c r="I306" s="4">
        <f>+Table1[[#This Row],[Employed]]-Table1[[#This Row],[Trend]]-Table1[[#This Row],[Estacionalidad]]</f>
        <v>37.088177339901577</v>
      </c>
      <c r="J306" s="4">
        <f>+Table1[[#This Row],[Employed]]-Table1[[#This Row],[Estacionalidad]]</f>
        <v>15601.884729064039</v>
      </c>
    </row>
    <row r="307" spans="1:10" x14ac:dyDescent="0.45">
      <c r="A307" t="s">
        <v>309</v>
      </c>
      <c r="B307" t="s">
        <v>4</v>
      </c>
      <c r="C307" s="2">
        <f t="shared" si="14"/>
        <v>42156</v>
      </c>
      <c r="D307" s="5">
        <f t="shared" si="15"/>
        <v>6</v>
      </c>
      <c r="E307">
        <v>15620.5</v>
      </c>
      <c r="F307" s="4">
        <f t="shared" si="16"/>
        <v>15594.079310344827</v>
      </c>
      <c r="G307" s="4">
        <f>+Table1[[#This Row],[Employed]]-Table1[[#This Row],[Trend]]</f>
        <v>26.420689655173192</v>
      </c>
      <c r="H307">
        <f>+_xlfn.XLOOKUP(Table1[[#This Row],[Mes]],$L$16:$L$27,$M$16:$M$27,"REVISAR",0,1)</f>
        <v>-1.5493842364532742</v>
      </c>
      <c r="I307" s="4">
        <f>+Table1[[#This Row],[Employed]]-Table1[[#This Row],[Trend]]-Table1[[#This Row],[Estacionalidad]]</f>
        <v>27.970073891626466</v>
      </c>
      <c r="J307" s="4">
        <f>+Table1[[#This Row],[Employed]]-Table1[[#This Row],[Estacionalidad]]</f>
        <v>15622.049384236454</v>
      </c>
    </row>
    <row r="308" spans="1:10" x14ac:dyDescent="0.45">
      <c r="A308" t="s">
        <v>310</v>
      </c>
      <c r="B308" t="s">
        <v>4</v>
      </c>
      <c r="C308" s="2">
        <f t="shared" si="14"/>
        <v>42186</v>
      </c>
      <c r="D308" s="5">
        <f t="shared" si="15"/>
        <v>7</v>
      </c>
      <c r="E308">
        <v>15647</v>
      </c>
      <c r="F308" s="4">
        <f t="shared" si="16"/>
        <v>15615.227586206895</v>
      </c>
      <c r="G308" s="4">
        <f>+Table1[[#This Row],[Employed]]-Table1[[#This Row],[Trend]]</f>
        <v>31.772413793105443</v>
      </c>
      <c r="H308">
        <f>+_xlfn.XLOOKUP(Table1[[#This Row],[Mes]],$L$16:$L$27,$M$16:$M$27,"REVISAR",0,1)</f>
        <v>-8.3584975369465475</v>
      </c>
      <c r="I308" s="4">
        <f>+Table1[[#This Row],[Employed]]-Table1[[#This Row],[Trend]]-Table1[[#This Row],[Estacionalidad]]</f>
        <v>40.130911330051987</v>
      </c>
      <c r="J308" s="4">
        <f>+Table1[[#This Row],[Employed]]-Table1[[#This Row],[Estacionalidad]]</f>
        <v>15655.358497536947</v>
      </c>
    </row>
    <row r="309" spans="1:10" x14ac:dyDescent="0.45">
      <c r="A309" t="s">
        <v>311</v>
      </c>
      <c r="B309" t="s">
        <v>4</v>
      </c>
      <c r="C309" s="2">
        <f t="shared" si="14"/>
        <v>42217</v>
      </c>
      <c r="D309" s="5">
        <f t="shared" si="15"/>
        <v>8</v>
      </c>
      <c r="E309">
        <v>15626.3</v>
      </c>
      <c r="F309" s="4">
        <f t="shared" si="16"/>
        <v>15638.006896551722</v>
      </c>
      <c r="G309" s="4">
        <f>+Table1[[#This Row],[Employed]]-Table1[[#This Row],[Trend]]</f>
        <v>-11.706896551722821</v>
      </c>
      <c r="H309">
        <f>+_xlfn.XLOOKUP(Table1[[#This Row],[Mes]],$L$16:$L$27,$M$16:$M$27,"REVISAR",0,1)</f>
        <v>-10.74112388250345</v>
      </c>
      <c r="I309" s="4">
        <f>+Table1[[#This Row],[Employed]]-Table1[[#This Row],[Trend]]-Table1[[#This Row],[Estacionalidad]]</f>
        <v>-0.96577266921937088</v>
      </c>
      <c r="J309" s="4">
        <f>+Table1[[#This Row],[Employed]]-Table1[[#This Row],[Estacionalidad]]</f>
        <v>15637.041123882504</v>
      </c>
    </row>
    <row r="310" spans="1:10" x14ac:dyDescent="0.45">
      <c r="A310" t="s">
        <v>312</v>
      </c>
      <c r="B310" t="s">
        <v>4</v>
      </c>
      <c r="C310" s="2">
        <f t="shared" si="14"/>
        <v>42248</v>
      </c>
      <c r="D310" s="5">
        <f t="shared" si="15"/>
        <v>9</v>
      </c>
      <c r="E310">
        <v>15513.4</v>
      </c>
      <c r="F310" s="4">
        <f t="shared" si="16"/>
        <v>15669.234482758618</v>
      </c>
      <c r="G310" s="4">
        <f>+Table1[[#This Row],[Employed]]-Table1[[#This Row],[Trend]]</f>
        <v>-155.83448275861883</v>
      </c>
      <c r="H310">
        <f>+_xlfn.XLOOKUP(Table1[[#This Row],[Mes]],$L$16:$L$27,$M$16:$M$27,"REVISAR",0,1)</f>
        <v>-101.19195402298882</v>
      </c>
      <c r="I310" s="4">
        <f>+Table1[[#This Row],[Employed]]-Table1[[#This Row],[Trend]]-Table1[[#This Row],[Estacionalidad]]</f>
        <v>-54.642528735630009</v>
      </c>
      <c r="J310" s="4">
        <f>+Table1[[#This Row],[Employed]]-Table1[[#This Row],[Estacionalidad]]</f>
        <v>15614.591954022988</v>
      </c>
    </row>
    <row r="311" spans="1:10" x14ac:dyDescent="0.45">
      <c r="A311" t="s">
        <v>313</v>
      </c>
      <c r="B311" t="s">
        <v>4</v>
      </c>
      <c r="C311" s="2">
        <f t="shared" si="14"/>
        <v>42278</v>
      </c>
      <c r="D311" s="5">
        <f t="shared" si="15"/>
        <v>10</v>
      </c>
      <c r="E311">
        <v>15696.8</v>
      </c>
      <c r="F311" s="4">
        <f t="shared" si="16"/>
        <v>15703.893103448272</v>
      </c>
      <c r="G311" s="4">
        <f>+Table1[[#This Row],[Employed]]-Table1[[#This Row],[Trend]]</f>
        <v>-7.0931034482728137</v>
      </c>
      <c r="H311">
        <f>+_xlfn.XLOOKUP(Table1[[#This Row],[Mes]],$L$16:$L$27,$M$16:$M$27,"REVISAR",0,1)</f>
        <v>2.0005108556829159</v>
      </c>
      <c r="I311" s="4">
        <f>+Table1[[#This Row],[Employed]]-Table1[[#This Row],[Trend]]-Table1[[#This Row],[Estacionalidad]]</f>
        <v>-9.0936143039557287</v>
      </c>
      <c r="J311" s="4">
        <f>+Table1[[#This Row],[Employed]]-Table1[[#This Row],[Estacionalidad]]</f>
        <v>15694.799489144316</v>
      </c>
    </row>
    <row r="312" spans="1:10" x14ac:dyDescent="0.45">
      <c r="A312" t="s">
        <v>314</v>
      </c>
      <c r="B312" t="s">
        <v>4</v>
      </c>
      <c r="C312" s="2">
        <f t="shared" si="14"/>
        <v>42309</v>
      </c>
      <c r="D312" s="5">
        <f t="shared" si="15"/>
        <v>11</v>
      </c>
      <c r="E312">
        <v>16095.8</v>
      </c>
      <c r="F312" s="4">
        <f t="shared" si="16"/>
        <v>15720.23793103448</v>
      </c>
      <c r="G312" s="4">
        <f>+Table1[[#This Row],[Employed]]-Table1[[#This Row],[Trend]]</f>
        <v>375.56206896551885</v>
      </c>
      <c r="H312">
        <f>+_xlfn.XLOOKUP(Table1[[#This Row],[Mes]],$L$16:$L$27,$M$16:$M$27,"REVISAR",0,1)</f>
        <v>361.39744572158338</v>
      </c>
      <c r="I312" s="4">
        <f>+Table1[[#This Row],[Employed]]-Table1[[#This Row],[Trend]]-Table1[[#This Row],[Estacionalidad]]</f>
        <v>14.164623243935466</v>
      </c>
      <c r="J312" s="4">
        <f>+Table1[[#This Row],[Employed]]-Table1[[#This Row],[Estacionalidad]]</f>
        <v>15734.402554278417</v>
      </c>
    </row>
    <row r="313" spans="1:10" x14ac:dyDescent="0.45">
      <c r="A313" t="s">
        <v>315</v>
      </c>
      <c r="B313" t="s">
        <v>4</v>
      </c>
      <c r="C313" s="2">
        <f t="shared" si="14"/>
        <v>42339</v>
      </c>
      <c r="D313" s="5">
        <f t="shared" si="15"/>
        <v>12</v>
      </c>
      <c r="E313">
        <v>16221.5</v>
      </c>
      <c r="F313" s="4">
        <f t="shared" si="16"/>
        <v>15731.586206896553</v>
      </c>
      <c r="G313" s="4">
        <f>+Table1[[#This Row],[Employed]]-Table1[[#This Row],[Trend]]</f>
        <v>489.91379310344746</v>
      </c>
      <c r="H313">
        <f>+_xlfn.XLOOKUP(Table1[[#This Row],[Mes]],$L$16:$L$27,$M$16:$M$27,"REVISAR",0,1)</f>
        <v>550.61392081736892</v>
      </c>
      <c r="I313" s="4">
        <f>+Table1[[#This Row],[Employed]]-Table1[[#This Row],[Trend]]-Table1[[#This Row],[Estacionalidad]]</f>
        <v>-60.700127713921461</v>
      </c>
      <c r="J313" s="4">
        <f>+Table1[[#This Row],[Employed]]-Table1[[#This Row],[Estacionalidad]]</f>
        <v>15670.886079182632</v>
      </c>
    </row>
    <row r="314" spans="1:10" x14ac:dyDescent="0.45">
      <c r="A314" t="s">
        <v>316</v>
      </c>
      <c r="B314" t="s">
        <v>4</v>
      </c>
      <c r="C314" s="2">
        <f t="shared" si="14"/>
        <v>42370</v>
      </c>
      <c r="D314" s="5">
        <f t="shared" si="15"/>
        <v>1</v>
      </c>
      <c r="E314">
        <v>15625.7</v>
      </c>
      <c r="F314" s="4">
        <f t="shared" si="16"/>
        <v>15736.875862068966</v>
      </c>
      <c r="G314" s="4">
        <f>+Table1[[#This Row],[Employed]]-Table1[[#This Row],[Trend]]</f>
        <v>-111.17586206896522</v>
      </c>
      <c r="H314">
        <f>+_xlfn.XLOOKUP(Table1[[#This Row],[Mes]],$L$16:$L$27,$M$16:$M$27,"REVISAR",0,1)</f>
        <v>-93.718901660281276</v>
      </c>
      <c r="I314" s="4">
        <f>+Table1[[#This Row],[Employed]]-Table1[[#This Row],[Trend]]-Table1[[#This Row],[Estacionalidad]]</f>
        <v>-17.45696040868394</v>
      </c>
      <c r="J314" s="4">
        <f>+Table1[[#This Row],[Employed]]-Table1[[#This Row],[Estacionalidad]]</f>
        <v>15719.418901660281</v>
      </c>
    </row>
    <row r="315" spans="1:10" x14ac:dyDescent="0.45">
      <c r="A315" t="s">
        <v>317</v>
      </c>
      <c r="B315" t="s">
        <v>4</v>
      </c>
      <c r="C315" s="2">
        <f t="shared" si="14"/>
        <v>42401</v>
      </c>
      <c r="D315" s="5">
        <f t="shared" si="15"/>
        <v>2</v>
      </c>
      <c r="E315">
        <v>15486.6</v>
      </c>
      <c r="F315" s="4">
        <f t="shared" si="16"/>
        <v>15729.713793103449</v>
      </c>
      <c r="G315" s="4">
        <f>+Table1[[#This Row],[Employed]]-Table1[[#This Row],[Trend]]</f>
        <v>-243.11379310344819</v>
      </c>
      <c r="H315">
        <f>+_xlfn.XLOOKUP(Table1[[#This Row],[Mes]],$L$16:$L$27,$M$16:$M$27,"REVISAR",0,1)</f>
        <v>-268.02911877394689</v>
      </c>
      <c r="I315" s="4">
        <f>+Table1[[#This Row],[Employed]]-Table1[[#This Row],[Trend]]-Table1[[#This Row],[Estacionalidad]]</f>
        <v>24.915325670498703</v>
      </c>
      <c r="J315" s="4">
        <f>+Table1[[#This Row],[Employed]]-Table1[[#This Row],[Estacionalidad]]</f>
        <v>15754.629118773948</v>
      </c>
    </row>
    <row r="316" spans="1:10" x14ac:dyDescent="0.45">
      <c r="A316" t="s">
        <v>318</v>
      </c>
      <c r="B316" t="s">
        <v>4</v>
      </c>
      <c r="C316" s="2">
        <f t="shared" si="14"/>
        <v>42430</v>
      </c>
      <c r="D316" s="5">
        <f t="shared" si="15"/>
        <v>3</v>
      </c>
      <c r="E316">
        <v>15576.8</v>
      </c>
      <c r="F316" s="4">
        <f t="shared" si="16"/>
        <v>15719.762068965516</v>
      </c>
      <c r="G316" s="4">
        <f>+Table1[[#This Row],[Employed]]-Table1[[#This Row],[Trend]]</f>
        <v>-142.96206896551666</v>
      </c>
      <c r="H316">
        <f>+_xlfn.XLOOKUP(Table1[[#This Row],[Mes]],$L$16:$L$27,$M$16:$M$27,"REVISAR",0,1)</f>
        <v>-225.36514778325136</v>
      </c>
      <c r="I316" s="4">
        <f>+Table1[[#This Row],[Employed]]-Table1[[#This Row],[Trend]]-Table1[[#This Row],[Estacionalidad]]</f>
        <v>82.403078817734695</v>
      </c>
      <c r="J316" s="4">
        <f>+Table1[[#This Row],[Employed]]-Table1[[#This Row],[Estacionalidad]]</f>
        <v>15802.165147783251</v>
      </c>
    </row>
    <row r="317" spans="1:10" x14ac:dyDescent="0.45">
      <c r="A317" t="s">
        <v>319</v>
      </c>
      <c r="B317" t="s">
        <v>4</v>
      </c>
      <c r="C317" s="2">
        <f t="shared" si="14"/>
        <v>42461</v>
      </c>
      <c r="D317" s="5">
        <f t="shared" si="15"/>
        <v>4</v>
      </c>
      <c r="E317">
        <v>15648.7</v>
      </c>
      <c r="F317" s="4">
        <f t="shared" si="16"/>
        <v>15734.310344827587</v>
      </c>
      <c r="G317" s="4">
        <f>+Table1[[#This Row],[Employed]]-Table1[[#This Row],[Trend]]</f>
        <v>-85.610344827586232</v>
      </c>
      <c r="H317">
        <f>+_xlfn.XLOOKUP(Table1[[#This Row],[Mes]],$L$16:$L$27,$M$16:$M$27,"REVISAR",0,1)</f>
        <v>-163.78349753694607</v>
      </c>
      <c r="I317" s="4">
        <f>+Table1[[#This Row],[Employed]]-Table1[[#This Row],[Trend]]-Table1[[#This Row],[Estacionalidad]]</f>
        <v>78.17315270935984</v>
      </c>
      <c r="J317" s="4">
        <f>+Table1[[#This Row],[Employed]]-Table1[[#This Row],[Estacionalidad]]</f>
        <v>15812.483497536947</v>
      </c>
    </row>
    <row r="318" spans="1:10" x14ac:dyDescent="0.45">
      <c r="A318" t="s">
        <v>320</v>
      </c>
      <c r="B318" t="s">
        <v>4</v>
      </c>
      <c r="C318" s="2">
        <f t="shared" si="14"/>
        <v>42491</v>
      </c>
      <c r="D318" s="5">
        <f t="shared" si="15"/>
        <v>5</v>
      </c>
      <c r="E318">
        <v>15745.7</v>
      </c>
      <c r="F318" s="4">
        <f t="shared" si="16"/>
        <v>15754.868965517242</v>
      </c>
      <c r="G318" s="4">
        <f>+Table1[[#This Row],[Employed]]-Table1[[#This Row],[Trend]]</f>
        <v>-9.168965517241304</v>
      </c>
      <c r="H318">
        <f>+_xlfn.XLOOKUP(Table1[[#This Row],[Mes]],$L$16:$L$27,$M$16:$M$27,"REVISAR",0,1)</f>
        <v>-71.584729064039621</v>
      </c>
      <c r="I318" s="4">
        <f>+Table1[[#This Row],[Employed]]-Table1[[#This Row],[Trend]]-Table1[[#This Row],[Estacionalidad]]</f>
        <v>62.415763546798317</v>
      </c>
      <c r="J318" s="4">
        <f>+Table1[[#This Row],[Employed]]-Table1[[#This Row],[Estacionalidad]]</f>
        <v>15817.28472906404</v>
      </c>
    </row>
    <row r="319" spans="1:10" x14ac:dyDescent="0.45">
      <c r="A319" t="s">
        <v>321</v>
      </c>
      <c r="B319" t="s">
        <v>4</v>
      </c>
      <c r="C319" s="2">
        <f t="shared" si="14"/>
        <v>42522</v>
      </c>
      <c r="D319" s="5">
        <f t="shared" si="15"/>
        <v>6</v>
      </c>
      <c r="E319">
        <v>15851.8</v>
      </c>
      <c r="F319" s="4">
        <f t="shared" si="16"/>
        <v>15772.058620689655</v>
      </c>
      <c r="G319" s="4">
        <f>+Table1[[#This Row],[Employed]]-Table1[[#This Row],[Trend]]</f>
        <v>79.7413793103442</v>
      </c>
      <c r="H319">
        <f>+_xlfn.XLOOKUP(Table1[[#This Row],[Mes]],$L$16:$L$27,$M$16:$M$27,"REVISAR",0,1)</f>
        <v>-1.5493842364532742</v>
      </c>
      <c r="I319" s="4">
        <f>+Table1[[#This Row],[Employed]]-Table1[[#This Row],[Trend]]-Table1[[#This Row],[Estacionalidad]]</f>
        <v>81.290763546797479</v>
      </c>
      <c r="J319" s="4">
        <f>+Table1[[#This Row],[Employed]]-Table1[[#This Row],[Estacionalidad]]</f>
        <v>15853.349384236453</v>
      </c>
    </row>
    <row r="320" spans="1:10" x14ac:dyDescent="0.45">
      <c r="A320" t="s">
        <v>322</v>
      </c>
      <c r="B320" t="s">
        <v>4</v>
      </c>
      <c r="C320" s="2">
        <f t="shared" si="14"/>
        <v>42552</v>
      </c>
      <c r="D320" s="5">
        <f t="shared" si="15"/>
        <v>7</v>
      </c>
      <c r="E320">
        <v>15874.4</v>
      </c>
      <c r="F320" s="4">
        <f t="shared" si="16"/>
        <v>15781.627586206898</v>
      </c>
      <c r="G320" s="4">
        <f>+Table1[[#This Row],[Employed]]-Table1[[#This Row],[Trend]]</f>
        <v>92.772413793101805</v>
      </c>
      <c r="H320">
        <f>+_xlfn.XLOOKUP(Table1[[#This Row],[Mes]],$L$16:$L$27,$M$16:$M$27,"REVISAR",0,1)</f>
        <v>-8.3584975369465475</v>
      </c>
      <c r="I320" s="4">
        <f>+Table1[[#This Row],[Employed]]-Table1[[#This Row],[Trend]]-Table1[[#This Row],[Estacionalidad]]</f>
        <v>101.13091133004835</v>
      </c>
      <c r="J320" s="4">
        <f>+Table1[[#This Row],[Employed]]-Table1[[#This Row],[Estacionalidad]]</f>
        <v>15882.758497536946</v>
      </c>
    </row>
    <row r="321" spans="1:10" x14ac:dyDescent="0.45">
      <c r="A321" t="s">
        <v>323</v>
      </c>
      <c r="B321" t="s">
        <v>4</v>
      </c>
      <c r="C321" s="2">
        <f t="shared" si="14"/>
        <v>42583</v>
      </c>
      <c r="D321" s="5">
        <f t="shared" si="15"/>
        <v>8</v>
      </c>
      <c r="E321">
        <v>15864.6</v>
      </c>
      <c r="F321" s="4">
        <f t="shared" si="16"/>
        <v>15791.61379310345</v>
      </c>
      <c r="G321" s="4">
        <f>+Table1[[#This Row],[Employed]]-Table1[[#This Row],[Trend]]</f>
        <v>72.986206896550357</v>
      </c>
      <c r="H321">
        <f>+_xlfn.XLOOKUP(Table1[[#This Row],[Mes]],$L$16:$L$27,$M$16:$M$27,"REVISAR",0,1)</f>
        <v>-10.74112388250345</v>
      </c>
      <c r="I321" s="4">
        <f>+Table1[[#This Row],[Employed]]-Table1[[#This Row],[Trend]]-Table1[[#This Row],[Estacionalidad]]</f>
        <v>83.727330779053801</v>
      </c>
      <c r="J321" s="4">
        <f>+Table1[[#This Row],[Employed]]-Table1[[#This Row],[Estacionalidad]]</f>
        <v>15875.341123882505</v>
      </c>
    </row>
    <row r="322" spans="1:10" x14ac:dyDescent="0.45">
      <c r="A322" t="s">
        <v>324</v>
      </c>
      <c r="B322" t="s">
        <v>4</v>
      </c>
      <c r="C322" s="2">
        <f t="shared" si="14"/>
        <v>42614</v>
      </c>
      <c r="D322" s="5">
        <f t="shared" si="15"/>
        <v>9</v>
      </c>
      <c r="E322">
        <v>15750.3</v>
      </c>
      <c r="F322" s="4">
        <f t="shared" si="16"/>
        <v>15814.555172413793</v>
      </c>
      <c r="G322" s="4">
        <f>+Table1[[#This Row],[Employed]]-Table1[[#This Row],[Trend]]</f>
        <v>-64.255172413793844</v>
      </c>
      <c r="H322">
        <f>+_xlfn.XLOOKUP(Table1[[#This Row],[Mes]],$L$16:$L$27,$M$16:$M$27,"REVISAR",0,1)</f>
        <v>-101.19195402298882</v>
      </c>
      <c r="I322" s="4">
        <f>+Table1[[#This Row],[Employed]]-Table1[[#This Row],[Trend]]-Table1[[#This Row],[Estacionalidad]]</f>
        <v>36.936781609194981</v>
      </c>
      <c r="J322" s="4">
        <f>+Table1[[#This Row],[Employed]]-Table1[[#This Row],[Estacionalidad]]</f>
        <v>15851.491954022988</v>
      </c>
    </row>
    <row r="323" spans="1:10" x14ac:dyDescent="0.45">
      <c r="A323" t="s">
        <v>325</v>
      </c>
      <c r="B323" t="s">
        <v>4</v>
      </c>
      <c r="C323" s="2">
        <f t="shared" si="14"/>
        <v>42644</v>
      </c>
      <c r="D323" s="5">
        <f t="shared" si="15"/>
        <v>10</v>
      </c>
      <c r="E323">
        <v>15899.5</v>
      </c>
      <c r="F323" s="4">
        <f t="shared" si="16"/>
        <v>15837.275862068967</v>
      </c>
      <c r="G323" s="4">
        <f>+Table1[[#This Row],[Employed]]-Table1[[#This Row],[Trend]]</f>
        <v>62.224137931032601</v>
      </c>
      <c r="H323">
        <f>+_xlfn.XLOOKUP(Table1[[#This Row],[Mes]],$L$16:$L$27,$M$16:$M$27,"REVISAR",0,1)</f>
        <v>2.0005108556829159</v>
      </c>
      <c r="I323" s="4">
        <f>+Table1[[#This Row],[Employed]]-Table1[[#This Row],[Trend]]-Table1[[#This Row],[Estacionalidad]]</f>
        <v>60.223627075349683</v>
      </c>
      <c r="J323" s="4">
        <f>+Table1[[#This Row],[Employed]]-Table1[[#This Row],[Estacionalidad]]</f>
        <v>15897.499489144317</v>
      </c>
    </row>
    <row r="324" spans="1:10" x14ac:dyDescent="0.45">
      <c r="A324" t="s">
        <v>326</v>
      </c>
      <c r="B324" t="s">
        <v>4</v>
      </c>
      <c r="C324" s="2">
        <f t="shared" ref="C324:C358" si="17">+EDATE(C323,1)</f>
        <v>42675</v>
      </c>
      <c r="D324" s="5">
        <f t="shared" si="15"/>
        <v>11</v>
      </c>
      <c r="E324">
        <v>16260.2</v>
      </c>
      <c r="F324" s="4">
        <f t="shared" si="16"/>
        <v>15840.458620689655</v>
      </c>
      <c r="G324" s="4">
        <f>+Table1[[#This Row],[Employed]]-Table1[[#This Row],[Trend]]</f>
        <v>419.74137931034602</v>
      </c>
      <c r="H324">
        <f>+_xlfn.XLOOKUP(Table1[[#This Row],[Mes]],$L$16:$L$27,$M$16:$M$27,"REVISAR",0,1)</f>
        <v>361.39744572158338</v>
      </c>
      <c r="I324" s="4">
        <f>+Table1[[#This Row],[Employed]]-Table1[[#This Row],[Trend]]-Table1[[#This Row],[Estacionalidad]]</f>
        <v>58.343933588762638</v>
      </c>
      <c r="J324" s="4">
        <f>+Table1[[#This Row],[Employed]]-Table1[[#This Row],[Estacionalidad]]</f>
        <v>15898.802554278418</v>
      </c>
    </row>
    <row r="325" spans="1:10" x14ac:dyDescent="0.45">
      <c r="A325" t="s">
        <v>327</v>
      </c>
      <c r="B325" t="s">
        <v>4</v>
      </c>
      <c r="C325" s="2">
        <f t="shared" si="17"/>
        <v>42705</v>
      </c>
      <c r="D325" s="5">
        <f t="shared" si="15"/>
        <v>12</v>
      </c>
      <c r="E325">
        <v>16394.3</v>
      </c>
      <c r="F325" s="4">
        <f t="shared" si="16"/>
        <v>15842.65172413793</v>
      </c>
      <c r="G325" s="4">
        <f>+Table1[[#This Row],[Employed]]-Table1[[#This Row],[Trend]]</f>
        <v>551.64827586206957</v>
      </c>
      <c r="H325">
        <f>+_xlfn.XLOOKUP(Table1[[#This Row],[Mes]],$L$16:$L$27,$M$16:$M$27,"REVISAR",0,1)</f>
        <v>550.61392081736892</v>
      </c>
      <c r="I325" s="4">
        <f>+Table1[[#This Row],[Employed]]-Table1[[#This Row],[Trend]]-Table1[[#This Row],[Estacionalidad]]</f>
        <v>1.0343550447006464</v>
      </c>
      <c r="J325" s="4">
        <f>+Table1[[#This Row],[Employed]]-Table1[[#This Row],[Estacionalidad]]</f>
        <v>15843.686079182631</v>
      </c>
    </row>
    <row r="326" spans="1:10" x14ac:dyDescent="0.45">
      <c r="A326" t="s">
        <v>328</v>
      </c>
      <c r="B326" t="s">
        <v>4</v>
      </c>
      <c r="C326" s="2">
        <f t="shared" si="17"/>
        <v>42736</v>
      </c>
      <c r="D326" s="5">
        <f t="shared" si="15"/>
        <v>1</v>
      </c>
      <c r="E326">
        <v>15854.4</v>
      </c>
      <c r="F326" s="4">
        <f t="shared" si="16"/>
        <v>15839.686206896549</v>
      </c>
      <c r="G326" s="4">
        <f>+Table1[[#This Row],[Employed]]-Table1[[#This Row],[Trend]]</f>
        <v>14.713793103450371</v>
      </c>
      <c r="H326">
        <f>+_xlfn.XLOOKUP(Table1[[#This Row],[Mes]],$L$16:$L$27,$M$16:$M$27,"REVISAR",0,1)</f>
        <v>-93.718901660281276</v>
      </c>
      <c r="I326" s="4">
        <f>+Table1[[#This Row],[Employed]]-Table1[[#This Row],[Trend]]-Table1[[#This Row],[Estacionalidad]]</f>
        <v>108.43269476373165</v>
      </c>
      <c r="J326" s="4">
        <f>+Table1[[#This Row],[Employed]]-Table1[[#This Row],[Estacionalidad]]</f>
        <v>15948.11890166028</v>
      </c>
    </row>
    <row r="327" spans="1:10" x14ac:dyDescent="0.45">
      <c r="A327" t="s">
        <v>329</v>
      </c>
      <c r="B327" t="s">
        <v>4</v>
      </c>
      <c r="C327" s="2">
        <f t="shared" si="17"/>
        <v>42767</v>
      </c>
      <c r="D327" s="5">
        <f t="shared" si="15"/>
        <v>2</v>
      </c>
      <c r="E327">
        <v>15627.9</v>
      </c>
      <c r="F327" s="4">
        <f t="shared" si="16"/>
        <v>15825.396551724136</v>
      </c>
      <c r="G327" s="4">
        <f>+Table1[[#This Row],[Employed]]-Table1[[#This Row],[Trend]]</f>
        <v>-197.49655172413622</v>
      </c>
      <c r="H327">
        <f>+_xlfn.XLOOKUP(Table1[[#This Row],[Mes]],$L$16:$L$27,$M$16:$M$27,"REVISAR",0,1)</f>
        <v>-268.02911877394689</v>
      </c>
      <c r="I327" s="4">
        <f>+Table1[[#This Row],[Employed]]-Table1[[#This Row],[Trend]]-Table1[[#This Row],[Estacionalidad]]</f>
        <v>70.532567049810666</v>
      </c>
      <c r="J327" s="4">
        <f>+Table1[[#This Row],[Employed]]-Table1[[#This Row],[Estacionalidad]]</f>
        <v>15895.929118773947</v>
      </c>
    </row>
    <row r="328" spans="1:10" x14ac:dyDescent="0.45">
      <c r="A328" t="s">
        <v>330</v>
      </c>
      <c r="B328" t="s">
        <v>4</v>
      </c>
      <c r="C328" s="2">
        <f t="shared" si="17"/>
        <v>42795</v>
      </c>
      <c r="D328" s="5">
        <f t="shared" si="15"/>
        <v>3</v>
      </c>
      <c r="E328">
        <v>15635</v>
      </c>
      <c r="F328" s="4">
        <f t="shared" si="16"/>
        <v>15810.76551724138</v>
      </c>
      <c r="G328" s="4">
        <f>+Table1[[#This Row],[Employed]]-Table1[[#This Row],[Trend]]</f>
        <v>-175.76551724137971</v>
      </c>
      <c r="H328">
        <f>+_xlfn.XLOOKUP(Table1[[#This Row],[Mes]],$L$16:$L$27,$M$16:$M$27,"REVISAR",0,1)</f>
        <v>-225.36514778325136</v>
      </c>
      <c r="I328" s="4">
        <f>+Table1[[#This Row],[Employed]]-Table1[[#This Row],[Trend]]-Table1[[#This Row],[Estacionalidad]]</f>
        <v>49.599630541871647</v>
      </c>
      <c r="J328" s="4">
        <f>+Table1[[#This Row],[Employed]]-Table1[[#This Row],[Estacionalidad]]</f>
        <v>15860.365147783252</v>
      </c>
    </row>
    <row r="329" spans="1:10" x14ac:dyDescent="0.45">
      <c r="A329" t="s">
        <v>331</v>
      </c>
      <c r="B329" t="s">
        <v>4</v>
      </c>
      <c r="C329" s="2">
        <f t="shared" si="17"/>
        <v>42826</v>
      </c>
      <c r="D329" s="5">
        <f t="shared" si="15"/>
        <v>4</v>
      </c>
      <c r="E329">
        <v>15686.6</v>
      </c>
      <c r="F329" s="4">
        <f t="shared" si="16"/>
        <v>15818.324137931037</v>
      </c>
      <c r="G329" s="4">
        <f>+Table1[[#This Row],[Employed]]-Table1[[#This Row],[Trend]]</f>
        <v>-131.72413793103624</v>
      </c>
      <c r="H329">
        <f>+_xlfn.XLOOKUP(Table1[[#This Row],[Mes]],$L$16:$L$27,$M$16:$M$27,"REVISAR",0,1)</f>
        <v>-163.78349753694607</v>
      </c>
      <c r="I329" s="4">
        <f>+Table1[[#This Row],[Employed]]-Table1[[#This Row],[Trend]]-Table1[[#This Row],[Estacionalidad]]</f>
        <v>32.059359605909833</v>
      </c>
      <c r="J329" s="4">
        <f>+Table1[[#This Row],[Employed]]-Table1[[#This Row],[Estacionalidad]]</f>
        <v>15850.383497536946</v>
      </c>
    </row>
    <row r="330" spans="1:10" x14ac:dyDescent="0.45">
      <c r="A330" t="s">
        <v>332</v>
      </c>
      <c r="B330" t="s">
        <v>4</v>
      </c>
      <c r="C330" s="2">
        <f t="shared" si="17"/>
        <v>42856</v>
      </c>
      <c r="D330" s="5">
        <f t="shared" si="15"/>
        <v>5</v>
      </c>
      <c r="E330">
        <v>15759.5</v>
      </c>
      <c r="F330" s="4">
        <f t="shared" si="16"/>
        <v>15831.010344827588</v>
      </c>
      <c r="G330" s="4">
        <f>+Table1[[#This Row],[Employed]]-Table1[[#This Row],[Trend]]</f>
        <v>-71.510344827587687</v>
      </c>
      <c r="H330">
        <f>+_xlfn.XLOOKUP(Table1[[#This Row],[Mes]],$L$16:$L$27,$M$16:$M$27,"REVISAR",0,1)</f>
        <v>-71.584729064039621</v>
      </c>
      <c r="I330" s="4">
        <f>+Table1[[#This Row],[Employed]]-Table1[[#This Row],[Trend]]-Table1[[#This Row],[Estacionalidad]]</f>
        <v>7.4384236451933816E-2</v>
      </c>
      <c r="J330" s="4">
        <f>+Table1[[#This Row],[Employed]]-Table1[[#This Row],[Estacionalidad]]</f>
        <v>15831.084729064039</v>
      </c>
    </row>
    <row r="331" spans="1:10" x14ac:dyDescent="0.45">
      <c r="A331" t="s">
        <v>333</v>
      </c>
      <c r="B331" t="s">
        <v>4</v>
      </c>
      <c r="C331" s="2">
        <f t="shared" si="17"/>
        <v>42887</v>
      </c>
      <c r="D331" s="5">
        <f t="shared" si="15"/>
        <v>6</v>
      </c>
      <c r="E331">
        <v>15843</v>
      </c>
      <c r="F331" s="4">
        <f t="shared" si="16"/>
        <v>15839.910344827589</v>
      </c>
      <c r="G331" s="4">
        <f>+Table1[[#This Row],[Employed]]-Table1[[#This Row],[Trend]]</f>
        <v>3.0896551724108576</v>
      </c>
      <c r="H331">
        <f>+_xlfn.XLOOKUP(Table1[[#This Row],[Mes]],$L$16:$L$27,$M$16:$M$27,"REVISAR",0,1)</f>
        <v>-1.5493842364532742</v>
      </c>
      <c r="I331" s="4">
        <f>+Table1[[#This Row],[Employed]]-Table1[[#This Row],[Trend]]-Table1[[#This Row],[Estacionalidad]]</f>
        <v>4.6390394088641322</v>
      </c>
      <c r="J331" s="4">
        <f>+Table1[[#This Row],[Employed]]-Table1[[#This Row],[Estacionalidad]]</f>
        <v>15844.549384236454</v>
      </c>
    </row>
    <row r="332" spans="1:10" x14ac:dyDescent="0.45">
      <c r="A332" t="s">
        <v>334</v>
      </c>
      <c r="B332" t="s">
        <v>4</v>
      </c>
      <c r="C332" s="2">
        <f t="shared" si="17"/>
        <v>42917</v>
      </c>
      <c r="D332" s="5">
        <f t="shared" si="15"/>
        <v>7</v>
      </c>
      <c r="E332">
        <v>15841.1</v>
      </c>
      <c r="F332" s="4">
        <f t="shared" si="16"/>
        <v>15841.01034482759</v>
      </c>
      <c r="G332" s="4">
        <f>+Table1[[#This Row],[Employed]]-Table1[[#This Row],[Trend]]</f>
        <v>8.9655172410857631E-2</v>
      </c>
      <c r="H332">
        <f>+_xlfn.XLOOKUP(Table1[[#This Row],[Mes]],$L$16:$L$27,$M$16:$M$27,"REVISAR",0,1)</f>
        <v>-8.3584975369465475</v>
      </c>
      <c r="I332" s="4">
        <f>+Table1[[#This Row],[Employed]]-Table1[[#This Row],[Trend]]-Table1[[#This Row],[Estacionalidad]]</f>
        <v>8.4481527093574051</v>
      </c>
      <c r="J332" s="4">
        <f>+Table1[[#This Row],[Employed]]-Table1[[#This Row],[Estacionalidad]]</f>
        <v>15849.458497536947</v>
      </c>
    </row>
    <row r="333" spans="1:10" x14ac:dyDescent="0.45">
      <c r="A333" t="s">
        <v>335</v>
      </c>
      <c r="B333" t="s">
        <v>4</v>
      </c>
      <c r="C333" s="2">
        <f t="shared" si="17"/>
        <v>42948</v>
      </c>
      <c r="D333" s="5">
        <f t="shared" si="15"/>
        <v>8</v>
      </c>
      <c r="E333">
        <v>15810.2</v>
      </c>
      <c r="F333" s="4">
        <f t="shared" si="16"/>
        <v>15842.762068965518</v>
      </c>
      <c r="G333" s="4">
        <f>+Table1[[#This Row],[Employed]]-Table1[[#This Row],[Trend]]</f>
        <v>-32.562068965517028</v>
      </c>
      <c r="H333">
        <f>+_xlfn.XLOOKUP(Table1[[#This Row],[Mes]],$L$16:$L$27,$M$16:$M$27,"REVISAR",0,1)</f>
        <v>-10.74112388250345</v>
      </c>
      <c r="I333" s="4">
        <f>+Table1[[#This Row],[Employed]]-Table1[[#This Row],[Trend]]-Table1[[#This Row],[Estacionalidad]]</f>
        <v>-21.820945083013576</v>
      </c>
      <c r="J333" s="4">
        <f>+Table1[[#This Row],[Employed]]-Table1[[#This Row],[Estacionalidad]]</f>
        <v>15820.941123882505</v>
      </c>
    </row>
    <row r="334" spans="1:10" x14ac:dyDescent="0.45">
      <c r="A334" t="s">
        <v>336</v>
      </c>
      <c r="B334" t="s">
        <v>4</v>
      </c>
      <c r="C334" s="2">
        <f t="shared" si="17"/>
        <v>42979</v>
      </c>
      <c r="D334" s="5">
        <f t="shared" si="15"/>
        <v>9</v>
      </c>
      <c r="E334">
        <v>15679.3</v>
      </c>
      <c r="F334" s="4">
        <f t="shared" si="16"/>
        <v>15857.917241379311</v>
      </c>
      <c r="G334" s="4">
        <f>+Table1[[#This Row],[Employed]]-Table1[[#This Row],[Trend]]</f>
        <v>-178.61724137931196</v>
      </c>
      <c r="H334">
        <f>+_xlfn.XLOOKUP(Table1[[#This Row],[Mes]],$L$16:$L$27,$M$16:$M$27,"REVISAR",0,1)</f>
        <v>-101.19195402298882</v>
      </c>
      <c r="I334" s="4">
        <f>+Table1[[#This Row],[Employed]]-Table1[[#This Row],[Trend]]-Table1[[#This Row],[Estacionalidad]]</f>
        <v>-77.425287356323139</v>
      </c>
      <c r="J334" s="4">
        <f>+Table1[[#This Row],[Employed]]-Table1[[#This Row],[Estacionalidad]]</f>
        <v>15780.491954022988</v>
      </c>
    </row>
    <row r="335" spans="1:10" x14ac:dyDescent="0.45">
      <c r="A335" t="s">
        <v>337</v>
      </c>
      <c r="B335" t="s">
        <v>4</v>
      </c>
      <c r="C335" s="2">
        <f t="shared" si="17"/>
        <v>43009</v>
      </c>
      <c r="D335" s="5">
        <f t="shared" si="15"/>
        <v>10</v>
      </c>
      <c r="E335">
        <v>15819.9</v>
      </c>
      <c r="F335" s="4">
        <f t="shared" si="16"/>
        <v>15872.910344827587</v>
      </c>
      <c r="G335" s="4">
        <f>+Table1[[#This Row],[Employed]]-Table1[[#This Row],[Trend]]</f>
        <v>-53.010344827587687</v>
      </c>
      <c r="H335">
        <f>+_xlfn.XLOOKUP(Table1[[#This Row],[Mes]],$L$16:$L$27,$M$16:$M$27,"REVISAR",0,1)</f>
        <v>2.0005108556829159</v>
      </c>
      <c r="I335" s="4">
        <f>+Table1[[#This Row],[Employed]]-Table1[[#This Row],[Trend]]-Table1[[#This Row],[Estacionalidad]]</f>
        <v>-55.010855683270606</v>
      </c>
      <c r="J335" s="4">
        <f>+Table1[[#This Row],[Employed]]-Table1[[#This Row],[Estacionalidad]]</f>
        <v>15817.899489144316</v>
      </c>
    </row>
    <row r="336" spans="1:10" x14ac:dyDescent="0.45">
      <c r="A336" t="s">
        <v>338</v>
      </c>
      <c r="B336" t="s">
        <v>4</v>
      </c>
      <c r="C336" s="2">
        <f t="shared" si="17"/>
        <v>43040</v>
      </c>
      <c r="D336" s="5">
        <f t="shared" si="15"/>
        <v>11</v>
      </c>
      <c r="E336">
        <v>16285.8</v>
      </c>
      <c r="F336" s="4">
        <f t="shared" si="16"/>
        <v>15869.079310344829</v>
      </c>
      <c r="G336" s="4">
        <f>+Table1[[#This Row],[Employed]]-Table1[[#This Row],[Trend]]</f>
        <v>416.72068965517064</v>
      </c>
      <c r="H336">
        <f>+_xlfn.XLOOKUP(Table1[[#This Row],[Mes]],$L$16:$L$27,$M$16:$M$27,"REVISAR",0,1)</f>
        <v>361.39744572158338</v>
      </c>
      <c r="I336" s="4">
        <f>+Table1[[#This Row],[Employed]]-Table1[[#This Row],[Trend]]-Table1[[#This Row],[Estacionalidad]]</f>
        <v>55.323243933587264</v>
      </c>
      <c r="J336" s="4">
        <f>+Table1[[#This Row],[Employed]]-Table1[[#This Row],[Estacionalidad]]</f>
        <v>15924.402554278417</v>
      </c>
    </row>
    <row r="337" spans="1:10" x14ac:dyDescent="0.45">
      <c r="A337" t="s">
        <v>339</v>
      </c>
      <c r="B337" t="s">
        <v>4</v>
      </c>
      <c r="C337" s="2">
        <f t="shared" si="17"/>
        <v>43070</v>
      </c>
      <c r="D337" s="5">
        <f t="shared" ref="D337:D344" si="18">+MONTH(C337)</f>
        <v>12</v>
      </c>
      <c r="E337">
        <v>16305.9</v>
      </c>
      <c r="F337" s="4">
        <f t="shared" ref="F337:F344" si="19">+AVERAGE(E323:E351)</f>
        <v>15862.772413793105</v>
      </c>
      <c r="G337" s="4">
        <f>+Table1[[#This Row],[Employed]]-Table1[[#This Row],[Trend]]</f>
        <v>443.12758620689419</v>
      </c>
      <c r="H337">
        <f>+_xlfn.XLOOKUP(Table1[[#This Row],[Mes]],$L$16:$L$27,$M$16:$M$27,"REVISAR",0,1)</f>
        <v>550.61392081736892</v>
      </c>
      <c r="I337" s="4">
        <f>+Table1[[#This Row],[Employed]]-Table1[[#This Row],[Trend]]-Table1[[#This Row],[Estacionalidad]]</f>
        <v>-107.48633461047473</v>
      </c>
      <c r="J337" s="4">
        <f>+Table1[[#This Row],[Employed]]-Table1[[#This Row],[Estacionalidad]]</f>
        <v>15755.286079182632</v>
      </c>
    </row>
    <row r="338" spans="1:10" x14ac:dyDescent="0.45">
      <c r="A338" t="s">
        <v>340</v>
      </c>
      <c r="B338" t="s">
        <v>4</v>
      </c>
      <c r="C338" s="2">
        <f t="shared" si="17"/>
        <v>43101</v>
      </c>
      <c r="D338" s="5">
        <f t="shared" si="18"/>
        <v>1</v>
      </c>
      <c r="E338">
        <v>15718.6</v>
      </c>
      <c r="F338" s="4">
        <f t="shared" si="19"/>
        <v>15851.637931034486</v>
      </c>
      <c r="G338" s="4">
        <f>+Table1[[#This Row],[Employed]]-Table1[[#This Row],[Trend]]</f>
        <v>-133.03793103448515</v>
      </c>
      <c r="H338">
        <f>+_xlfn.XLOOKUP(Table1[[#This Row],[Mes]],$L$16:$L$27,$M$16:$M$27,"REVISAR",0,1)</f>
        <v>-93.718901660281276</v>
      </c>
      <c r="I338" s="4">
        <f>+Table1[[#This Row],[Employed]]-Table1[[#This Row],[Trend]]-Table1[[#This Row],[Estacionalidad]]</f>
        <v>-39.319029374203879</v>
      </c>
      <c r="J338" s="4">
        <f>+Table1[[#This Row],[Employed]]-Table1[[#This Row],[Estacionalidad]]</f>
        <v>15812.318901660281</v>
      </c>
    </row>
    <row r="339" spans="1:10" x14ac:dyDescent="0.45">
      <c r="A339" t="s">
        <v>341</v>
      </c>
      <c r="B339" t="s">
        <v>4</v>
      </c>
      <c r="C339" s="2">
        <f t="shared" si="17"/>
        <v>43132</v>
      </c>
      <c r="D339" s="5">
        <f t="shared" si="18"/>
        <v>2</v>
      </c>
      <c r="E339">
        <v>15577</v>
      </c>
      <c r="F339" s="4">
        <f t="shared" si="19"/>
        <v>15829.731034482758</v>
      </c>
      <c r="G339" s="4">
        <f>+Table1[[#This Row],[Employed]]-Table1[[#This Row],[Trend]]</f>
        <v>-252.73103448275833</v>
      </c>
      <c r="H339">
        <f>+_xlfn.XLOOKUP(Table1[[#This Row],[Mes]],$L$16:$L$27,$M$16:$M$27,"REVISAR",0,1)</f>
        <v>-268.02911877394689</v>
      </c>
      <c r="I339" s="4">
        <f>+Table1[[#This Row],[Employed]]-Table1[[#This Row],[Trend]]-Table1[[#This Row],[Estacionalidad]]</f>
        <v>15.298084291188559</v>
      </c>
      <c r="J339" s="4">
        <f>+Table1[[#This Row],[Employed]]-Table1[[#This Row],[Estacionalidad]]</f>
        <v>15845.029118773948</v>
      </c>
    </row>
    <row r="340" spans="1:10" x14ac:dyDescent="0.45">
      <c r="A340" t="s">
        <v>342</v>
      </c>
      <c r="B340" t="s">
        <v>4</v>
      </c>
      <c r="C340" s="2">
        <f t="shared" si="17"/>
        <v>43160</v>
      </c>
      <c r="D340" s="5">
        <f t="shared" si="18"/>
        <v>3</v>
      </c>
      <c r="E340">
        <v>15610.8</v>
      </c>
      <c r="F340" s="4">
        <f t="shared" si="19"/>
        <v>15805.5</v>
      </c>
      <c r="G340" s="4">
        <f>+Table1[[#This Row],[Employed]]-Table1[[#This Row],[Trend]]</f>
        <v>-194.70000000000073</v>
      </c>
      <c r="H340">
        <f>+_xlfn.XLOOKUP(Table1[[#This Row],[Mes]],$L$16:$L$27,$M$16:$M$27,"REVISAR",0,1)</f>
        <v>-225.36514778325136</v>
      </c>
      <c r="I340" s="4">
        <f>+Table1[[#This Row],[Employed]]-Table1[[#This Row],[Trend]]-Table1[[#This Row],[Estacionalidad]]</f>
        <v>30.665147783250632</v>
      </c>
      <c r="J340" s="4">
        <f>+Table1[[#This Row],[Employed]]-Table1[[#This Row],[Estacionalidad]]</f>
        <v>15836.165147783251</v>
      </c>
    </row>
    <row r="341" spans="1:10" x14ac:dyDescent="0.45">
      <c r="A341" t="s">
        <v>343</v>
      </c>
      <c r="B341" t="s">
        <v>4</v>
      </c>
      <c r="C341" s="2">
        <f t="shared" si="17"/>
        <v>43191</v>
      </c>
      <c r="D341" s="5">
        <f t="shared" si="18"/>
        <v>4</v>
      </c>
      <c r="E341">
        <v>15681.4</v>
      </c>
      <c r="F341" s="4">
        <f t="shared" si="19"/>
        <v>15802.779310344828</v>
      </c>
      <c r="G341" s="4">
        <f>+Table1[[#This Row],[Employed]]-Table1[[#This Row],[Trend]]</f>
        <v>-121.3793103448279</v>
      </c>
      <c r="H341">
        <f>+_xlfn.XLOOKUP(Table1[[#This Row],[Mes]],$L$16:$L$27,$M$16:$M$27,"REVISAR",0,1)</f>
        <v>-163.78349753694607</v>
      </c>
      <c r="I341" s="4">
        <f>+Table1[[#This Row],[Employed]]-Table1[[#This Row],[Trend]]-Table1[[#This Row],[Estacionalidad]]</f>
        <v>42.404187192118172</v>
      </c>
      <c r="J341" s="4">
        <f>+Table1[[#This Row],[Employed]]-Table1[[#This Row],[Estacionalidad]]</f>
        <v>15845.183497536946</v>
      </c>
    </row>
    <row r="342" spans="1:10" x14ac:dyDescent="0.45">
      <c r="A342" t="s">
        <v>344</v>
      </c>
      <c r="B342" t="s">
        <v>4</v>
      </c>
      <c r="C342" s="2">
        <f t="shared" si="17"/>
        <v>43221</v>
      </c>
      <c r="D342" s="5">
        <f t="shared" si="18"/>
        <v>5</v>
      </c>
      <c r="E342">
        <v>15797.2</v>
      </c>
      <c r="F342" s="4">
        <f t="shared" si="19"/>
        <v>15808.227586206896</v>
      </c>
      <c r="G342" s="4">
        <f>+Table1[[#This Row],[Employed]]-Table1[[#This Row],[Trend]]</f>
        <v>-11.027586206895649</v>
      </c>
      <c r="H342">
        <f>+_xlfn.XLOOKUP(Table1[[#This Row],[Mes]],$L$16:$L$27,$M$16:$M$27,"REVISAR",0,1)</f>
        <v>-71.584729064039621</v>
      </c>
      <c r="I342" s="4">
        <f>+Table1[[#This Row],[Employed]]-Table1[[#This Row],[Trend]]-Table1[[#This Row],[Estacionalidad]]</f>
        <v>60.557142857143972</v>
      </c>
      <c r="J342" s="4">
        <f>+Table1[[#This Row],[Employed]]-Table1[[#This Row],[Estacionalidad]]</f>
        <v>15868.78472906404</v>
      </c>
    </row>
    <row r="343" spans="1:10" x14ac:dyDescent="0.45">
      <c r="A343" t="s">
        <v>345</v>
      </c>
      <c r="B343" t="s">
        <v>4</v>
      </c>
      <c r="C343" s="2">
        <f t="shared" si="17"/>
        <v>43252</v>
      </c>
      <c r="D343" s="5">
        <f t="shared" si="18"/>
        <v>6</v>
      </c>
      <c r="E343">
        <v>15844.9</v>
      </c>
      <c r="F343" s="4">
        <f t="shared" si="19"/>
        <v>15812.175862068965</v>
      </c>
      <c r="G343" s="4">
        <f>+Table1[[#This Row],[Employed]]-Table1[[#This Row],[Trend]]</f>
        <v>32.72413793103442</v>
      </c>
      <c r="H343">
        <f>+_xlfn.XLOOKUP(Table1[[#This Row],[Mes]],$L$16:$L$27,$M$16:$M$27,"REVISAR",0,1)</f>
        <v>-1.5493842364532742</v>
      </c>
      <c r="I343" s="4">
        <f>+Table1[[#This Row],[Employed]]-Table1[[#This Row],[Trend]]-Table1[[#This Row],[Estacionalidad]]</f>
        <v>34.273522167487691</v>
      </c>
      <c r="J343" s="4">
        <f>+Table1[[#This Row],[Employed]]-Table1[[#This Row],[Estacionalidad]]</f>
        <v>15846.449384236454</v>
      </c>
    </row>
    <row r="344" spans="1:10" x14ac:dyDescent="0.45">
      <c r="A344" t="s">
        <v>346</v>
      </c>
      <c r="B344" t="s">
        <v>4</v>
      </c>
      <c r="C344" s="2">
        <f t="shared" si="17"/>
        <v>43282</v>
      </c>
      <c r="D344" s="5">
        <f t="shared" si="18"/>
        <v>7</v>
      </c>
      <c r="E344">
        <v>15854.5</v>
      </c>
      <c r="F344" s="4">
        <f t="shared" si="19"/>
        <v>15809.579310344827</v>
      </c>
      <c r="G344" s="4">
        <f>+Table1[[#This Row],[Employed]]-Table1[[#This Row],[Trend]]</f>
        <v>44.920689655173192</v>
      </c>
      <c r="H344">
        <f>+_xlfn.XLOOKUP(Table1[[#This Row],[Mes]],$L$16:$L$27,$M$16:$M$27,"REVISAR",0,1)</f>
        <v>-8.3584975369465475</v>
      </c>
      <c r="I344" s="4">
        <f>+Table1[[#This Row],[Employed]]-Table1[[#This Row],[Trend]]-Table1[[#This Row],[Estacionalidad]]</f>
        <v>53.279187192119736</v>
      </c>
      <c r="J344" s="4">
        <f>+Table1[[#This Row],[Employed]]-Table1[[#This Row],[Estacionalidad]]</f>
        <v>15862.858497536947</v>
      </c>
    </row>
    <row r="345" spans="1:10" x14ac:dyDescent="0.45">
      <c r="A345" t="s">
        <v>347</v>
      </c>
      <c r="B345" t="s">
        <v>4</v>
      </c>
      <c r="C345" s="2">
        <f t="shared" si="17"/>
        <v>43313</v>
      </c>
      <c r="D345" s="2"/>
      <c r="E345">
        <v>15834.9</v>
      </c>
      <c r="J345" s="4"/>
    </row>
    <row r="346" spans="1:10" x14ac:dyDescent="0.45">
      <c r="A346" t="s">
        <v>348</v>
      </c>
      <c r="B346" t="s">
        <v>4</v>
      </c>
      <c r="C346" s="2">
        <f t="shared" si="17"/>
        <v>43344</v>
      </c>
      <c r="D346" s="2"/>
      <c r="E346">
        <v>15680.6</v>
      </c>
      <c r="J346" s="4"/>
    </row>
    <row r="347" spans="1:10" x14ac:dyDescent="0.45">
      <c r="A347" t="s">
        <v>349</v>
      </c>
      <c r="B347" t="s">
        <v>4</v>
      </c>
      <c r="C347" s="2">
        <f t="shared" si="17"/>
        <v>43374</v>
      </c>
      <c r="D347" s="2"/>
      <c r="E347">
        <v>15796.5</v>
      </c>
      <c r="J347" s="4"/>
    </row>
    <row r="348" spans="1:10" x14ac:dyDescent="0.45">
      <c r="A348" t="s">
        <v>350</v>
      </c>
      <c r="B348" t="s">
        <v>4</v>
      </c>
      <c r="C348" s="2">
        <f t="shared" si="17"/>
        <v>43405</v>
      </c>
      <c r="D348" s="2"/>
      <c r="E348">
        <v>16291.3</v>
      </c>
      <c r="J348" s="4"/>
    </row>
    <row r="349" spans="1:10" x14ac:dyDescent="0.45">
      <c r="A349" t="s">
        <v>351</v>
      </c>
      <c r="B349" t="s">
        <v>4</v>
      </c>
      <c r="C349" s="2">
        <f t="shared" si="17"/>
        <v>43435</v>
      </c>
      <c r="D349" s="2"/>
      <c r="E349">
        <v>16309.2</v>
      </c>
      <c r="J349" s="4"/>
    </row>
    <row r="350" spans="1:10" x14ac:dyDescent="0.45">
      <c r="A350" t="s">
        <v>352</v>
      </c>
      <c r="B350" t="s">
        <v>4</v>
      </c>
      <c r="C350" s="2">
        <f t="shared" si="17"/>
        <v>43466</v>
      </c>
      <c r="D350" s="2"/>
      <c r="E350">
        <v>15753.5</v>
      </c>
      <c r="J350" s="4"/>
    </row>
    <row r="351" spans="1:10" x14ac:dyDescent="0.45">
      <c r="A351" t="s">
        <v>353</v>
      </c>
      <c r="B351" t="s">
        <v>4</v>
      </c>
      <c r="C351" s="2">
        <f t="shared" si="17"/>
        <v>43497</v>
      </c>
      <c r="D351" s="2"/>
      <c r="E351">
        <v>15567.4</v>
      </c>
      <c r="J351" s="4"/>
    </row>
    <row r="352" spans="1:10" x14ac:dyDescent="0.45">
      <c r="A352" t="s">
        <v>354</v>
      </c>
      <c r="B352" t="s">
        <v>4</v>
      </c>
      <c r="C352" s="2">
        <f t="shared" si="17"/>
        <v>43525</v>
      </c>
      <c r="D352" s="2"/>
      <c r="E352">
        <v>15576.6</v>
      </c>
      <c r="J352" s="4"/>
    </row>
    <row r="353" spans="1:10" x14ac:dyDescent="0.45">
      <c r="A353" t="s">
        <v>355</v>
      </c>
      <c r="B353" t="s">
        <v>4</v>
      </c>
      <c r="C353" s="2">
        <f t="shared" si="17"/>
        <v>43556</v>
      </c>
      <c r="D353" s="2"/>
      <c r="E353">
        <v>15624.9</v>
      </c>
      <c r="J353" s="4"/>
    </row>
    <row r="354" spans="1:10" x14ac:dyDescent="0.45">
      <c r="A354" t="s">
        <v>356</v>
      </c>
      <c r="B354" t="s">
        <v>4</v>
      </c>
      <c r="C354" s="2">
        <f t="shared" si="17"/>
        <v>43586</v>
      </c>
      <c r="D354" s="2"/>
      <c r="E354">
        <v>15691.6</v>
      </c>
      <c r="J354" s="4"/>
    </row>
    <row r="355" spans="1:10" x14ac:dyDescent="0.45">
      <c r="A355" t="s">
        <v>357</v>
      </c>
      <c r="B355" t="s">
        <v>4</v>
      </c>
      <c r="C355" s="2">
        <f t="shared" si="17"/>
        <v>43617</v>
      </c>
      <c r="D355" s="2"/>
      <c r="E355">
        <v>15775.5</v>
      </c>
      <c r="J355" s="4"/>
    </row>
    <row r="356" spans="1:10" x14ac:dyDescent="0.45">
      <c r="A356" t="s">
        <v>358</v>
      </c>
      <c r="B356" t="s">
        <v>4</v>
      </c>
      <c r="C356" s="2">
        <f t="shared" si="17"/>
        <v>43647</v>
      </c>
      <c r="D356" s="2"/>
      <c r="E356">
        <v>15785.9</v>
      </c>
      <c r="J356" s="4"/>
    </row>
    <row r="357" spans="1:10" x14ac:dyDescent="0.45">
      <c r="A357" t="s">
        <v>359</v>
      </c>
      <c r="B357" t="s">
        <v>4</v>
      </c>
      <c r="C357" s="2">
        <f t="shared" si="17"/>
        <v>43678</v>
      </c>
      <c r="D357" s="2"/>
      <c r="E357">
        <v>15749.5</v>
      </c>
      <c r="J357" s="4"/>
    </row>
    <row r="358" spans="1:10" x14ac:dyDescent="0.45">
      <c r="A358" t="s">
        <v>360</v>
      </c>
      <c r="B358" t="s">
        <v>4</v>
      </c>
      <c r="C358" s="2">
        <f t="shared" si="17"/>
        <v>43709</v>
      </c>
      <c r="D358" s="2"/>
      <c r="E358">
        <v>15611.3</v>
      </c>
      <c r="F358" s="3"/>
      <c r="J358" s="4"/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empleo_eeuu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Benavides Herrera</cp:lastModifiedBy>
  <dcterms:created xsi:type="dcterms:W3CDTF">2024-02-03T00:13:10Z</dcterms:created>
  <dcterms:modified xsi:type="dcterms:W3CDTF">2024-02-03T00:13:10Z</dcterms:modified>
</cp:coreProperties>
</file>