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1"/>
  <workbookPr defaultThemeVersion="166925"/>
  <xr:revisionPtr revIDLastSave="0" documentId="8_{0B4F5FC1-D2F7-43B4-8A6C-0A631A2B3DE6}"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6" i="1" l="1"/>
  <c r="B35" i="1"/>
  <c r="B34" i="1"/>
  <c r="B33" i="1"/>
  <c r="B32" i="1"/>
  <c r="B31" i="1"/>
  <c r="B30" i="1"/>
  <c r="B25" i="1"/>
  <c r="B24" i="1"/>
  <c r="B23" i="1"/>
  <c r="B22" i="1"/>
  <c r="B21" i="1"/>
  <c r="B20" i="1"/>
  <c r="B19" i="1"/>
  <c r="R23" i="1"/>
  <c r="Q23" i="1"/>
  <c r="P23" i="1"/>
  <c r="O23" i="1"/>
  <c r="N23" i="1"/>
  <c r="M4" i="1"/>
  <c r="M5" i="1" s="1"/>
  <c r="M6" i="1" s="1"/>
  <c r="M7" i="1" s="1"/>
  <c r="M8" i="1" s="1"/>
  <c r="M9" i="1" s="1"/>
  <c r="M10" i="1" s="1"/>
  <c r="M11" i="1" s="1"/>
  <c r="M12" i="1" s="1"/>
  <c r="M13" i="1" s="1"/>
  <c r="M14" i="1" s="1"/>
  <c r="M15" i="1" s="1"/>
  <c r="M16" i="1" s="1"/>
  <c r="M17" i="1" s="1"/>
  <c r="M18" i="1" s="1"/>
  <c r="M19" i="1" s="1"/>
  <c r="M20" i="1" s="1"/>
  <c r="M21" i="1" s="1"/>
  <c r="M22" i="1" s="1"/>
  <c r="K23" i="1"/>
  <c r="J23" i="1"/>
  <c r="I23" i="1"/>
  <c r="H23" i="1"/>
  <c r="G23" i="1"/>
  <c r="F4" i="1"/>
  <c r="F5" i="1" s="1"/>
  <c r="F6" i="1" s="1"/>
  <c r="F7" i="1" s="1"/>
  <c r="F8" i="1" s="1"/>
  <c r="F9" i="1" s="1"/>
  <c r="F10" i="1" s="1"/>
  <c r="F11" i="1" s="1"/>
  <c r="F12" i="1" s="1"/>
  <c r="F13" i="1" s="1"/>
  <c r="F14" i="1" s="1"/>
  <c r="F15" i="1" s="1"/>
  <c r="F16" i="1" s="1"/>
  <c r="F17" i="1" s="1"/>
  <c r="F18" i="1" s="1"/>
  <c r="F19" i="1" s="1"/>
  <c r="F20" i="1" s="1"/>
  <c r="F21" i="1" s="1"/>
  <c r="F22" i="1" s="1"/>
  <c r="B14" i="1" l="1"/>
  <c r="B13" i="1"/>
  <c r="B12" i="1"/>
  <c r="B11" i="1"/>
  <c r="B10" i="1"/>
  <c r="B9" i="1"/>
  <c r="B8" i="1"/>
</calcChain>
</file>

<file path=xl/sharedStrings.xml><?xml version="1.0" encoding="utf-8"?>
<sst xmlns="http://schemas.openxmlformats.org/spreadsheetml/2006/main" count="66" uniqueCount="37">
  <si>
    <t>Dados sensores</t>
  </si>
  <si>
    <t>Sensor 1</t>
  </si>
  <si>
    <t>Sensor 2</t>
  </si>
  <si>
    <t>legenda</t>
  </si>
  <si>
    <t>tempo (s)</t>
  </si>
  <si>
    <t>Leitura 1</t>
  </si>
  <si>
    <t>Leitura 2</t>
  </si>
  <si>
    <t>Leitura 3</t>
  </si>
  <si>
    <t>Leitura 4</t>
  </si>
  <si>
    <t>Leitura 5</t>
  </si>
  <si>
    <t>movimentação fraca</t>
  </si>
  <si>
    <t>movimentação normal</t>
  </si>
  <si>
    <t>movimentação comprometida</t>
  </si>
  <si>
    <t>Movimentação crítica</t>
  </si>
  <si>
    <t>1 a 3 pessoas por m²</t>
  </si>
  <si>
    <t>4 a 6 pessoas por m²</t>
  </si>
  <si>
    <t>7 a 9 pessoas por m²</t>
  </si>
  <si>
    <t>a partir de 9 pessoas por m²</t>
  </si>
  <si>
    <t>Tabela de dados sensores (1 e 2)</t>
  </si>
  <si>
    <t>Considerações</t>
  </si>
  <si>
    <t>Dados</t>
  </si>
  <si>
    <t>Qtd pessoas por m²</t>
  </si>
  <si>
    <t>Podemos considerar que no intervalo de 1 minuto e 40 segundos  o sensor 1 e 2 captou uma média de 5 pessoas e uma máxima de 15 pessoas em um 1m². Obtendo-se 8 pessoas mais de 75% do tempo, ou seja, um nível de movimentação comprometida.</t>
  </si>
  <si>
    <t>min</t>
  </si>
  <si>
    <t>máx</t>
  </si>
  <si>
    <t>média</t>
  </si>
  <si>
    <t>mediana</t>
  </si>
  <si>
    <t>1ºQuartil</t>
  </si>
  <si>
    <t>2ºQuartil</t>
  </si>
  <si>
    <t>3ºQuartil</t>
  </si>
  <si>
    <t>4ºQuartil</t>
  </si>
  <si>
    <t>Tabela de dados sensor 1</t>
  </si>
  <si>
    <t>Podemos considerar que no intervalo de 1 minuto e 40 segundos  o sensor 1 captou uma média de 8 pessoas e uma máxima de 15 pessoas em um 1m². Levando em conta o  índice de lotação, dentre esse tempo a lotação de pessoas obteve um resultado de movimentação entre normal e crítica, obtendo-se crítica a maior parte do tempo.Vale ressaltar que nesse caso, temos um pico inesperado de movimentação de pessoas, já que ele salta de um nível baixo para um nível muito alto em um curto espaço de tempo.</t>
  </si>
  <si>
    <t>Total</t>
  </si>
  <si>
    <t>Pessoas por m²</t>
  </si>
  <si>
    <t>Tabela de dados sensor 2</t>
  </si>
  <si>
    <t>Podemos considerar que no intervalo de 1 minuto e 40 segundos  o sensor 2 captou uma média de 2 pessoas e uma máxima de 5 pessoas em um 1m². Levando em conta o  índice de lotação, dentre esse tempo a lotação de pessoas obteve um resultado de movimentação entre fraca e normal, obtendo-se normal a maior parte do tempo. Neste caso, observa-se que os níveis se mantém fracos indicando que nesse espaço de tempo poucas pessoas passam pelo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</si>
</sst>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000000"/>
      <name val="Calibri"/>
      <family val="2"/>
      <scheme val="minor"/>
    </font>
  </fonts>
  <fills count="8">
    <fill>
      <patternFill patternType="none"/>
    </fill>
    <fill>
      <patternFill patternType="gray125"/>
    </fill>
    <fill>
      <patternFill patternType="solid">
        <fgColor rgb="FF2F75B5"/>
        <bgColor indexed="64"/>
      </patternFill>
    </fill>
    <fill>
      <patternFill patternType="solid">
        <fgColor rgb="FF70AD47"/>
        <bgColor indexed="64"/>
      </patternFill>
    </fill>
    <fill>
      <patternFill patternType="solid">
        <fgColor rgb="FFFFC000"/>
        <bgColor indexed="64"/>
      </patternFill>
    </fill>
    <fill>
      <patternFill patternType="solid">
        <fgColor rgb="FFFF0000"/>
        <bgColor indexed="64"/>
      </patternFill>
    </fill>
    <fill>
      <patternFill patternType="solid">
        <fgColor rgb="FF4472C4"/>
        <bgColor indexed="64"/>
      </patternFill>
    </fill>
    <fill>
      <patternFill patternType="solid">
        <fgColor rgb="FF54823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23">
    <xf numFmtId="0" fontId="0" fillId="0" borderId="0" xfId="0"/>
    <xf numFmtId="0" fontId="0" fillId="0" borderId="1" xfId="0" applyBorder="1" applyAlignment="1">
      <alignment horizontal="center"/>
    </xf>
    <xf numFmtId="0" fontId="0" fillId="0" borderId="1" xfId="0" applyBorder="1" applyAlignment="1">
      <alignment horizontal="center"/>
    </xf>
    <xf numFmtId="18" fontId="0" fillId="0" borderId="1" xfId="0" applyNumberFormat="1" applyBorder="1" applyAlignment="1">
      <alignment horizont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1" fillId="6" borderId="1" xfId="0" applyFont="1" applyFill="1" applyBorder="1" applyAlignment="1">
      <alignment horizont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0" fillId="0" borderId="2" xfId="0" applyBorder="1" applyAlignment="1">
      <alignment horizontal="center"/>
    </xf>
    <xf numFmtId="0" fontId="1" fillId="0" borderId="2" xfId="0" applyFont="1" applyBorder="1" applyAlignment="1">
      <alignment horizontal="center"/>
    </xf>
    <xf numFmtId="0" fontId="1" fillId="2" borderId="2" xfId="0" applyFont="1" applyFill="1" applyBorder="1" applyAlignment="1">
      <alignment horizontal="center"/>
    </xf>
    <xf numFmtId="0" fontId="1" fillId="7" borderId="2" xfId="0" applyFont="1" applyFill="1" applyBorder="1" applyAlignment="1">
      <alignment horizontal="center"/>
    </xf>
    <xf numFmtId="1" fontId="0" fillId="0" borderId="1" xfId="0" applyNumberFormat="1" applyBorder="1" applyAlignment="1">
      <alignment horizontal="center"/>
    </xf>
    <xf numFmtId="0" fontId="1" fillId="0" borderId="0" xfId="0" applyFont="1" applyAlignment="1">
      <alignment horizontal="center"/>
    </xf>
    <xf numFmtId="0" fontId="2" fillId="2"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vertical="center"/>
    </xf>
    <xf numFmtId="0" fontId="1" fillId="0" borderId="3" xfId="0" applyFont="1"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A15" workbookViewId="0">
      <selection activeCell="G30" sqref="G30"/>
    </sheetView>
  </sheetViews>
  <sheetFormatPr defaultRowHeight="15"/>
  <cols>
    <col min="1" max="1" width="19.28515625" bestFit="1" customWidth="1"/>
    <col min="2" max="2" width="21.28515625" bestFit="1" customWidth="1"/>
    <col min="3" max="3" width="28.28515625" bestFit="1" customWidth="1"/>
    <col min="4" max="4" width="26.140625" bestFit="1" customWidth="1"/>
    <col min="6" max="6" width="9.7109375" bestFit="1" customWidth="1"/>
  </cols>
  <sheetData>
    <row r="1" spans="1:18">
      <c r="A1" s="4" t="s">
        <v>0</v>
      </c>
      <c r="B1" s="4"/>
      <c r="C1" s="4"/>
      <c r="D1" s="4"/>
      <c r="F1" s="4" t="s">
        <v>1</v>
      </c>
      <c r="G1" s="4"/>
      <c r="H1" s="4"/>
      <c r="I1" s="4"/>
      <c r="J1" s="4"/>
      <c r="K1" s="4"/>
      <c r="M1" s="4" t="s">
        <v>2</v>
      </c>
      <c r="N1" s="4"/>
      <c r="O1" s="4"/>
      <c r="P1" s="4"/>
      <c r="Q1" s="4"/>
      <c r="R1" s="4"/>
    </row>
    <row r="2" spans="1:18">
      <c r="A2" s="19" t="s">
        <v>3</v>
      </c>
      <c r="B2" s="19"/>
      <c r="C2" s="19"/>
      <c r="D2" s="19"/>
      <c r="F2" s="5" t="s">
        <v>4</v>
      </c>
      <c r="G2" s="5" t="s">
        <v>5</v>
      </c>
      <c r="H2" s="5" t="s">
        <v>6</v>
      </c>
      <c r="I2" s="5" t="s">
        <v>7</v>
      </c>
      <c r="J2" s="5" t="s">
        <v>8</v>
      </c>
      <c r="K2" s="5" t="s">
        <v>9</v>
      </c>
      <c r="M2" s="5" t="s">
        <v>4</v>
      </c>
      <c r="N2" s="5" t="s">
        <v>5</v>
      </c>
      <c r="O2" s="5" t="s">
        <v>6</v>
      </c>
      <c r="P2" s="5" t="s">
        <v>7</v>
      </c>
      <c r="Q2" s="5" t="s">
        <v>8</v>
      </c>
      <c r="R2" s="5" t="s">
        <v>9</v>
      </c>
    </row>
    <row r="3" spans="1:18">
      <c r="A3" s="16" t="s">
        <v>10</v>
      </c>
      <c r="B3" s="9" t="s">
        <v>11</v>
      </c>
      <c r="C3" s="17" t="s">
        <v>12</v>
      </c>
      <c r="D3" s="18" t="s">
        <v>13</v>
      </c>
      <c r="F3" s="2">
        <v>1</v>
      </c>
      <c r="G3" s="2">
        <v>0</v>
      </c>
      <c r="H3" s="2">
        <v>1</v>
      </c>
      <c r="I3" s="2">
        <v>1</v>
      </c>
      <c r="J3" s="2">
        <v>1</v>
      </c>
      <c r="K3" s="2">
        <v>1</v>
      </c>
      <c r="M3" s="2">
        <v>1</v>
      </c>
      <c r="N3" s="2">
        <v>0</v>
      </c>
      <c r="O3" s="2">
        <v>0</v>
      </c>
      <c r="P3" s="2">
        <v>0</v>
      </c>
      <c r="Q3" s="2">
        <v>0</v>
      </c>
      <c r="R3" s="2">
        <v>0</v>
      </c>
    </row>
    <row r="4" spans="1:18">
      <c r="A4" s="2" t="s">
        <v>14</v>
      </c>
      <c r="B4" s="3" t="s">
        <v>15</v>
      </c>
      <c r="C4" s="2" t="s">
        <v>16</v>
      </c>
      <c r="D4" s="2" t="s">
        <v>17</v>
      </c>
      <c r="F4" s="2">
        <f>(F3+1)</f>
        <v>2</v>
      </c>
      <c r="G4" s="2">
        <v>0</v>
      </c>
      <c r="H4" s="2">
        <v>1</v>
      </c>
      <c r="I4" s="2">
        <v>0</v>
      </c>
      <c r="J4" s="2">
        <v>1</v>
      </c>
      <c r="K4" s="2">
        <v>1</v>
      </c>
      <c r="M4" s="2">
        <f>(M3+1)</f>
        <v>2</v>
      </c>
      <c r="N4" s="2">
        <v>0</v>
      </c>
      <c r="O4" s="2">
        <v>0</v>
      </c>
      <c r="P4" s="2">
        <v>0</v>
      </c>
      <c r="Q4" s="2">
        <v>0</v>
      </c>
      <c r="R4" s="2">
        <v>0</v>
      </c>
    </row>
    <row r="5" spans="1:18">
      <c r="F5" s="2">
        <f>(F4+1)</f>
        <v>3</v>
      </c>
      <c r="G5" s="2">
        <v>0</v>
      </c>
      <c r="H5" s="2">
        <v>1</v>
      </c>
      <c r="I5" s="2">
        <v>0</v>
      </c>
      <c r="J5" s="2">
        <v>1</v>
      </c>
      <c r="K5" s="2">
        <v>1</v>
      </c>
      <c r="M5" s="2">
        <f>(M4+1)</f>
        <v>3</v>
      </c>
      <c r="N5" s="2">
        <v>0</v>
      </c>
      <c r="O5" s="2">
        <v>0</v>
      </c>
      <c r="P5" s="2">
        <v>0</v>
      </c>
      <c r="Q5" s="2">
        <v>0</v>
      </c>
      <c r="R5" s="2">
        <v>0</v>
      </c>
    </row>
    <row r="6" spans="1:18">
      <c r="A6" s="4" t="s">
        <v>18</v>
      </c>
      <c r="B6" s="4"/>
      <c r="C6" s="22" t="s">
        <v>19</v>
      </c>
      <c r="D6" s="15"/>
      <c r="F6" s="2">
        <f>(F5+1)</f>
        <v>4</v>
      </c>
      <c r="G6" s="2">
        <v>0</v>
      </c>
      <c r="H6" s="2">
        <v>0</v>
      </c>
      <c r="I6" s="2">
        <v>0</v>
      </c>
      <c r="J6" s="2">
        <v>0</v>
      </c>
      <c r="K6" s="2">
        <v>1</v>
      </c>
      <c r="M6" s="2">
        <f>(M5+1)</f>
        <v>4</v>
      </c>
      <c r="N6" s="2">
        <v>0</v>
      </c>
      <c r="O6" s="2">
        <v>0</v>
      </c>
      <c r="P6" s="2">
        <v>0</v>
      </c>
      <c r="Q6" s="2">
        <v>0</v>
      </c>
      <c r="R6" s="2">
        <v>0</v>
      </c>
    </row>
    <row r="7" spans="1:18">
      <c r="A7" s="6" t="s">
        <v>20</v>
      </c>
      <c r="B7" s="6" t="s">
        <v>21</v>
      </c>
      <c r="C7" s="20" t="s">
        <v>22</v>
      </c>
      <c r="D7" s="21"/>
      <c r="F7" s="2">
        <f>(F6+1)</f>
        <v>5</v>
      </c>
      <c r="G7" s="2">
        <v>0</v>
      </c>
      <c r="H7" s="2">
        <v>0</v>
      </c>
      <c r="I7" s="2">
        <v>0</v>
      </c>
      <c r="J7" s="2">
        <v>0</v>
      </c>
      <c r="K7" s="2">
        <v>1</v>
      </c>
      <c r="M7" s="2">
        <f>(M6+1)</f>
        <v>5</v>
      </c>
      <c r="N7" s="2">
        <v>0</v>
      </c>
      <c r="O7" s="2">
        <v>0</v>
      </c>
      <c r="P7" s="2">
        <v>0</v>
      </c>
      <c r="Q7" s="2">
        <v>0</v>
      </c>
      <c r="R7" s="2">
        <v>0</v>
      </c>
    </row>
    <row r="8" spans="1:18">
      <c r="A8" s="6" t="s">
        <v>23</v>
      </c>
      <c r="B8" s="2">
        <f>MIN(G23:R23)</f>
        <v>0</v>
      </c>
      <c r="C8" s="20"/>
      <c r="D8" s="21"/>
      <c r="F8" s="2">
        <f>(F7+1)</f>
        <v>6</v>
      </c>
      <c r="G8" s="2">
        <v>0</v>
      </c>
      <c r="H8" s="2">
        <v>0</v>
      </c>
      <c r="I8" s="2">
        <v>1</v>
      </c>
      <c r="J8" s="2">
        <v>0</v>
      </c>
      <c r="K8" s="2">
        <v>1</v>
      </c>
      <c r="M8" s="2">
        <f>(M7+1)</f>
        <v>6</v>
      </c>
      <c r="N8" s="2">
        <v>0</v>
      </c>
      <c r="O8" s="2">
        <v>0</v>
      </c>
      <c r="P8" s="2">
        <v>0</v>
      </c>
      <c r="Q8" s="2">
        <v>0</v>
      </c>
      <c r="R8" s="2">
        <v>0</v>
      </c>
    </row>
    <row r="9" spans="1:18">
      <c r="A9" s="6" t="s">
        <v>24</v>
      </c>
      <c r="B9" s="2">
        <f>MAX(G23:R23)</f>
        <v>15</v>
      </c>
      <c r="C9" s="20"/>
      <c r="D9" s="21"/>
      <c r="F9" s="2">
        <f>(F8+1)</f>
        <v>7</v>
      </c>
      <c r="G9" s="2">
        <v>0</v>
      </c>
      <c r="H9" s="2">
        <v>1</v>
      </c>
      <c r="I9" s="2">
        <v>1</v>
      </c>
      <c r="J9" s="2">
        <v>0</v>
      </c>
      <c r="K9" s="2">
        <v>1</v>
      </c>
      <c r="M9" s="2">
        <f>(M8+1)</f>
        <v>7</v>
      </c>
      <c r="N9" s="2">
        <v>0</v>
      </c>
      <c r="O9" s="2">
        <v>0</v>
      </c>
      <c r="P9" s="2">
        <v>0</v>
      </c>
      <c r="Q9" s="2">
        <v>0</v>
      </c>
      <c r="R9" s="2">
        <v>0</v>
      </c>
    </row>
    <row r="10" spans="1:18">
      <c r="A10" s="6" t="s">
        <v>25</v>
      </c>
      <c r="B10" s="14">
        <f>AVERAGE(G23:R23)</f>
        <v>5.4</v>
      </c>
      <c r="C10" s="20"/>
      <c r="D10" s="21"/>
      <c r="F10" s="2">
        <f>(F9+1)</f>
        <v>8</v>
      </c>
      <c r="G10" s="2">
        <v>1</v>
      </c>
      <c r="H10" s="2">
        <v>0</v>
      </c>
      <c r="I10" s="2">
        <v>0</v>
      </c>
      <c r="J10" s="2">
        <v>0</v>
      </c>
      <c r="K10" s="2">
        <v>1</v>
      </c>
      <c r="M10" s="2">
        <f>(M9+1)</f>
        <v>8</v>
      </c>
      <c r="N10" s="2">
        <v>0</v>
      </c>
      <c r="O10" s="2">
        <v>0</v>
      </c>
      <c r="P10" s="2">
        <v>0</v>
      </c>
      <c r="Q10" s="2">
        <v>0</v>
      </c>
      <c r="R10" s="2">
        <v>0</v>
      </c>
    </row>
    <row r="11" spans="1:18">
      <c r="A11" s="6" t="s">
        <v>26</v>
      </c>
      <c r="B11" s="2">
        <f>MEDIAN(G23:R23)</f>
        <v>4</v>
      </c>
      <c r="C11" s="20"/>
      <c r="D11" s="21"/>
      <c r="F11" s="2">
        <f>(F10+1)</f>
        <v>9</v>
      </c>
      <c r="G11" s="2">
        <v>0</v>
      </c>
      <c r="H11" s="2">
        <v>0</v>
      </c>
      <c r="I11" s="2">
        <v>0</v>
      </c>
      <c r="J11" s="2">
        <v>0</v>
      </c>
      <c r="K11" s="2">
        <v>1</v>
      </c>
      <c r="M11" s="2">
        <f>(M10+1)</f>
        <v>9</v>
      </c>
      <c r="N11" s="2">
        <v>0</v>
      </c>
      <c r="O11" s="2">
        <v>0</v>
      </c>
      <c r="P11" s="2">
        <v>0</v>
      </c>
      <c r="Q11" s="2">
        <v>0</v>
      </c>
      <c r="R11" s="2">
        <v>0</v>
      </c>
    </row>
    <row r="12" spans="1:18">
      <c r="A12" s="6" t="s">
        <v>27</v>
      </c>
      <c r="B12" s="14">
        <f>_xlfn.QUARTILE.EXC(G23:R23,1)</f>
        <v>1.75</v>
      </c>
      <c r="C12" s="20"/>
      <c r="D12" s="21"/>
      <c r="F12" s="2">
        <f>(F11+1)</f>
        <v>10</v>
      </c>
      <c r="G12" s="2">
        <v>0</v>
      </c>
      <c r="H12" s="2">
        <v>0</v>
      </c>
      <c r="I12" s="2">
        <v>0</v>
      </c>
      <c r="J12" s="2">
        <v>0</v>
      </c>
      <c r="K12" s="2">
        <v>1</v>
      </c>
      <c r="M12" s="2">
        <f>(M11+1)</f>
        <v>10</v>
      </c>
      <c r="N12" s="2">
        <v>0</v>
      </c>
      <c r="O12" s="2">
        <v>0</v>
      </c>
      <c r="P12" s="2">
        <v>0</v>
      </c>
      <c r="Q12" s="2">
        <v>0</v>
      </c>
      <c r="R12" s="2">
        <v>0</v>
      </c>
    </row>
    <row r="13" spans="1:18">
      <c r="A13" s="6" t="s">
        <v>28</v>
      </c>
      <c r="B13" s="2">
        <f>_xlfn.QUARTILE.EXC(G23:R23,2)</f>
        <v>4</v>
      </c>
      <c r="C13" s="20"/>
      <c r="D13" s="21"/>
      <c r="F13" s="2">
        <f>(F12+1)</f>
        <v>11</v>
      </c>
      <c r="G13" s="2">
        <v>0</v>
      </c>
      <c r="H13" s="2">
        <v>0</v>
      </c>
      <c r="I13" s="2">
        <v>1</v>
      </c>
      <c r="J13" s="2">
        <v>0</v>
      </c>
      <c r="K13" s="2">
        <v>0</v>
      </c>
      <c r="M13" s="2">
        <f>(M12+1)</f>
        <v>11</v>
      </c>
      <c r="N13" s="2">
        <v>0</v>
      </c>
      <c r="O13" s="2">
        <v>0</v>
      </c>
      <c r="P13" s="2">
        <v>0</v>
      </c>
      <c r="Q13" s="2">
        <v>0</v>
      </c>
      <c r="R13" s="2">
        <v>0</v>
      </c>
    </row>
    <row r="14" spans="1:18">
      <c r="A14" s="6" t="s">
        <v>29</v>
      </c>
      <c r="B14" s="14">
        <f>_xlfn.QUARTILE.EXC(G23:R23,3)</f>
        <v>8.25</v>
      </c>
      <c r="C14" s="20"/>
      <c r="D14" s="21"/>
      <c r="F14" s="2">
        <f>(F13+1)</f>
        <v>12</v>
      </c>
      <c r="G14" s="2">
        <v>0</v>
      </c>
      <c r="H14" s="2">
        <v>1</v>
      </c>
      <c r="I14" s="2">
        <v>1</v>
      </c>
      <c r="J14" s="2">
        <v>0</v>
      </c>
      <c r="K14" s="2">
        <v>0</v>
      </c>
      <c r="M14" s="2">
        <f>(M13+1)</f>
        <v>12</v>
      </c>
      <c r="N14" s="2">
        <v>0</v>
      </c>
      <c r="O14" s="2">
        <v>0</v>
      </c>
      <c r="P14" s="2">
        <v>1</v>
      </c>
      <c r="Q14" s="2">
        <v>0</v>
      </c>
      <c r="R14" s="2">
        <v>1</v>
      </c>
    </row>
    <row r="15" spans="1:18">
      <c r="A15" s="6" t="s">
        <v>30</v>
      </c>
      <c r="B15" s="2">
        <v>15</v>
      </c>
      <c r="C15" s="20"/>
      <c r="D15" s="21"/>
      <c r="F15" s="2">
        <f>(F14+1)</f>
        <v>13</v>
      </c>
      <c r="G15" s="2">
        <v>1</v>
      </c>
      <c r="H15" s="2">
        <v>0</v>
      </c>
      <c r="I15" s="2">
        <v>1</v>
      </c>
      <c r="J15" s="2">
        <v>0</v>
      </c>
      <c r="K15" s="2">
        <v>0</v>
      </c>
      <c r="M15" s="2">
        <f>(M14+1)</f>
        <v>13</v>
      </c>
      <c r="N15" s="2">
        <v>0</v>
      </c>
      <c r="O15" s="2">
        <v>0</v>
      </c>
      <c r="P15" s="2">
        <v>0</v>
      </c>
      <c r="Q15" s="2">
        <v>0</v>
      </c>
      <c r="R15" s="2">
        <v>0</v>
      </c>
    </row>
    <row r="16" spans="1:18">
      <c r="F16" s="2">
        <f>(F15+1)</f>
        <v>14</v>
      </c>
      <c r="G16" s="2">
        <v>0</v>
      </c>
      <c r="H16" s="2">
        <v>0</v>
      </c>
      <c r="I16" s="2">
        <v>0</v>
      </c>
      <c r="J16" s="2">
        <v>0</v>
      </c>
      <c r="K16" s="2">
        <v>0</v>
      </c>
      <c r="M16" s="2">
        <f>(M15+1)</f>
        <v>14</v>
      </c>
      <c r="N16" s="2">
        <v>0</v>
      </c>
      <c r="O16" s="2">
        <v>0</v>
      </c>
      <c r="P16" s="2">
        <v>0</v>
      </c>
      <c r="Q16" s="2">
        <v>0</v>
      </c>
      <c r="R16" s="2">
        <v>0</v>
      </c>
    </row>
    <row r="17" spans="1:18">
      <c r="A17" s="4" t="s">
        <v>31</v>
      </c>
      <c r="B17" s="4"/>
      <c r="C17" s="22" t="s">
        <v>19</v>
      </c>
      <c r="D17" s="15"/>
      <c r="F17" s="2">
        <f>(F16+1)</f>
        <v>15</v>
      </c>
      <c r="G17" s="2">
        <v>0</v>
      </c>
      <c r="H17" s="2">
        <v>1</v>
      </c>
      <c r="I17" s="2">
        <v>0</v>
      </c>
      <c r="J17" s="2">
        <v>0</v>
      </c>
      <c r="K17" s="2">
        <v>0</v>
      </c>
      <c r="M17" s="2">
        <f>(M16+1)</f>
        <v>15</v>
      </c>
      <c r="N17" s="2">
        <v>0</v>
      </c>
      <c r="O17" s="2">
        <v>0</v>
      </c>
      <c r="P17" s="2">
        <v>0</v>
      </c>
      <c r="Q17" s="2">
        <v>0</v>
      </c>
      <c r="R17" s="2">
        <v>0</v>
      </c>
    </row>
    <row r="18" spans="1:18" ht="15" customHeight="1">
      <c r="A18" s="6" t="s">
        <v>20</v>
      </c>
      <c r="B18" s="6" t="s">
        <v>21</v>
      </c>
      <c r="C18" s="20" t="s">
        <v>32</v>
      </c>
      <c r="D18" s="21"/>
      <c r="F18" s="2">
        <f>(F17+1)</f>
        <v>16</v>
      </c>
      <c r="G18" s="2">
        <v>0</v>
      </c>
      <c r="H18" s="2">
        <v>0</v>
      </c>
      <c r="I18" s="2">
        <v>0</v>
      </c>
      <c r="J18" s="2">
        <v>1</v>
      </c>
      <c r="K18" s="2">
        <v>1</v>
      </c>
      <c r="M18" s="2">
        <f>(M17+1)</f>
        <v>16</v>
      </c>
      <c r="N18" s="2">
        <v>0</v>
      </c>
      <c r="O18" s="2">
        <v>0</v>
      </c>
      <c r="P18" s="2">
        <v>0</v>
      </c>
      <c r="Q18" s="2">
        <v>0</v>
      </c>
      <c r="R18" s="2">
        <v>0</v>
      </c>
    </row>
    <row r="19" spans="1:18">
      <c r="A19" s="6" t="s">
        <v>23</v>
      </c>
      <c r="B19" s="2">
        <f>MIN(G23:K23)</f>
        <v>2</v>
      </c>
      <c r="C19" s="20"/>
      <c r="D19" s="21"/>
      <c r="F19" s="2">
        <f>(F18+1)</f>
        <v>17</v>
      </c>
      <c r="G19" s="2">
        <v>0</v>
      </c>
      <c r="H19" s="2">
        <v>0</v>
      </c>
      <c r="I19" s="2">
        <v>0</v>
      </c>
      <c r="J19" s="2">
        <v>1</v>
      </c>
      <c r="K19" s="2">
        <v>1</v>
      </c>
      <c r="M19" s="2">
        <f>(M18+1)</f>
        <v>17</v>
      </c>
      <c r="N19" s="2">
        <v>0</v>
      </c>
      <c r="O19" s="2">
        <v>0</v>
      </c>
      <c r="P19" s="2">
        <v>0</v>
      </c>
      <c r="Q19" s="2">
        <v>0</v>
      </c>
      <c r="R19" s="2">
        <v>1</v>
      </c>
    </row>
    <row r="20" spans="1:18">
      <c r="A20" s="6" t="s">
        <v>24</v>
      </c>
      <c r="B20" s="2">
        <f>MAX(G23:K23)</f>
        <v>15</v>
      </c>
      <c r="C20" s="20"/>
      <c r="D20" s="21"/>
      <c r="F20" s="2">
        <f>(F19+1)</f>
        <v>18</v>
      </c>
      <c r="G20" s="2">
        <v>0</v>
      </c>
      <c r="H20" s="2">
        <v>1</v>
      </c>
      <c r="I20" s="2">
        <v>0</v>
      </c>
      <c r="J20" s="2">
        <v>1</v>
      </c>
      <c r="K20" s="2">
        <v>1</v>
      </c>
      <c r="M20" s="2">
        <f>(M19+1)</f>
        <v>18</v>
      </c>
      <c r="N20" s="2">
        <v>0</v>
      </c>
      <c r="O20" s="2">
        <v>0</v>
      </c>
      <c r="P20" s="2">
        <v>0</v>
      </c>
      <c r="Q20" s="2">
        <v>1</v>
      </c>
      <c r="R20" s="2">
        <v>1</v>
      </c>
    </row>
    <row r="21" spans="1:18">
      <c r="A21" s="6" t="s">
        <v>25</v>
      </c>
      <c r="B21" s="14">
        <f>AVERAGE(G23:K23)</f>
        <v>8.4</v>
      </c>
      <c r="C21" s="20"/>
      <c r="D21" s="21"/>
      <c r="F21" s="2">
        <f>(F20+1)</f>
        <v>19</v>
      </c>
      <c r="G21" s="2">
        <v>0</v>
      </c>
      <c r="H21" s="2">
        <v>1</v>
      </c>
      <c r="I21" s="2">
        <v>1</v>
      </c>
      <c r="J21" s="2">
        <v>1</v>
      </c>
      <c r="K21" s="2">
        <v>1</v>
      </c>
      <c r="M21" s="2">
        <f>(M20+1)</f>
        <v>19</v>
      </c>
      <c r="N21" s="2">
        <v>0</v>
      </c>
      <c r="O21" s="2">
        <v>0</v>
      </c>
      <c r="P21" s="2">
        <v>1</v>
      </c>
      <c r="Q21" s="2">
        <v>1</v>
      </c>
      <c r="R21" s="2">
        <v>1</v>
      </c>
    </row>
    <row r="22" spans="1:18">
      <c r="A22" s="6" t="s">
        <v>26</v>
      </c>
      <c r="B22" s="2">
        <f>MEDIAN(G23:K23)</f>
        <v>8</v>
      </c>
      <c r="C22" s="20"/>
      <c r="D22" s="21"/>
      <c r="F22" s="10">
        <f>(F21+1)</f>
        <v>20</v>
      </c>
      <c r="G22" s="10">
        <v>0</v>
      </c>
      <c r="H22" s="10">
        <v>1</v>
      </c>
      <c r="I22" s="10">
        <v>1</v>
      </c>
      <c r="J22" s="10">
        <v>1</v>
      </c>
      <c r="K22" s="10">
        <v>1</v>
      </c>
      <c r="M22" s="2">
        <f>(M21+1)</f>
        <v>20</v>
      </c>
      <c r="N22" s="2">
        <v>0</v>
      </c>
      <c r="O22" s="2">
        <v>1</v>
      </c>
      <c r="P22" s="2">
        <v>1</v>
      </c>
      <c r="Q22" s="2">
        <v>1</v>
      </c>
      <c r="R22" s="2">
        <v>1</v>
      </c>
    </row>
    <row r="23" spans="1:18">
      <c r="A23" s="6" t="s">
        <v>27</v>
      </c>
      <c r="B23" s="14">
        <f>_xlfn.QUARTILE.EXC(G23:K23,1)</f>
        <v>5</v>
      </c>
      <c r="C23" s="20"/>
      <c r="D23" s="21"/>
      <c r="F23" s="6" t="s">
        <v>33</v>
      </c>
      <c r="G23" s="7">
        <f>SUM(G3:G22)</f>
        <v>2</v>
      </c>
      <c r="H23" s="8">
        <f>SUM(H3:H22)</f>
        <v>9</v>
      </c>
      <c r="I23" s="8">
        <f>SUM(I3:I22)</f>
        <v>8</v>
      </c>
      <c r="J23" s="8">
        <f>SUM(J3:J22)</f>
        <v>8</v>
      </c>
      <c r="K23" s="8">
        <f>SUM(K3:K22)</f>
        <v>15</v>
      </c>
      <c r="M23" s="11"/>
      <c r="N23" s="12">
        <f>SUM(N3:N22)</f>
        <v>0</v>
      </c>
      <c r="O23" s="12">
        <f>SUM(O3:O22)</f>
        <v>1</v>
      </c>
      <c r="P23" s="12">
        <f>SUM(P3:P22)</f>
        <v>3</v>
      </c>
      <c r="Q23" s="12">
        <f>SUM(Q3:Q22)</f>
        <v>3</v>
      </c>
      <c r="R23" s="13">
        <f>SUM(R3:R22)</f>
        <v>5</v>
      </c>
    </row>
    <row r="24" spans="1:18">
      <c r="A24" s="6" t="s">
        <v>28</v>
      </c>
      <c r="B24" s="2">
        <f>_xlfn.QUARTILE.EXC(G23:K23,2)</f>
        <v>8</v>
      </c>
      <c r="C24" s="20"/>
      <c r="D24" s="21"/>
      <c r="F24" s="1" t="s">
        <v>34</v>
      </c>
      <c r="G24" s="1"/>
      <c r="H24" s="1"/>
      <c r="I24" s="1"/>
      <c r="J24" s="1"/>
      <c r="K24" s="1"/>
      <c r="M24" s="1" t="s">
        <v>34</v>
      </c>
      <c r="N24" s="1"/>
      <c r="O24" s="1"/>
      <c r="P24" s="1"/>
      <c r="Q24" s="1"/>
      <c r="R24" s="1"/>
    </row>
    <row r="25" spans="1:18">
      <c r="A25" s="6" t="s">
        <v>29</v>
      </c>
      <c r="B25" s="14">
        <f>_xlfn.QUARTILE.EXC(G23:K23,3)</f>
        <v>12</v>
      </c>
      <c r="C25" s="20"/>
      <c r="D25" s="21"/>
    </row>
    <row r="26" spans="1:18">
      <c r="A26" s="6" t="s">
        <v>30</v>
      </c>
      <c r="B26" s="2">
        <v>15</v>
      </c>
      <c r="C26" s="20"/>
      <c r="D26" s="21"/>
    </row>
    <row r="28" spans="1:18">
      <c r="A28" s="4" t="s">
        <v>35</v>
      </c>
      <c r="B28" s="4"/>
      <c r="C28" s="22" t="s">
        <v>19</v>
      </c>
      <c r="D28" s="15"/>
    </row>
    <row r="29" spans="1:18">
      <c r="A29" s="6" t="s">
        <v>20</v>
      </c>
      <c r="B29" s="6" t="s">
        <v>21</v>
      </c>
      <c r="C29" s="20" t="s">
        <v>36</v>
      </c>
      <c r="D29" s="21"/>
    </row>
    <row r="30" spans="1:18">
      <c r="A30" s="6" t="s">
        <v>23</v>
      </c>
      <c r="B30" s="2">
        <f>MIN(N23:R23)</f>
        <v>0</v>
      </c>
      <c r="C30" s="20"/>
      <c r="D30" s="21"/>
    </row>
    <row r="31" spans="1:18">
      <c r="A31" s="6" t="s">
        <v>24</v>
      </c>
      <c r="B31" s="2">
        <f>MAX(N23:R23)</f>
        <v>5</v>
      </c>
      <c r="C31" s="20"/>
      <c r="D31" s="21"/>
    </row>
    <row r="32" spans="1:18">
      <c r="A32" s="6" t="s">
        <v>25</v>
      </c>
      <c r="B32" s="14">
        <f>AVERAGE(N23:R23)</f>
        <v>2.4</v>
      </c>
      <c r="C32" s="20"/>
      <c r="D32" s="21"/>
    </row>
    <row r="33" spans="1:4">
      <c r="A33" s="6" t="s">
        <v>26</v>
      </c>
      <c r="B33" s="2">
        <f>MEDIAN(N23:R23)</f>
        <v>3</v>
      </c>
      <c r="C33" s="20"/>
      <c r="D33" s="21"/>
    </row>
    <row r="34" spans="1:4">
      <c r="A34" s="6" t="s">
        <v>27</v>
      </c>
      <c r="B34" s="14">
        <f>_xlfn.QUARTILE.EXC(N23:R23,1)</f>
        <v>0.5</v>
      </c>
      <c r="C34" s="20"/>
      <c r="D34" s="21"/>
    </row>
    <row r="35" spans="1:4">
      <c r="A35" s="6" t="s">
        <v>28</v>
      </c>
      <c r="B35" s="2">
        <f>_xlfn.QUARTILE.EXC(N23:R23,2)</f>
        <v>3</v>
      </c>
      <c r="C35" s="20"/>
      <c r="D35" s="21"/>
    </row>
    <row r="36" spans="1:4">
      <c r="A36" s="6" t="s">
        <v>29</v>
      </c>
      <c r="B36" s="14">
        <f>_xlfn.QUARTILE.EXC(N23:R23,3)</f>
        <v>4</v>
      </c>
      <c r="C36" s="20"/>
      <c r="D36" s="21"/>
    </row>
    <row r="37" spans="1:4">
      <c r="A37" s="6" t="s">
        <v>30</v>
      </c>
      <c r="B37" s="2">
        <v>5</v>
      </c>
      <c r="C37" s="20"/>
      <c r="D37" s="21"/>
    </row>
  </sheetData>
  <mergeCells count="15">
    <mergeCell ref="A28:B28"/>
    <mergeCell ref="C28:D28"/>
    <mergeCell ref="C29:D37"/>
    <mergeCell ref="C17:D17"/>
    <mergeCell ref="C18:D26"/>
    <mergeCell ref="C6:D6"/>
    <mergeCell ref="C7:D15"/>
    <mergeCell ref="A1:D1"/>
    <mergeCell ref="A2:D2"/>
    <mergeCell ref="F1:K1"/>
    <mergeCell ref="M1:R1"/>
    <mergeCell ref="F24:K24"/>
    <mergeCell ref="M24:R24"/>
    <mergeCell ref="A6:B6"/>
    <mergeCell ref="A17: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2020-04-25T01:41:48Z</dcterms:created>
  <dcterms:modified xsi:type="dcterms:W3CDTF">2020-04-25T02:49:04Z</dcterms:modified>
  <cp:category/>
  <cp:contentStatus/>
</cp:coreProperties>
</file>