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lqr5-my.sharepoint.com/personal/larissa_lqr5_onmicrosoft_com/Documents/01. Portfolio/Excel/Projetos_Excel/Analise_Assinaturas/"/>
    </mc:Choice>
  </mc:AlternateContent>
  <xr:revisionPtr revIDLastSave="2305" documentId="13_ncr:1_{C9D51D4A-6B0B-44FC-A344-1BF84596D16C}" xr6:coauthVersionLast="47" xr6:coauthVersionMax="47" xr10:uidLastSave="{E7D9FA56-2084-44D0-A4E5-27B28D7E3FCD}"/>
  <bookViews>
    <workbookView xWindow="-120" yWindow="-120" windowWidth="20730" windowHeight="11160" xr2:uid="{A6417F27-DCD0-4E6C-9D29-57B48A9BF817}"/>
  </bookViews>
  <sheets>
    <sheet name="dados" sheetId="9" r:id="rId1"/>
    <sheet name="dados_tratados" sheetId="10" r:id="rId2"/>
    <sheet name="informacoes" sheetId="13" r:id="rId3"/>
    <sheet name="tabelas_dinamicas" sheetId="11" r:id="rId4"/>
    <sheet name="dashboard" sheetId="12" r:id="rId5"/>
  </sheets>
  <definedNames>
    <definedName name="_xlchart.v5.0" hidden="1">tabelas_dinamicas!$D$41</definedName>
    <definedName name="_xlchart.v5.1" hidden="1">tabelas_dinamicas!$D$42:$D$44</definedName>
    <definedName name="_xlchart.v5.2" hidden="1">tabelas_dinamicas!$E$41</definedName>
    <definedName name="_xlchart.v5.3" hidden="1">tabelas_dinamicas!$E$42:$E$44</definedName>
    <definedName name="Slicer_Assinatura">#N/A</definedName>
    <definedName name="Slicer_Faixa_Etaria">#N/A</definedName>
    <definedName name="Slicer_Genero">#N/A</definedName>
    <definedName name="Slicer_Regiao">#N/A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1" l="1"/>
  <c r="E44" i="11"/>
  <c r="E42" i="11"/>
  <c r="F42" i="11" s="1"/>
  <c r="E8" i="11"/>
  <c r="D14" i="11"/>
  <c r="E14" i="11"/>
  <c r="D15" i="11"/>
  <c r="E15" i="11"/>
  <c r="D16" i="11"/>
  <c r="E16" i="11"/>
  <c r="E13" i="11"/>
  <c r="F13" i="11" s="1"/>
  <c r="D13" i="11"/>
  <c r="F44" i="11" l="1"/>
  <c r="F43" i="11"/>
  <c r="F16" i="11"/>
  <c r="F15" i="11"/>
  <c r="F14" i="11"/>
  <c r="E3" i="11"/>
  <c r="E2" i="11"/>
  <c r="E4" i="11" l="1"/>
  <c r="F3" i="11"/>
  <c r="G3" i="11" s="1"/>
  <c r="H2" i="10"/>
  <c r="I2" i="10" s="1"/>
  <c r="H3" i="10"/>
  <c r="I3" i="10" s="1"/>
  <c r="H4" i="10"/>
  <c r="I4" i="10" s="1"/>
  <c r="H5" i="10"/>
  <c r="I5" i="10" s="1"/>
  <c r="H6" i="10"/>
  <c r="I6" i="10" s="1"/>
  <c r="H7" i="10"/>
  <c r="I7" i="10" s="1"/>
  <c r="H8" i="10"/>
  <c r="I8" i="10" s="1"/>
  <c r="H9" i="10"/>
  <c r="I9" i="10" s="1"/>
  <c r="H10" i="10"/>
  <c r="I10" i="10" s="1"/>
  <c r="H11" i="10"/>
  <c r="I11" i="10" s="1"/>
  <c r="H12" i="10"/>
  <c r="I12" i="10" s="1"/>
  <c r="H13" i="10"/>
  <c r="I13" i="10" s="1"/>
  <c r="H14" i="10"/>
  <c r="I14" i="10" s="1"/>
  <c r="H15" i="10"/>
  <c r="I15" i="10" s="1"/>
  <c r="H16" i="10"/>
  <c r="I16" i="10" s="1"/>
  <c r="H17" i="10"/>
  <c r="I17" i="10" s="1"/>
  <c r="H18" i="10"/>
  <c r="I18" i="10" s="1"/>
  <c r="H19" i="10"/>
  <c r="I19" i="10" s="1"/>
  <c r="H20" i="10"/>
  <c r="I20" i="10" s="1"/>
  <c r="H21" i="10"/>
  <c r="I21" i="10" s="1"/>
  <c r="H22" i="10"/>
  <c r="I22" i="10" s="1"/>
  <c r="H23" i="10"/>
  <c r="I23" i="10" s="1"/>
  <c r="H24" i="10"/>
  <c r="I24" i="10" s="1"/>
  <c r="H25" i="10"/>
  <c r="I25" i="10" s="1"/>
  <c r="H26" i="10"/>
  <c r="I26" i="10" s="1"/>
  <c r="H27" i="10"/>
  <c r="I27" i="10" s="1"/>
  <c r="H28" i="10"/>
  <c r="I28" i="10" s="1"/>
  <c r="H29" i="10"/>
  <c r="I29" i="10" s="1"/>
  <c r="H30" i="10"/>
  <c r="I30" i="10" s="1"/>
  <c r="H31" i="10"/>
  <c r="I31" i="10" s="1"/>
  <c r="H32" i="10"/>
  <c r="I32" i="10" s="1"/>
  <c r="H33" i="10"/>
  <c r="I33" i="10" s="1"/>
  <c r="H34" i="10"/>
  <c r="I34" i="10" s="1"/>
  <c r="H35" i="10"/>
  <c r="I35" i="10" s="1"/>
  <c r="H36" i="10"/>
  <c r="I36" i="10" s="1"/>
  <c r="H37" i="10"/>
  <c r="I37" i="10" s="1"/>
  <c r="H38" i="10"/>
  <c r="I38" i="10" s="1"/>
  <c r="H39" i="10"/>
  <c r="I39" i="10" s="1"/>
  <c r="H40" i="10"/>
  <c r="I40" i="10" s="1"/>
  <c r="H41" i="10"/>
  <c r="I41" i="10" s="1"/>
  <c r="H42" i="10"/>
  <c r="I42" i="10" s="1"/>
  <c r="H43" i="10"/>
  <c r="I43" i="10" s="1"/>
  <c r="H44" i="10"/>
  <c r="I44" i="10" s="1"/>
  <c r="H45" i="10"/>
  <c r="I45" i="10" s="1"/>
  <c r="H46" i="10"/>
  <c r="I46" i="10" s="1"/>
  <c r="H47" i="10"/>
  <c r="I47" i="10" s="1"/>
  <c r="H48" i="10"/>
  <c r="I48" i="10" s="1"/>
  <c r="H49" i="10"/>
  <c r="I49" i="10" s="1"/>
  <c r="H50" i="10"/>
  <c r="I50" i="10" s="1"/>
  <c r="H51" i="10"/>
  <c r="I51" i="10" s="1"/>
  <c r="H52" i="10"/>
  <c r="I52" i="10" s="1"/>
  <c r="H53" i="10"/>
  <c r="I53" i="10" s="1"/>
  <c r="H54" i="10"/>
  <c r="I54" i="10" s="1"/>
  <c r="H55" i="10"/>
  <c r="I55" i="10" s="1"/>
  <c r="H56" i="10"/>
  <c r="I56" i="10" s="1"/>
  <c r="H57" i="10"/>
  <c r="I57" i="10" s="1"/>
  <c r="H58" i="10"/>
  <c r="I58" i="10" s="1"/>
  <c r="H59" i="10"/>
  <c r="I59" i="10" s="1"/>
  <c r="H60" i="10"/>
  <c r="I60" i="10" s="1"/>
  <c r="H61" i="10"/>
  <c r="I61" i="10" s="1"/>
  <c r="H62" i="10"/>
  <c r="I62" i="10" s="1"/>
  <c r="H63" i="10"/>
  <c r="I63" i="10" s="1"/>
  <c r="H64" i="10"/>
  <c r="I64" i="10" s="1"/>
  <c r="H65" i="10"/>
  <c r="I65" i="10" s="1"/>
  <c r="H66" i="10"/>
  <c r="I66" i="10" s="1"/>
  <c r="H67" i="10"/>
  <c r="I67" i="10" s="1"/>
  <c r="H68" i="10"/>
  <c r="I68" i="10" s="1"/>
  <c r="H69" i="10"/>
  <c r="I69" i="10" s="1"/>
  <c r="H70" i="10"/>
  <c r="I70" i="10" s="1"/>
  <c r="H71" i="10"/>
  <c r="I71" i="10" s="1"/>
  <c r="H72" i="10"/>
  <c r="I72" i="10" s="1"/>
  <c r="H73" i="10"/>
  <c r="I73" i="10" s="1"/>
  <c r="H74" i="10"/>
  <c r="I74" i="10" s="1"/>
  <c r="H75" i="10"/>
  <c r="I75" i="10" s="1"/>
  <c r="H76" i="10"/>
  <c r="I76" i="10" s="1"/>
  <c r="H77" i="10"/>
  <c r="I77" i="10" s="1"/>
  <c r="H78" i="10"/>
  <c r="I78" i="10" s="1"/>
  <c r="H79" i="10"/>
  <c r="I79" i="10" s="1"/>
  <c r="H80" i="10"/>
  <c r="I80" i="10" s="1"/>
  <c r="H81" i="10"/>
  <c r="I81" i="10" s="1"/>
  <c r="H82" i="10"/>
  <c r="I82" i="10" s="1"/>
  <c r="H83" i="10"/>
  <c r="I83" i="10" s="1"/>
  <c r="H84" i="10"/>
  <c r="I84" i="10" s="1"/>
  <c r="H85" i="10"/>
  <c r="I85" i="10" s="1"/>
  <c r="H86" i="10"/>
  <c r="I86" i="10" s="1"/>
  <c r="H87" i="10"/>
  <c r="I87" i="10" s="1"/>
  <c r="H88" i="10"/>
  <c r="I88" i="10" s="1"/>
  <c r="H89" i="10"/>
  <c r="I89" i="10" s="1"/>
  <c r="H90" i="10"/>
  <c r="I90" i="10" s="1"/>
  <c r="H91" i="10"/>
  <c r="I91" i="10" s="1"/>
  <c r="H92" i="10"/>
  <c r="I92" i="10" s="1"/>
  <c r="H93" i="10"/>
  <c r="I93" i="10" s="1"/>
  <c r="H94" i="10"/>
  <c r="I94" i="10" s="1"/>
  <c r="H95" i="10"/>
  <c r="I95" i="10" s="1"/>
  <c r="H96" i="10"/>
  <c r="I96" i="10" s="1"/>
  <c r="H97" i="10"/>
  <c r="I97" i="10" s="1"/>
  <c r="H98" i="10"/>
  <c r="I98" i="10" s="1"/>
  <c r="H99" i="10"/>
  <c r="I99" i="10" s="1"/>
  <c r="H100" i="10"/>
  <c r="I100" i="10" s="1"/>
  <c r="H101" i="10"/>
  <c r="I101" i="10" s="1"/>
  <c r="H102" i="10"/>
  <c r="I102" i="10" s="1"/>
  <c r="H103" i="10"/>
  <c r="I103" i="10" s="1"/>
  <c r="H104" i="10"/>
  <c r="I104" i="10" s="1"/>
  <c r="H105" i="10"/>
  <c r="I105" i="10" s="1"/>
  <c r="H106" i="10"/>
  <c r="I106" i="10" s="1"/>
  <c r="H107" i="10"/>
  <c r="I107" i="10" s="1"/>
  <c r="H108" i="10"/>
  <c r="I108" i="10" s="1"/>
  <c r="H109" i="10"/>
  <c r="I109" i="10" s="1"/>
  <c r="H110" i="10"/>
  <c r="I110" i="10" s="1"/>
  <c r="H111" i="10"/>
  <c r="I111" i="10" s="1"/>
  <c r="H112" i="10"/>
  <c r="I112" i="10" s="1"/>
  <c r="H113" i="10"/>
  <c r="I113" i="10" s="1"/>
  <c r="H114" i="10"/>
  <c r="I114" i="10" s="1"/>
  <c r="H115" i="10"/>
  <c r="I115" i="10" s="1"/>
  <c r="H116" i="10"/>
  <c r="I116" i="10" s="1"/>
  <c r="H117" i="10"/>
  <c r="I117" i="10" s="1"/>
  <c r="H118" i="10"/>
  <c r="I118" i="10" s="1"/>
  <c r="H119" i="10"/>
  <c r="I119" i="10" s="1"/>
  <c r="H120" i="10"/>
  <c r="I120" i="10" s="1"/>
  <c r="H121" i="10"/>
  <c r="I121" i="10" s="1"/>
  <c r="H122" i="10"/>
  <c r="I122" i="10" s="1"/>
  <c r="H123" i="10"/>
  <c r="I123" i="10" s="1"/>
  <c r="H124" i="10"/>
  <c r="I124" i="10" s="1"/>
  <c r="H125" i="10"/>
  <c r="I125" i="10" s="1"/>
  <c r="H126" i="10"/>
  <c r="I126" i="10" s="1"/>
  <c r="H127" i="10"/>
  <c r="I127" i="10" s="1"/>
  <c r="H128" i="10"/>
  <c r="I128" i="10" s="1"/>
  <c r="H129" i="10"/>
  <c r="I129" i="10" s="1"/>
  <c r="H130" i="10"/>
  <c r="I130" i="10" s="1"/>
  <c r="H131" i="10"/>
  <c r="I131" i="10" s="1"/>
  <c r="H132" i="10"/>
  <c r="I132" i="10" s="1"/>
  <c r="H133" i="10"/>
  <c r="I133" i="10" s="1"/>
  <c r="H134" i="10"/>
  <c r="I134" i="10" s="1"/>
  <c r="H135" i="10"/>
  <c r="I135" i="10" s="1"/>
  <c r="H136" i="10"/>
  <c r="I136" i="10" s="1"/>
  <c r="H137" i="10"/>
  <c r="I137" i="10" s="1"/>
  <c r="H138" i="10"/>
  <c r="I138" i="10" s="1"/>
  <c r="H139" i="10"/>
  <c r="I139" i="10" s="1"/>
  <c r="H140" i="10"/>
  <c r="I140" i="10" s="1"/>
  <c r="H141" i="10"/>
  <c r="I141" i="10" s="1"/>
  <c r="H142" i="10"/>
  <c r="I142" i="10" s="1"/>
  <c r="H143" i="10"/>
  <c r="I143" i="10" s="1"/>
  <c r="H144" i="10"/>
  <c r="I144" i="10" s="1"/>
  <c r="H145" i="10"/>
  <c r="I145" i="10" s="1"/>
  <c r="H146" i="10"/>
  <c r="I146" i="10" s="1"/>
  <c r="H147" i="10"/>
  <c r="I147" i="10" s="1"/>
  <c r="H148" i="10"/>
  <c r="I148" i="10" s="1"/>
  <c r="H149" i="10"/>
  <c r="I149" i="10" s="1"/>
  <c r="H150" i="10"/>
  <c r="I150" i="10" s="1"/>
  <c r="H151" i="10"/>
  <c r="I151" i="10" s="1"/>
  <c r="H152" i="10"/>
  <c r="I152" i="10" s="1"/>
  <c r="H153" i="10"/>
  <c r="I153" i="10" s="1"/>
  <c r="H154" i="10"/>
  <c r="I154" i="10" s="1"/>
  <c r="H155" i="10"/>
  <c r="I155" i="10" s="1"/>
  <c r="H156" i="10"/>
  <c r="I156" i="10" s="1"/>
  <c r="H157" i="10"/>
  <c r="I157" i="10" s="1"/>
  <c r="H158" i="10"/>
  <c r="I158" i="10" s="1"/>
  <c r="H159" i="10"/>
  <c r="I159" i="10" s="1"/>
  <c r="H160" i="10"/>
  <c r="I160" i="10" s="1"/>
  <c r="H161" i="10"/>
  <c r="I161" i="10" s="1"/>
  <c r="H162" i="10"/>
  <c r="I162" i="10" s="1"/>
  <c r="H163" i="10"/>
  <c r="I163" i="10" s="1"/>
  <c r="H164" i="10"/>
  <c r="I164" i="10" s="1"/>
  <c r="H165" i="10"/>
  <c r="I165" i="10" s="1"/>
  <c r="H166" i="10"/>
  <c r="I166" i="10" s="1"/>
  <c r="H167" i="10"/>
  <c r="I167" i="10" s="1"/>
  <c r="H168" i="10"/>
  <c r="I168" i="10" s="1"/>
  <c r="H169" i="10"/>
  <c r="I169" i="10" s="1"/>
  <c r="H170" i="10"/>
  <c r="I170" i="10" s="1"/>
  <c r="H171" i="10"/>
  <c r="I171" i="10" s="1"/>
  <c r="H172" i="10"/>
  <c r="I172" i="10" s="1"/>
  <c r="H173" i="10"/>
  <c r="I173" i="10" s="1"/>
  <c r="H174" i="10"/>
  <c r="I174" i="10" s="1"/>
  <c r="H175" i="10"/>
  <c r="I175" i="10" s="1"/>
  <c r="H176" i="10"/>
  <c r="I176" i="10" s="1"/>
  <c r="H177" i="10"/>
  <c r="I177" i="10" s="1"/>
  <c r="H178" i="10"/>
  <c r="I178" i="10" s="1"/>
  <c r="H179" i="10"/>
  <c r="I179" i="10" s="1"/>
  <c r="H180" i="10"/>
  <c r="I180" i="10" s="1"/>
  <c r="H181" i="10"/>
  <c r="I181" i="10" s="1"/>
  <c r="H182" i="10"/>
  <c r="I182" i="10" s="1"/>
  <c r="H183" i="10"/>
  <c r="I183" i="10" s="1"/>
  <c r="H184" i="10"/>
  <c r="I184" i="10" s="1"/>
  <c r="H185" i="10"/>
  <c r="I185" i="10" s="1"/>
  <c r="H186" i="10"/>
  <c r="I186" i="10" s="1"/>
  <c r="H187" i="10"/>
  <c r="I187" i="10" s="1"/>
  <c r="H188" i="10"/>
  <c r="I188" i="10" s="1"/>
  <c r="H189" i="10"/>
  <c r="I189" i="10" s="1"/>
  <c r="H190" i="10"/>
  <c r="I190" i="10" s="1"/>
  <c r="H191" i="10"/>
  <c r="I191" i="10" s="1"/>
  <c r="H192" i="10"/>
  <c r="I192" i="10" s="1"/>
  <c r="H193" i="10"/>
  <c r="I193" i="10" s="1"/>
  <c r="H194" i="10"/>
  <c r="I194" i="10" s="1"/>
  <c r="H195" i="10"/>
  <c r="I195" i="10" s="1"/>
  <c r="H196" i="10"/>
  <c r="I196" i="10" s="1"/>
  <c r="H197" i="10"/>
  <c r="I197" i="10" s="1"/>
  <c r="H198" i="10"/>
  <c r="I198" i="10" s="1"/>
  <c r="H199" i="10"/>
  <c r="I199" i="10" s="1"/>
  <c r="H200" i="10"/>
  <c r="I200" i="10" s="1"/>
  <c r="H201" i="10"/>
  <c r="I201" i="10" s="1"/>
  <c r="H202" i="10"/>
  <c r="I202" i="10" s="1"/>
  <c r="H203" i="10"/>
  <c r="I203" i="10" s="1"/>
  <c r="H204" i="10"/>
  <c r="I204" i="10" s="1"/>
  <c r="H205" i="10"/>
  <c r="I205" i="10" s="1"/>
  <c r="H206" i="10"/>
  <c r="I206" i="10" s="1"/>
  <c r="H207" i="10"/>
  <c r="I207" i="10" s="1"/>
  <c r="H208" i="10"/>
  <c r="I208" i="10" s="1"/>
  <c r="H209" i="10"/>
  <c r="I209" i="10" s="1"/>
  <c r="H210" i="10"/>
  <c r="I210" i="10" s="1"/>
  <c r="H211" i="10"/>
  <c r="I211" i="10" s="1"/>
  <c r="H212" i="10"/>
  <c r="I212" i="10" s="1"/>
  <c r="H213" i="10"/>
  <c r="I213" i="10" s="1"/>
  <c r="H214" i="10"/>
  <c r="I214" i="10" s="1"/>
  <c r="H215" i="10"/>
  <c r="I215" i="10" s="1"/>
  <c r="H216" i="10"/>
  <c r="I216" i="10" s="1"/>
  <c r="H217" i="10"/>
  <c r="I217" i="10" s="1"/>
  <c r="H218" i="10"/>
  <c r="I218" i="10" s="1"/>
  <c r="H219" i="10"/>
  <c r="I219" i="10" s="1"/>
  <c r="H220" i="10"/>
  <c r="I220" i="10" s="1"/>
  <c r="H221" i="10"/>
  <c r="I221" i="10" s="1"/>
  <c r="H222" i="10"/>
  <c r="I222" i="10" s="1"/>
  <c r="H223" i="10"/>
  <c r="I223" i="10" s="1"/>
  <c r="H224" i="10"/>
  <c r="I224" i="10" s="1"/>
  <c r="H225" i="10"/>
  <c r="I225" i="10" s="1"/>
  <c r="H226" i="10"/>
  <c r="I226" i="10" s="1"/>
  <c r="H227" i="10"/>
  <c r="I227" i="10" s="1"/>
  <c r="H228" i="10"/>
  <c r="I228" i="10" s="1"/>
  <c r="H229" i="10"/>
  <c r="I229" i="10" s="1"/>
  <c r="H230" i="10"/>
  <c r="I230" i="10" s="1"/>
  <c r="H231" i="10"/>
  <c r="I231" i="10" s="1"/>
  <c r="H232" i="10"/>
  <c r="I232" i="10" s="1"/>
  <c r="H233" i="10"/>
  <c r="I233" i="10" s="1"/>
  <c r="H234" i="10"/>
  <c r="I234" i="10" s="1"/>
  <c r="H235" i="10"/>
  <c r="I235" i="10" s="1"/>
  <c r="H236" i="10"/>
  <c r="I236" i="10" s="1"/>
  <c r="H237" i="10"/>
  <c r="I237" i="10" s="1"/>
  <c r="H238" i="10"/>
  <c r="I238" i="10" s="1"/>
  <c r="H239" i="10"/>
  <c r="I239" i="10" s="1"/>
  <c r="H240" i="10"/>
  <c r="I240" i="10" s="1"/>
  <c r="H241" i="10"/>
  <c r="I241" i="10" s="1"/>
  <c r="H242" i="10"/>
  <c r="I242" i="10" s="1"/>
  <c r="H243" i="10"/>
  <c r="I243" i="10" s="1"/>
  <c r="H244" i="10"/>
  <c r="I244" i="10" s="1"/>
  <c r="H245" i="10"/>
  <c r="I245" i="10" s="1"/>
  <c r="H246" i="10"/>
  <c r="I246" i="10" s="1"/>
  <c r="H247" i="10"/>
  <c r="I247" i="10" s="1"/>
  <c r="H248" i="10"/>
  <c r="I248" i="10" s="1"/>
  <c r="H249" i="10"/>
  <c r="I249" i="10" s="1"/>
  <c r="H250" i="10"/>
  <c r="I250" i="10" s="1"/>
  <c r="H251" i="10"/>
  <c r="I251" i="10" s="1"/>
  <c r="H252" i="10"/>
  <c r="I252" i="10" s="1"/>
  <c r="H253" i="10"/>
  <c r="I253" i="10" s="1"/>
  <c r="H254" i="10"/>
  <c r="I254" i="10" s="1"/>
  <c r="H255" i="10"/>
  <c r="I255" i="10" s="1"/>
  <c r="H256" i="10"/>
  <c r="I256" i="10" s="1"/>
  <c r="H257" i="10"/>
  <c r="I257" i="10" s="1"/>
  <c r="H258" i="10"/>
  <c r="I258" i="10" s="1"/>
  <c r="H259" i="10"/>
  <c r="I259" i="10" s="1"/>
  <c r="H260" i="10"/>
  <c r="I260" i="10" s="1"/>
  <c r="H261" i="10"/>
  <c r="I261" i="10" s="1"/>
  <c r="H262" i="10"/>
  <c r="I262" i="10" s="1"/>
  <c r="H263" i="10"/>
  <c r="I263" i="10" s="1"/>
  <c r="H264" i="10"/>
  <c r="I264" i="10" s="1"/>
  <c r="H265" i="10"/>
  <c r="I265" i="10" s="1"/>
  <c r="H266" i="10"/>
  <c r="I266" i="10" s="1"/>
  <c r="H267" i="10"/>
  <c r="I267" i="10" s="1"/>
  <c r="H268" i="10"/>
  <c r="I268" i="10" s="1"/>
  <c r="H269" i="10"/>
  <c r="I269" i="10" s="1"/>
  <c r="H270" i="10"/>
  <c r="I270" i="10" s="1"/>
  <c r="H271" i="10"/>
  <c r="I271" i="10" s="1"/>
  <c r="H272" i="10"/>
  <c r="I272" i="10" s="1"/>
  <c r="H273" i="10"/>
  <c r="I273" i="10" s="1"/>
  <c r="H274" i="10"/>
  <c r="I274" i="10" s="1"/>
  <c r="H275" i="10"/>
  <c r="I275" i="10" s="1"/>
  <c r="H276" i="10"/>
  <c r="I276" i="10" s="1"/>
  <c r="H277" i="10"/>
  <c r="I277" i="10" s="1"/>
  <c r="H278" i="10"/>
  <c r="I278" i="10" s="1"/>
  <c r="H279" i="10"/>
  <c r="I279" i="10" s="1"/>
  <c r="H280" i="10"/>
  <c r="I280" i="10" s="1"/>
  <c r="H281" i="10"/>
  <c r="I281" i="10" s="1"/>
  <c r="H282" i="10"/>
  <c r="I282" i="10" s="1"/>
  <c r="H283" i="10"/>
  <c r="I283" i="10" s="1"/>
  <c r="H284" i="10"/>
  <c r="I284" i="10" s="1"/>
  <c r="H285" i="10"/>
  <c r="I285" i="10" s="1"/>
  <c r="H286" i="10"/>
  <c r="I286" i="10" s="1"/>
  <c r="H287" i="10"/>
  <c r="I287" i="10" s="1"/>
  <c r="H288" i="10"/>
  <c r="I288" i="10" s="1"/>
  <c r="H289" i="10"/>
  <c r="I289" i="10" s="1"/>
  <c r="H290" i="10"/>
  <c r="I290" i="10" s="1"/>
  <c r="H291" i="10"/>
  <c r="I291" i="10" s="1"/>
  <c r="H292" i="10"/>
  <c r="I292" i="10" s="1"/>
  <c r="H293" i="10"/>
  <c r="I293" i="10" s="1"/>
  <c r="H294" i="10"/>
  <c r="I294" i="10" s="1"/>
  <c r="H295" i="10"/>
  <c r="I295" i="10" s="1"/>
  <c r="H296" i="10"/>
  <c r="I296" i="10" s="1"/>
  <c r="H297" i="10"/>
  <c r="I297" i="10" s="1"/>
  <c r="H298" i="10"/>
  <c r="I298" i="10" s="1"/>
  <c r="H299" i="10"/>
  <c r="I299" i="10" s="1"/>
  <c r="H300" i="10"/>
  <c r="I300" i="10" s="1"/>
  <c r="H301" i="10"/>
  <c r="I301" i="10" s="1"/>
  <c r="H302" i="10"/>
  <c r="I302" i="10" s="1"/>
  <c r="H303" i="10"/>
  <c r="I303" i="10" s="1"/>
  <c r="H304" i="10"/>
  <c r="I304" i="10" s="1"/>
  <c r="H305" i="10"/>
  <c r="I305" i="10" s="1"/>
  <c r="H306" i="10"/>
  <c r="I306" i="10" s="1"/>
  <c r="H307" i="10"/>
  <c r="I307" i="10" s="1"/>
  <c r="H308" i="10"/>
  <c r="I308" i="10" s="1"/>
  <c r="H309" i="10"/>
  <c r="I309" i="10" s="1"/>
  <c r="H310" i="10"/>
  <c r="I310" i="10" s="1"/>
  <c r="H311" i="10"/>
  <c r="I311" i="10" s="1"/>
  <c r="H312" i="10"/>
  <c r="I312" i="10" s="1"/>
  <c r="H313" i="10"/>
  <c r="I313" i="10" s="1"/>
  <c r="H314" i="10"/>
  <c r="I314" i="10" s="1"/>
  <c r="H315" i="10"/>
  <c r="I315" i="10" s="1"/>
  <c r="H316" i="10"/>
  <c r="I316" i="10" s="1"/>
  <c r="H317" i="10"/>
  <c r="I317" i="10" s="1"/>
  <c r="H318" i="10"/>
  <c r="I318" i="10" s="1"/>
  <c r="H319" i="10"/>
  <c r="I319" i="10" s="1"/>
  <c r="H320" i="10"/>
  <c r="I320" i="10" s="1"/>
  <c r="H321" i="10"/>
  <c r="I321" i="10" s="1"/>
  <c r="H322" i="10"/>
  <c r="I322" i="10" s="1"/>
  <c r="H323" i="10"/>
  <c r="I323" i="10" s="1"/>
  <c r="H324" i="10"/>
  <c r="I324" i="10" s="1"/>
  <c r="H325" i="10"/>
  <c r="I325" i="10" s="1"/>
  <c r="H326" i="10"/>
  <c r="I326" i="10" s="1"/>
  <c r="H327" i="10"/>
  <c r="I327" i="10" s="1"/>
  <c r="H328" i="10"/>
  <c r="I328" i="10" s="1"/>
  <c r="H329" i="10"/>
  <c r="I329" i="10" s="1"/>
  <c r="H330" i="10"/>
  <c r="I330" i="10" s="1"/>
  <c r="H331" i="10"/>
  <c r="I331" i="10" s="1"/>
  <c r="H332" i="10"/>
  <c r="I332" i="10" s="1"/>
  <c r="H333" i="10"/>
  <c r="I333" i="10" s="1"/>
  <c r="H334" i="10"/>
  <c r="I334" i="10" s="1"/>
  <c r="H335" i="10"/>
  <c r="I335" i="10" s="1"/>
  <c r="H336" i="10"/>
  <c r="I336" i="10" s="1"/>
  <c r="H337" i="10"/>
  <c r="I337" i="10" s="1"/>
  <c r="H338" i="10"/>
  <c r="I338" i="10" s="1"/>
  <c r="H339" i="10"/>
  <c r="I339" i="10" s="1"/>
  <c r="H340" i="10"/>
  <c r="I340" i="10" s="1"/>
  <c r="H341" i="10"/>
  <c r="I341" i="10" s="1"/>
  <c r="H342" i="10"/>
  <c r="I342" i="10" s="1"/>
  <c r="H343" i="10"/>
  <c r="I343" i="10" s="1"/>
  <c r="H344" i="10"/>
  <c r="I344" i="10" s="1"/>
  <c r="H345" i="10"/>
  <c r="I345" i="10" s="1"/>
  <c r="H346" i="10"/>
  <c r="I346" i="10" s="1"/>
  <c r="H347" i="10"/>
  <c r="I347" i="10" s="1"/>
  <c r="H348" i="10"/>
  <c r="I348" i="10" s="1"/>
  <c r="H349" i="10"/>
  <c r="I349" i="10" s="1"/>
  <c r="H350" i="10"/>
  <c r="I350" i="10" s="1"/>
  <c r="H351" i="10"/>
  <c r="I351" i="10" s="1"/>
  <c r="H352" i="10"/>
  <c r="I352" i="10" s="1"/>
  <c r="H353" i="10"/>
  <c r="I353" i="10" s="1"/>
  <c r="H354" i="10"/>
  <c r="I354" i="10" s="1"/>
  <c r="H355" i="10"/>
  <c r="I355" i="10" s="1"/>
  <c r="H356" i="10"/>
  <c r="I356" i="10" s="1"/>
  <c r="H357" i="10"/>
  <c r="I357" i="10" s="1"/>
  <c r="H358" i="10"/>
  <c r="I358" i="10" s="1"/>
  <c r="H359" i="10"/>
  <c r="I359" i="10" s="1"/>
  <c r="H360" i="10"/>
  <c r="I360" i="10" s="1"/>
  <c r="H361" i="10"/>
  <c r="I361" i="10" s="1"/>
  <c r="H362" i="10"/>
  <c r="I362" i="10" s="1"/>
  <c r="H363" i="10"/>
  <c r="I363" i="10" s="1"/>
  <c r="H364" i="10"/>
  <c r="I364" i="10" s="1"/>
  <c r="H365" i="10"/>
  <c r="I365" i="10" s="1"/>
  <c r="H366" i="10"/>
  <c r="I366" i="10" s="1"/>
  <c r="H367" i="10"/>
  <c r="I367" i="10" s="1"/>
  <c r="H368" i="10"/>
  <c r="I368" i="10" s="1"/>
  <c r="H369" i="10"/>
  <c r="I369" i="10" s="1"/>
  <c r="H370" i="10"/>
  <c r="I370" i="10" s="1"/>
  <c r="H371" i="10"/>
  <c r="I371" i="10" s="1"/>
  <c r="H372" i="10"/>
  <c r="I372" i="10" s="1"/>
  <c r="H373" i="10"/>
  <c r="I373" i="10" s="1"/>
  <c r="H374" i="10"/>
  <c r="I374" i="10" s="1"/>
  <c r="H375" i="10"/>
  <c r="I375" i="10" s="1"/>
  <c r="H376" i="10"/>
  <c r="I376" i="10" s="1"/>
  <c r="H377" i="10"/>
  <c r="I377" i="10" s="1"/>
  <c r="H378" i="10"/>
  <c r="I378" i="10" s="1"/>
  <c r="H379" i="10"/>
  <c r="I379" i="10" s="1"/>
  <c r="H380" i="10"/>
  <c r="I380" i="10" s="1"/>
  <c r="H381" i="10"/>
  <c r="I381" i="10" s="1"/>
  <c r="H382" i="10"/>
  <c r="I382" i="10" s="1"/>
  <c r="H383" i="10"/>
  <c r="I383" i="10" s="1"/>
  <c r="H384" i="10"/>
  <c r="I384" i="10" s="1"/>
  <c r="H385" i="10"/>
  <c r="I385" i="10" s="1"/>
  <c r="H386" i="10"/>
  <c r="I386" i="10" s="1"/>
  <c r="H387" i="10"/>
  <c r="I387" i="10" s="1"/>
  <c r="H388" i="10"/>
  <c r="I388" i="10" s="1"/>
  <c r="H389" i="10"/>
  <c r="I389" i="10" s="1"/>
  <c r="H390" i="10"/>
  <c r="I390" i="10" s="1"/>
  <c r="H391" i="10"/>
  <c r="I391" i="10" s="1"/>
  <c r="H392" i="10"/>
  <c r="I392" i="10" s="1"/>
  <c r="H393" i="10"/>
  <c r="I393" i="10" s="1"/>
  <c r="H394" i="10"/>
  <c r="I394" i="10" s="1"/>
  <c r="H395" i="10"/>
  <c r="I395" i="10" s="1"/>
  <c r="H396" i="10"/>
  <c r="I396" i="10" s="1"/>
  <c r="H397" i="10"/>
  <c r="I397" i="10" s="1"/>
  <c r="H398" i="10"/>
  <c r="I398" i="10" s="1"/>
  <c r="H399" i="10"/>
  <c r="I399" i="10" s="1"/>
  <c r="H400" i="10"/>
  <c r="I400" i="10" s="1"/>
  <c r="H401" i="10"/>
  <c r="I401" i="10" s="1"/>
  <c r="H402" i="10"/>
  <c r="I402" i="10" s="1"/>
  <c r="H403" i="10"/>
  <c r="I403" i="10" s="1"/>
  <c r="H404" i="10"/>
  <c r="I404" i="10" s="1"/>
  <c r="H405" i="10"/>
  <c r="I405" i="10" s="1"/>
  <c r="H406" i="10"/>
  <c r="I406" i="10" s="1"/>
  <c r="H407" i="10"/>
  <c r="I407" i="10" s="1"/>
  <c r="H408" i="10"/>
  <c r="I408" i="10" s="1"/>
  <c r="H409" i="10"/>
  <c r="I409" i="10" s="1"/>
  <c r="H410" i="10"/>
  <c r="I410" i="10" s="1"/>
  <c r="H411" i="10"/>
  <c r="I411" i="10" s="1"/>
  <c r="H412" i="10"/>
  <c r="I412" i="10" s="1"/>
  <c r="H413" i="10"/>
  <c r="I413" i="10" s="1"/>
  <c r="H414" i="10"/>
  <c r="I414" i="10" s="1"/>
  <c r="H415" i="10"/>
  <c r="I415" i="10" s="1"/>
  <c r="H416" i="10"/>
  <c r="I416" i="10" s="1"/>
  <c r="H417" i="10"/>
  <c r="I417" i="10" s="1"/>
  <c r="H418" i="10"/>
  <c r="I418" i="10" s="1"/>
  <c r="H419" i="10"/>
  <c r="I419" i="10" s="1"/>
  <c r="H420" i="10"/>
  <c r="I420" i="10" s="1"/>
  <c r="H421" i="10"/>
  <c r="I421" i="10" s="1"/>
  <c r="H422" i="10"/>
  <c r="I422" i="10" s="1"/>
  <c r="H423" i="10"/>
  <c r="I423" i="10" s="1"/>
  <c r="H424" i="10"/>
  <c r="I424" i="10" s="1"/>
  <c r="H425" i="10"/>
  <c r="I425" i="10" s="1"/>
  <c r="H426" i="10"/>
  <c r="I426" i="10" s="1"/>
  <c r="H427" i="10"/>
  <c r="I427" i="10" s="1"/>
  <c r="H428" i="10"/>
  <c r="I428" i="10" s="1"/>
  <c r="H429" i="10"/>
  <c r="I429" i="10" s="1"/>
  <c r="H430" i="10"/>
  <c r="I430" i="10" s="1"/>
  <c r="H431" i="10"/>
  <c r="I431" i="10" s="1"/>
  <c r="H432" i="10"/>
  <c r="I432" i="10" s="1"/>
  <c r="H433" i="10"/>
  <c r="I433" i="10" s="1"/>
  <c r="H434" i="10"/>
  <c r="I434" i="10" s="1"/>
  <c r="H435" i="10"/>
  <c r="I435" i="10" s="1"/>
  <c r="H436" i="10"/>
  <c r="I436" i="10" s="1"/>
  <c r="H437" i="10"/>
  <c r="I437" i="10" s="1"/>
  <c r="H438" i="10"/>
  <c r="I438" i="10" s="1"/>
  <c r="H439" i="10"/>
  <c r="I439" i="10" s="1"/>
  <c r="H440" i="10"/>
  <c r="I440" i="10" s="1"/>
  <c r="H441" i="10"/>
  <c r="I441" i="10" s="1"/>
  <c r="H442" i="10"/>
  <c r="I442" i="10" s="1"/>
  <c r="H443" i="10"/>
  <c r="I443" i="10" s="1"/>
  <c r="H444" i="10"/>
  <c r="I444" i="10" s="1"/>
  <c r="H445" i="10"/>
  <c r="I445" i="10" s="1"/>
  <c r="H446" i="10"/>
  <c r="I446" i="10" s="1"/>
  <c r="H447" i="10"/>
  <c r="I447" i="10" s="1"/>
  <c r="H448" i="10"/>
  <c r="I448" i="10" s="1"/>
  <c r="H449" i="10"/>
  <c r="I449" i="10" s="1"/>
  <c r="H450" i="10"/>
  <c r="I450" i="10" s="1"/>
  <c r="H451" i="10"/>
  <c r="I451" i="10" s="1"/>
  <c r="H452" i="10"/>
  <c r="I452" i="10" s="1"/>
  <c r="H453" i="10"/>
  <c r="I453" i="10" s="1"/>
  <c r="H454" i="10"/>
  <c r="I454" i="10" s="1"/>
  <c r="H455" i="10"/>
  <c r="I455" i="10" s="1"/>
  <c r="H456" i="10"/>
  <c r="I456" i="10" s="1"/>
  <c r="H457" i="10"/>
  <c r="I457" i="10" s="1"/>
  <c r="H458" i="10"/>
  <c r="I458" i="10" s="1"/>
  <c r="H459" i="10"/>
  <c r="I459" i="10" s="1"/>
  <c r="H460" i="10"/>
  <c r="I460" i="10" s="1"/>
  <c r="H461" i="10"/>
  <c r="I461" i="10" s="1"/>
  <c r="H462" i="10"/>
  <c r="I462" i="10" s="1"/>
  <c r="H463" i="10"/>
  <c r="I463" i="10" s="1"/>
  <c r="H464" i="10"/>
  <c r="I464" i="10" s="1"/>
  <c r="H465" i="10"/>
  <c r="I465" i="10" s="1"/>
  <c r="H466" i="10"/>
  <c r="I466" i="10" s="1"/>
  <c r="H467" i="10"/>
  <c r="I467" i="10" s="1"/>
  <c r="H468" i="10"/>
  <c r="I468" i="10" s="1"/>
  <c r="H469" i="10"/>
  <c r="I469" i="10" s="1"/>
  <c r="H470" i="10"/>
  <c r="I470" i="10" s="1"/>
  <c r="H471" i="10"/>
  <c r="I471" i="10" s="1"/>
  <c r="H472" i="10"/>
  <c r="I472" i="10" s="1"/>
  <c r="H473" i="10"/>
  <c r="I473" i="10" s="1"/>
  <c r="H474" i="10"/>
  <c r="I474" i="10" s="1"/>
  <c r="H475" i="10"/>
  <c r="I475" i="10" s="1"/>
  <c r="H476" i="10"/>
  <c r="I476" i="10" s="1"/>
  <c r="H477" i="10"/>
  <c r="I477" i="10" s="1"/>
  <c r="H478" i="10"/>
  <c r="I478" i="10" s="1"/>
  <c r="H479" i="10"/>
  <c r="I479" i="10" s="1"/>
  <c r="H480" i="10"/>
  <c r="I480" i="10" s="1"/>
  <c r="H481" i="10"/>
  <c r="I481" i="10" s="1"/>
  <c r="H482" i="10"/>
  <c r="I482" i="10" s="1"/>
  <c r="H483" i="10"/>
  <c r="I483" i="10" s="1"/>
  <c r="H484" i="10"/>
  <c r="I484" i="10" s="1"/>
  <c r="H485" i="10"/>
  <c r="I485" i="10" s="1"/>
  <c r="H486" i="10"/>
  <c r="I486" i="10" s="1"/>
  <c r="H487" i="10"/>
  <c r="I487" i="10" s="1"/>
  <c r="H488" i="10"/>
  <c r="I488" i="10" s="1"/>
  <c r="H489" i="10"/>
  <c r="I489" i="10" s="1"/>
  <c r="H490" i="10"/>
  <c r="I490" i="10" s="1"/>
  <c r="H491" i="10"/>
  <c r="I491" i="10" s="1"/>
  <c r="H492" i="10"/>
  <c r="I492" i="10" s="1"/>
  <c r="H493" i="10"/>
  <c r="I493" i="10" s="1"/>
  <c r="H494" i="10"/>
  <c r="I494" i="10" s="1"/>
  <c r="H495" i="10"/>
  <c r="I495" i="10" s="1"/>
  <c r="H496" i="10"/>
  <c r="I496" i="10" s="1"/>
  <c r="H497" i="10"/>
  <c r="I497" i="10" s="1"/>
  <c r="H498" i="10"/>
  <c r="I498" i="10" s="1"/>
  <c r="H499" i="10"/>
  <c r="I499" i="10" s="1"/>
  <c r="H500" i="10"/>
  <c r="I500" i="10" s="1"/>
  <c r="H501" i="10"/>
  <c r="I501" i="10" s="1"/>
  <c r="H502" i="10"/>
  <c r="I502" i="10" s="1"/>
  <c r="H503" i="10"/>
  <c r="I503" i="10" s="1"/>
  <c r="H504" i="10"/>
  <c r="I504" i="10" s="1"/>
  <c r="H505" i="10"/>
  <c r="I505" i="10" s="1"/>
  <c r="H506" i="10"/>
  <c r="I506" i="10" s="1"/>
  <c r="H507" i="10"/>
  <c r="I507" i="10" s="1"/>
  <c r="H508" i="10"/>
  <c r="I508" i="10" s="1"/>
  <c r="H509" i="10"/>
  <c r="I509" i="10" s="1"/>
  <c r="H510" i="10"/>
  <c r="I510" i="10" s="1"/>
  <c r="H511" i="10"/>
  <c r="I511" i="10" s="1"/>
  <c r="H512" i="10"/>
  <c r="I512" i="10" s="1"/>
  <c r="H513" i="10"/>
  <c r="I513" i="10" s="1"/>
  <c r="H514" i="10"/>
  <c r="I514" i="10" s="1"/>
  <c r="H515" i="10"/>
  <c r="I515" i="10" s="1"/>
  <c r="H516" i="10"/>
  <c r="I516" i="10" s="1"/>
  <c r="H517" i="10"/>
  <c r="I517" i="10" s="1"/>
  <c r="H518" i="10"/>
  <c r="I518" i="10" s="1"/>
  <c r="H519" i="10"/>
  <c r="I519" i="10" s="1"/>
  <c r="H520" i="10"/>
  <c r="I520" i="10" s="1"/>
  <c r="H521" i="10"/>
  <c r="I521" i="10" s="1"/>
  <c r="H522" i="10"/>
  <c r="I522" i="10" s="1"/>
  <c r="H523" i="10"/>
  <c r="I523" i="10" s="1"/>
  <c r="H524" i="10"/>
  <c r="I524" i="10" s="1"/>
  <c r="H525" i="10"/>
  <c r="I525" i="10" s="1"/>
  <c r="H526" i="10"/>
  <c r="I526" i="10" s="1"/>
  <c r="H527" i="10"/>
  <c r="I527" i="10" s="1"/>
  <c r="H528" i="10"/>
  <c r="I528" i="10" s="1"/>
  <c r="H529" i="10"/>
  <c r="I529" i="10" s="1"/>
  <c r="H530" i="10"/>
  <c r="I530" i="10" s="1"/>
  <c r="H531" i="10"/>
  <c r="I531" i="10" s="1"/>
  <c r="H532" i="10"/>
  <c r="I532" i="10" s="1"/>
  <c r="H533" i="10"/>
  <c r="I533" i="10" s="1"/>
  <c r="H534" i="10"/>
  <c r="I534" i="10" s="1"/>
  <c r="H535" i="10"/>
  <c r="I535" i="10" s="1"/>
  <c r="H536" i="10"/>
  <c r="I536" i="10" s="1"/>
  <c r="H537" i="10"/>
  <c r="I537" i="10" s="1"/>
  <c r="H538" i="10"/>
  <c r="I538" i="10" s="1"/>
  <c r="H539" i="10"/>
  <c r="I539" i="10" s="1"/>
  <c r="H540" i="10"/>
  <c r="I540" i="10" s="1"/>
  <c r="H541" i="10"/>
  <c r="I541" i="10" s="1"/>
  <c r="H542" i="10"/>
  <c r="I542" i="10" s="1"/>
  <c r="H543" i="10"/>
  <c r="I543" i="10" s="1"/>
  <c r="H544" i="10"/>
  <c r="I544" i="10" s="1"/>
  <c r="H545" i="10"/>
  <c r="I545" i="10" s="1"/>
  <c r="H546" i="10"/>
  <c r="I546" i="10" s="1"/>
  <c r="H547" i="10"/>
  <c r="I547" i="10" s="1"/>
  <c r="H548" i="10"/>
  <c r="I548" i="10" s="1"/>
  <c r="H549" i="10"/>
  <c r="I549" i="10" s="1"/>
  <c r="H550" i="10"/>
  <c r="I550" i="10" s="1"/>
  <c r="H551" i="10"/>
  <c r="I551" i="10" s="1"/>
  <c r="H552" i="10"/>
  <c r="I552" i="10" s="1"/>
  <c r="H553" i="10"/>
  <c r="I553" i="10" s="1"/>
  <c r="H554" i="10"/>
  <c r="I554" i="10" s="1"/>
  <c r="H555" i="10"/>
  <c r="I555" i="10" s="1"/>
  <c r="H556" i="10"/>
  <c r="I556" i="10" s="1"/>
  <c r="H557" i="10"/>
  <c r="I557" i="10" s="1"/>
  <c r="H558" i="10"/>
  <c r="I558" i="10" s="1"/>
  <c r="H559" i="10"/>
  <c r="I559" i="10" s="1"/>
  <c r="H560" i="10"/>
  <c r="I560" i="10" s="1"/>
  <c r="H561" i="10"/>
  <c r="I561" i="10" s="1"/>
  <c r="H562" i="10"/>
  <c r="I562" i="10" s="1"/>
  <c r="H563" i="10"/>
  <c r="I563" i="10" s="1"/>
  <c r="H564" i="10"/>
  <c r="I564" i="10" s="1"/>
  <c r="H565" i="10"/>
  <c r="I565" i="10" s="1"/>
  <c r="H566" i="10"/>
  <c r="I566" i="10" s="1"/>
  <c r="H567" i="10"/>
  <c r="I567" i="10" s="1"/>
  <c r="H568" i="10"/>
  <c r="I568" i="10" s="1"/>
  <c r="H569" i="10"/>
  <c r="I569" i="10" s="1"/>
  <c r="H570" i="10"/>
  <c r="I570" i="10" s="1"/>
  <c r="H571" i="10"/>
  <c r="I571" i="10" s="1"/>
  <c r="H572" i="10"/>
  <c r="I572" i="10" s="1"/>
  <c r="H573" i="10"/>
  <c r="I573" i="10" s="1"/>
  <c r="H574" i="10"/>
  <c r="I574" i="10" s="1"/>
  <c r="H575" i="10"/>
  <c r="I575" i="10" s="1"/>
  <c r="H576" i="10"/>
  <c r="I576" i="10" s="1"/>
  <c r="H577" i="10"/>
  <c r="I577" i="10" s="1"/>
  <c r="H578" i="10"/>
  <c r="I578" i="10" s="1"/>
  <c r="H579" i="10"/>
  <c r="I579" i="10" s="1"/>
  <c r="H580" i="10"/>
  <c r="I580" i="10" s="1"/>
  <c r="H581" i="10"/>
  <c r="I581" i="10" s="1"/>
  <c r="H582" i="10"/>
  <c r="I582" i="10" s="1"/>
  <c r="H583" i="10"/>
  <c r="I583" i="10" s="1"/>
  <c r="H584" i="10"/>
  <c r="I584" i="10" s="1"/>
  <c r="H585" i="10"/>
  <c r="I585" i="10" s="1"/>
  <c r="H586" i="10"/>
  <c r="I586" i="10" s="1"/>
  <c r="H587" i="10"/>
  <c r="I587" i="10" s="1"/>
  <c r="H588" i="10"/>
  <c r="I588" i="10" s="1"/>
  <c r="H589" i="10"/>
  <c r="I589" i="10" s="1"/>
  <c r="H590" i="10"/>
  <c r="I590" i="10" s="1"/>
  <c r="H591" i="10"/>
  <c r="I591" i="10" s="1"/>
  <c r="H592" i="10"/>
  <c r="I592" i="10" s="1"/>
  <c r="H593" i="10"/>
  <c r="I593" i="10" s="1"/>
  <c r="H594" i="10"/>
  <c r="I594" i="10" s="1"/>
  <c r="H595" i="10"/>
  <c r="I595" i="10" s="1"/>
  <c r="H596" i="10"/>
  <c r="I596" i="10" s="1"/>
  <c r="H597" i="10"/>
  <c r="I597" i="10" s="1"/>
  <c r="H598" i="10"/>
  <c r="I598" i="10" s="1"/>
  <c r="H599" i="10"/>
  <c r="I599" i="10" s="1"/>
  <c r="H600" i="10"/>
  <c r="I600" i="10" s="1"/>
  <c r="H601" i="10"/>
  <c r="I601" i="10" s="1"/>
  <c r="H602" i="10"/>
  <c r="I602" i="10" s="1"/>
  <c r="H603" i="10"/>
  <c r="I603" i="10" s="1"/>
  <c r="H604" i="10"/>
  <c r="I604" i="10" s="1"/>
  <c r="H605" i="10"/>
  <c r="I605" i="10" s="1"/>
  <c r="H606" i="10"/>
  <c r="I606" i="10" s="1"/>
  <c r="H607" i="10"/>
  <c r="I607" i="10" s="1"/>
  <c r="H608" i="10"/>
  <c r="I608" i="10" s="1"/>
  <c r="H609" i="10"/>
  <c r="I609" i="10" s="1"/>
  <c r="H610" i="10"/>
  <c r="I610" i="10" s="1"/>
  <c r="H611" i="10"/>
  <c r="I611" i="10" s="1"/>
  <c r="H612" i="10"/>
  <c r="I612" i="10" s="1"/>
  <c r="H613" i="10"/>
  <c r="I613" i="10" s="1"/>
  <c r="H614" i="10"/>
  <c r="I614" i="10" s="1"/>
  <c r="H615" i="10"/>
  <c r="I615" i="10" s="1"/>
  <c r="H616" i="10"/>
  <c r="I616" i="10" s="1"/>
  <c r="H617" i="10"/>
  <c r="I617" i="10" s="1"/>
  <c r="H618" i="10"/>
  <c r="I618" i="10" s="1"/>
  <c r="H619" i="10"/>
  <c r="I619" i="10" s="1"/>
  <c r="H620" i="10"/>
  <c r="I620" i="10" s="1"/>
  <c r="H621" i="10"/>
  <c r="I621" i="10" s="1"/>
  <c r="H622" i="10"/>
  <c r="I622" i="10" s="1"/>
  <c r="H623" i="10"/>
  <c r="I623" i="10" s="1"/>
  <c r="H624" i="10"/>
  <c r="I624" i="10" s="1"/>
  <c r="H625" i="10"/>
  <c r="I625" i="10" s="1"/>
  <c r="H626" i="10"/>
  <c r="I626" i="10" s="1"/>
  <c r="H627" i="10"/>
  <c r="I627" i="10" s="1"/>
  <c r="H628" i="10"/>
  <c r="I628" i="10" s="1"/>
  <c r="H629" i="10"/>
  <c r="I629" i="10" s="1"/>
  <c r="H630" i="10"/>
  <c r="I630" i="10" s="1"/>
  <c r="H631" i="10"/>
  <c r="I631" i="10" s="1"/>
  <c r="H632" i="10"/>
  <c r="I632" i="10" s="1"/>
  <c r="H633" i="10"/>
  <c r="I633" i="10" s="1"/>
  <c r="H634" i="10"/>
  <c r="I634" i="10" s="1"/>
  <c r="H635" i="10"/>
  <c r="I635" i="10" s="1"/>
  <c r="H636" i="10"/>
  <c r="I636" i="10" s="1"/>
  <c r="H637" i="10"/>
  <c r="I637" i="10" s="1"/>
  <c r="H638" i="10"/>
  <c r="I638" i="10" s="1"/>
  <c r="H639" i="10"/>
  <c r="I639" i="10" s="1"/>
  <c r="H640" i="10"/>
  <c r="I640" i="10" s="1"/>
  <c r="H641" i="10"/>
  <c r="I641" i="10" s="1"/>
  <c r="H642" i="10"/>
  <c r="I642" i="10" s="1"/>
  <c r="H643" i="10"/>
  <c r="I643" i="10" s="1"/>
  <c r="H644" i="10"/>
  <c r="I644" i="10" s="1"/>
  <c r="H645" i="10"/>
  <c r="I645" i="10" s="1"/>
  <c r="H646" i="10"/>
  <c r="I646" i="10" s="1"/>
  <c r="H647" i="10"/>
  <c r="I647" i="10" s="1"/>
  <c r="H648" i="10"/>
  <c r="I648" i="10" s="1"/>
  <c r="H649" i="10"/>
  <c r="I649" i="10" s="1"/>
  <c r="H650" i="10"/>
  <c r="I650" i="10" s="1"/>
  <c r="H651" i="10"/>
  <c r="I651" i="10" s="1"/>
  <c r="H652" i="10"/>
  <c r="I652" i="10" s="1"/>
  <c r="H653" i="10"/>
  <c r="I653" i="10" s="1"/>
  <c r="H654" i="10"/>
  <c r="I654" i="10" s="1"/>
  <c r="H655" i="10"/>
  <c r="I655" i="10" s="1"/>
  <c r="H656" i="10"/>
  <c r="I656" i="10" s="1"/>
  <c r="H657" i="10"/>
  <c r="I657" i="10" s="1"/>
  <c r="H658" i="10"/>
  <c r="I658" i="10" s="1"/>
  <c r="H659" i="10"/>
  <c r="I659" i="10" s="1"/>
  <c r="H660" i="10"/>
  <c r="I660" i="10" s="1"/>
  <c r="H661" i="10"/>
  <c r="I661" i="10" s="1"/>
  <c r="H662" i="10"/>
  <c r="I662" i="10" s="1"/>
  <c r="H663" i="10"/>
  <c r="I663" i="10" s="1"/>
  <c r="H664" i="10"/>
  <c r="I664" i="10" s="1"/>
  <c r="H665" i="10"/>
  <c r="I665" i="10" s="1"/>
  <c r="H666" i="10"/>
  <c r="I666" i="10" s="1"/>
  <c r="H667" i="10"/>
  <c r="I667" i="10" s="1"/>
  <c r="H668" i="10"/>
  <c r="I668" i="10" s="1"/>
  <c r="H669" i="10"/>
  <c r="I669" i="10" s="1"/>
  <c r="H670" i="10"/>
  <c r="I670" i="10" s="1"/>
  <c r="H671" i="10"/>
  <c r="I671" i="10" s="1"/>
  <c r="H672" i="10"/>
  <c r="I672" i="10" s="1"/>
  <c r="H673" i="10"/>
  <c r="I673" i="10" s="1"/>
  <c r="H674" i="10"/>
  <c r="I674" i="10" s="1"/>
  <c r="H675" i="10"/>
  <c r="I675" i="10" s="1"/>
  <c r="H676" i="10"/>
  <c r="I676" i="10" s="1"/>
  <c r="H677" i="10"/>
  <c r="I677" i="10" s="1"/>
  <c r="H678" i="10"/>
  <c r="I678" i="10" s="1"/>
  <c r="H679" i="10"/>
  <c r="I679" i="10" s="1"/>
  <c r="H680" i="10"/>
  <c r="I680" i="10" s="1"/>
  <c r="H681" i="10"/>
  <c r="I681" i="10" s="1"/>
  <c r="H682" i="10"/>
  <c r="I682" i="10" s="1"/>
  <c r="H683" i="10"/>
  <c r="I683" i="10" s="1"/>
  <c r="H684" i="10"/>
  <c r="I684" i="10" s="1"/>
  <c r="H685" i="10"/>
  <c r="I685" i="10" s="1"/>
  <c r="H686" i="10"/>
  <c r="I686" i="10" s="1"/>
  <c r="H687" i="10"/>
  <c r="I687" i="10" s="1"/>
  <c r="H688" i="10"/>
  <c r="I688" i="10" s="1"/>
  <c r="H689" i="10"/>
  <c r="I689" i="10" s="1"/>
  <c r="H690" i="10"/>
  <c r="I690" i="10" s="1"/>
  <c r="H691" i="10"/>
  <c r="I691" i="10" s="1"/>
  <c r="H692" i="10"/>
  <c r="I692" i="10" s="1"/>
  <c r="H693" i="10"/>
  <c r="I693" i="10" s="1"/>
  <c r="H694" i="10"/>
  <c r="I694" i="10" s="1"/>
  <c r="H695" i="10"/>
  <c r="I695" i="10" s="1"/>
  <c r="H696" i="10"/>
  <c r="I696" i="10" s="1"/>
  <c r="H697" i="10"/>
  <c r="I697" i="10" s="1"/>
  <c r="H698" i="10"/>
  <c r="I698" i="10" s="1"/>
  <c r="H699" i="10"/>
  <c r="I699" i="10" s="1"/>
  <c r="H700" i="10"/>
  <c r="I700" i="10" s="1"/>
  <c r="H701" i="10"/>
  <c r="I701" i="10" s="1"/>
  <c r="H702" i="10"/>
  <c r="I702" i="10" s="1"/>
  <c r="H703" i="10"/>
  <c r="I703" i="10" s="1"/>
  <c r="H704" i="10"/>
  <c r="I704" i="10" s="1"/>
  <c r="H705" i="10"/>
  <c r="I705" i="10" s="1"/>
  <c r="H706" i="10"/>
  <c r="I706" i="10" s="1"/>
  <c r="H707" i="10"/>
  <c r="I707" i="10" s="1"/>
  <c r="H708" i="10"/>
  <c r="I708" i="10" s="1"/>
  <c r="H709" i="10"/>
  <c r="I709" i="10" s="1"/>
  <c r="H710" i="10"/>
  <c r="I710" i="10" s="1"/>
  <c r="H711" i="10"/>
  <c r="I711" i="10" s="1"/>
  <c r="H712" i="10"/>
  <c r="I712" i="10" s="1"/>
  <c r="H713" i="10"/>
  <c r="I713" i="10" s="1"/>
  <c r="H714" i="10"/>
  <c r="I714" i="10" s="1"/>
  <c r="H715" i="10"/>
  <c r="I715" i="10" s="1"/>
  <c r="H716" i="10"/>
  <c r="I716" i="10" s="1"/>
  <c r="H717" i="10"/>
  <c r="I717" i="10" s="1"/>
  <c r="H718" i="10"/>
  <c r="I718" i="10" s="1"/>
  <c r="H719" i="10"/>
  <c r="I719" i="10" s="1"/>
  <c r="H720" i="10"/>
  <c r="I720" i="10" s="1"/>
  <c r="H721" i="10"/>
  <c r="I721" i="10" s="1"/>
  <c r="H722" i="10"/>
  <c r="I722" i="10" s="1"/>
  <c r="H723" i="10"/>
  <c r="I723" i="10" s="1"/>
  <c r="H724" i="10"/>
  <c r="I724" i="10" s="1"/>
  <c r="H725" i="10"/>
  <c r="I725" i="10" s="1"/>
  <c r="H726" i="10"/>
  <c r="I726" i="10" s="1"/>
  <c r="H727" i="10"/>
  <c r="I727" i="10" s="1"/>
  <c r="H728" i="10"/>
  <c r="I728" i="10" s="1"/>
  <c r="H729" i="10"/>
  <c r="I729" i="10" s="1"/>
  <c r="H730" i="10"/>
  <c r="I730" i="10" s="1"/>
  <c r="H731" i="10"/>
  <c r="I731" i="10" s="1"/>
  <c r="H732" i="10"/>
  <c r="I732" i="10" s="1"/>
  <c r="H733" i="10"/>
  <c r="I733" i="10" s="1"/>
  <c r="H734" i="10"/>
  <c r="I734" i="10" s="1"/>
  <c r="H735" i="10"/>
  <c r="I735" i="10" s="1"/>
  <c r="H736" i="10"/>
  <c r="I736" i="10" s="1"/>
  <c r="H737" i="10"/>
  <c r="I737" i="10" s="1"/>
  <c r="H738" i="10"/>
  <c r="I738" i="10" s="1"/>
  <c r="H739" i="10"/>
  <c r="I739" i="10" s="1"/>
  <c r="H740" i="10"/>
  <c r="I740" i="10" s="1"/>
  <c r="H741" i="10"/>
  <c r="I741" i="10" s="1"/>
  <c r="H742" i="10"/>
  <c r="I742" i="10" s="1"/>
  <c r="H743" i="10"/>
  <c r="I743" i="10" s="1"/>
  <c r="H744" i="10"/>
  <c r="I744" i="10" s="1"/>
  <c r="H745" i="10"/>
  <c r="I745" i="10" s="1"/>
  <c r="H746" i="10"/>
  <c r="I746" i="10" s="1"/>
  <c r="H747" i="10"/>
  <c r="I747" i="10" s="1"/>
  <c r="H748" i="10"/>
  <c r="I748" i="10" s="1"/>
  <c r="H749" i="10"/>
  <c r="I749" i="10" s="1"/>
  <c r="H750" i="10"/>
  <c r="I750" i="10" s="1"/>
  <c r="H751" i="10"/>
  <c r="I751" i="10" s="1"/>
  <c r="H752" i="10"/>
  <c r="I752" i="10" s="1"/>
  <c r="H753" i="10"/>
  <c r="I753" i="10" s="1"/>
  <c r="H754" i="10"/>
  <c r="I754" i="10" s="1"/>
  <c r="H755" i="10"/>
  <c r="I755" i="10" s="1"/>
  <c r="H756" i="10"/>
  <c r="I756" i="10" s="1"/>
  <c r="H757" i="10"/>
  <c r="I757" i="10" s="1"/>
  <c r="H758" i="10"/>
  <c r="I758" i="10" s="1"/>
  <c r="H759" i="10"/>
  <c r="I759" i="10" s="1"/>
  <c r="H760" i="10"/>
  <c r="I760" i="10" s="1"/>
  <c r="H761" i="10"/>
  <c r="I761" i="10" s="1"/>
  <c r="H762" i="10"/>
  <c r="I762" i="10" s="1"/>
  <c r="H763" i="10"/>
  <c r="I763" i="10" s="1"/>
  <c r="H764" i="10"/>
  <c r="I764" i="10" s="1"/>
  <c r="H765" i="10"/>
  <c r="I765" i="10" s="1"/>
  <c r="H766" i="10"/>
  <c r="I766" i="10" s="1"/>
  <c r="H767" i="10"/>
  <c r="I767" i="10" s="1"/>
  <c r="H768" i="10"/>
  <c r="I768" i="10" s="1"/>
  <c r="H769" i="10"/>
  <c r="I769" i="10" s="1"/>
  <c r="H770" i="10"/>
  <c r="I770" i="10" s="1"/>
  <c r="H771" i="10"/>
  <c r="I771" i="10" s="1"/>
  <c r="H772" i="10"/>
  <c r="I772" i="10" s="1"/>
  <c r="H773" i="10"/>
  <c r="I773" i="10" s="1"/>
  <c r="H774" i="10"/>
  <c r="I774" i="10" s="1"/>
  <c r="H775" i="10"/>
  <c r="I775" i="10" s="1"/>
  <c r="H776" i="10"/>
  <c r="I776" i="10" s="1"/>
  <c r="H777" i="10"/>
  <c r="I777" i="10" s="1"/>
  <c r="H778" i="10"/>
  <c r="I778" i="10" s="1"/>
  <c r="H779" i="10"/>
  <c r="I779" i="10" s="1"/>
  <c r="H780" i="10"/>
  <c r="I780" i="10" s="1"/>
  <c r="H781" i="10"/>
  <c r="I781" i="10" s="1"/>
  <c r="H782" i="10"/>
  <c r="I782" i="10" s="1"/>
  <c r="H783" i="10"/>
  <c r="I783" i="10" s="1"/>
  <c r="H784" i="10"/>
  <c r="I784" i="10" s="1"/>
  <c r="H785" i="10"/>
  <c r="I785" i="10" s="1"/>
  <c r="H786" i="10"/>
  <c r="I786" i="10" s="1"/>
  <c r="H787" i="10"/>
  <c r="I787" i="10" s="1"/>
  <c r="H788" i="10"/>
  <c r="I788" i="10" s="1"/>
  <c r="H789" i="10"/>
  <c r="I789" i="10" s="1"/>
  <c r="H790" i="10"/>
  <c r="I790" i="10" s="1"/>
  <c r="H791" i="10"/>
  <c r="I791" i="10" s="1"/>
  <c r="H792" i="10"/>
  <c r="I792" i="10" s="1"/>
  <c r="H793" i="10"/>
  <c r="I793" i="10" s="1"/>
  <c r="H794" i="10"/>
  <c r="I794" i="10" s="1"/>
  <c r="H795" i="10"/>
  <c r="I795" i="10" s="1"/>
  <c r="H796" i="10"/>
  <c r="I796" i="10" s="1"/>
  <c r="H797" i="10"/>
  <c r="I797" i="10" s="1"/>
  <c r="H798" i="10"/>
  <c r="I798" i="10" s="1"/>
  <c r="H799" i="10"/>
  <c r="I799" i="10" s="1"/>
  <c r="H800" i="10"/>
  <c r="I800" i="10" s="1"/>
  <c r="H801" i="10"/>
  <c r="I801" i="10" s="1"/>
  <c r="H802" i="10"/>
  <c r="I802" i="10" s="1"/>
  <c r="H803" i="10"/>
  <c r="I803" i="10" s="1"/>
  <c r="F2" i="11" l="1"/>
  <c r="G2" i="11" s="1"/>
</calcChain>
</file>

<file path=xl/sharedStrings.xml><?xml version="1.0" encoding="utf-8"?>
<sst xmlns="http://schemas.openxmlformats.org/spreadsheetml/2006/main" count="11309" uniqueCount="475">
  <si>
    <t>Nome</t>
  </si>
  <si>
    <t>Gênero</t>
  </si>
  <si>
    <t>CPF</t>
  </si>
  <si>
    <t>Nivel de Estudos</t>
  </si>
  <si>
    <t>Data Nascimento</t>
  </si>
  <si>
    <t>Feminino</t>
  </si>
  <si>
    <t>Masculino</t>
  </si>
  <si>
    <t>Superior</t>
  </si>
  <si>
    <t>Pós-Graduação</t>
  </si>
  <si>
    <t>Esportes</t>
  </si>
  <si>
    <t>Interesse/Hobbie</t>
  </si>
  <si>
    <t>Política</t>
  </si>
  <si>
    <t>Agronegócio</t>
  </si>
  <si>
    <t>Negócios</t>
  </si>
  <si>
    <t>Finanças</t>
  </si>
  <si>
    <t>Lucas Oliveira</t>
  </si>
  <si>
    <t>Ana Silva</t>
  </si>
  <si>
    <t>Mateus Almeida</t>
  </si>
  <si>
    <t>Juliana Santos</t>
  </si>
  <si>
    <t>Bruno Pereira</t>
  </si>
  <si>
    <t>Amanda Costa</t>
  </si>
  <si>
    <t>Pedro Rodrigues</t>
  </si>
  <si>
    <t>Isabela Martins</t>
  </si>
  <si>
    <t>Rafael Ferreira</t>
  </si>
  <si>
    <t>Mariana Souza</t>
  </si>
  <si>
    <t>Gabriel Lima</t>
  </si>
  <si>
    <t>Carolina Gomes</t>
  </si>
  <si>
    <t>Thiago Barbosa</t>
  </si>
  <si>
    <t>Giovanna Oliveira</t>
  </si>
  <si>
    <t>Felipe Alves</t>
  </si>
  <si>
    <t>Laura Ribeiro</t>
  </si>
  <si>
    <t>Daniel Santos</t>
  </si>
  <si>
    <t>Beatriz Castro</t>
  </si>
  <si>
    <t>Rodrigo Oliveira Mendes</t>
  </si>
  <si>
    <t>Maria das Graças Silva</t>
  </si>
  <si>
    <t>Matheus Almeida Santos</t>
  </si>
  <si>
    <t>Juliana de Souza Oliveira</t>
  </si>
  <si>
    <t>Bruno Pereira Rodrigues</t>
  </si>
  <si>
    <t>Amanda Costa Almeida</t>
  </si>
  <si>
    <t>Pedro Rodrigues Martins</t>
  </si>
  <si>
    <t>Isabela Martins Pereira</t>
  </si>
  <si>
    <t>Rafael Ferreira Lima</t>
  </si>
  <si>
    <t>Mariana Souza Oliveira</t>
  </si>
  <si>
    <t>Gabriel Lima Almeida</t>
  </si>
  <si>
    <t>Carolina Gomes Rodrigues</t>
  </si>
  <si>
    <t>Thiago Barbosa Santos</t>
  </si>
  <si>
    <t>Giovanna Oliveira Martins</t>
  </si>
  <si>
    <t>Felipe Alves Pereira</t>
  </si>
  <si>
    <t>Laura Ribeiro Lima</t>
  </si>
  <si>
    <t>Daniel Santos Gomes</t>
  </si>
  <si>
    <t>Beatriz Castro Oliveira</t>
  </si>
  <si>
    <t>José Oliveira</t>
  </si>
  <si>
    <t>Ana Pereira</t>
  </si>
  <si>
    <t>João Almeida</t>
  </si>
  <si>
    <t>Maria Santos</t>
  </si>
  <si>
    <t>Antônio Silva</t>
  </si>
  <si>
    <t>Patrícia Costa</t>
  </si>
  <si>
    <t>Luiz Rodrigues</t>
  </si>
  <si>
    <t>Júlia Martins</t>
  </si>
  <si>
    <t>Carlos Ferreira</t>
  </si>
  <si>
    <t>Sandra Souza</t>
  </si>
  <si>
    <t>André Lima</t>
  </si>
  <si>
    <t>Fernanda Gomes</t>
  </si>
  <si>
    <t>Ricardo Barbosa</t>
  </si>
  <si>
    <t>Camila Oliveira</t>
  </si>
  <si>
    <t>Marcelo Silva</t>
  </si>
  <si>
    <t>Vanessa Costa</t>
  </si>
  <si>
    <t>Eduardo Rodrigues</t>
  </si>
  <si>
    <t>Débora Martins</t>
  </si>
  <si>
    <t>Fernando Ferreira</t>
  </si>
  <si>
    <t>Amanda Souza</t>
  </si>
  <si>
    <t>Paulo Lima</t>
  </si>
  <si>
    <t>Letícia Gomes</t>
  </si>
  <si>
    <t>Marcos Barbosa</t>
  </si>
  <si>
    <t>Fabiana Oliveira</t>
  </si>
  <si>
    <t>Felipe Pereira</t>
  </si>
  <si>
    <t>Renata Santos</t>
  </si>
  <si>
    <t>Lucas Fernandes</t>
  </si>
  <si>
    <t>Maria Alencar</t>
  </si>
  <si>
    <t>Gustavo Neves</t>
  </si>
  <si>
    <t>Laura Mendes</t>
  </si>
  <si>
    <t>Rodrigo Torres</t>
  </si>
  <si>
    <t>Clara Almeida</t>
  </si>
  <si>
    <t>Henrique Freitas</t>
  </si>
  <si>
    <t>Amanda Oliveira</t>
  </si>
  <si>
    <t>André Castro</t>
  </si>
  <si>
    <t>Carolina Lima</t>
  </si>
  <si>
    <t>Daniel Pereira</t>
  </si>
  <si>
    <t>Beatriz Ramos</t>
  </si>
  <si>
    <t>Felipe Costa</t>
  </si>
  <si>
    <t>Isabela Carvalho</t>
  </si>
  <si>
    <t>José da Silva</t>
  </si>
  <si>
    <t>José Santos</t>
  </si>
  <si>
    <t>José Pereira</t>
  </si>
  <si>
    <t>José Alves</t>
  </si>
  <si>
    <t>José Rodrigues</t>
  </si>
  <si>
    <t>José Fernandes</t>
  </si>
  <si>
    <t>José Costa</t>
  </si>
  <si>
    <t>José Martins</t>
  </si>
  <si>
    <t>José Gomes</t>
  </si>
  <si>
    <t>Pedro Almeida</t>
  </si>
  <si>
    <t>Pedro Santos</t>
  </si>
  <si>
    <t>Pedro Oliveira</t>
  </si>
  <si>
    <t>Pedro Silva</t>
  </si>
  <si>
    <t>Pedro Costa</t>
  </si>
  <si>
    <t>Pedro Fernandes</t>
  </si>
  <si>
    <t>Pedro Martins</t>
  </si>
  <si>
    <t>Pedro Gomes</t>
  </si>
  <si>
    <t>Pedro Pereira</t>
  </si>
  <si>
    <t>Mariana Almeida</t>
  </si>
  <si>
    <t>Mariana Oliveira</t>
  </si>
  <si>
    <t>Mariana Santos</t>
  </si>
  <si>
    <t>Mariana Pereira</t>
  </si>
  <si>
    <t>Mariana Costa</t>
  </si>
  <si>
    <t>Mariana Rodrigues</t>
  </si>
  <si>
    <t>Mariana Fernandes</t>
  </si>
  <si>
    <t>Mariana Silva</t>
  </si>
  <si>
    <t>Mariana Martins</t>
  </si>
  <si>
    <t>Mariana Gomes</t>
  </si>
  <si>
    <t>Rafael Silva</t>
  </si>
  <si>
    <t>Rafael Oliveira</t>
  </si>
  <si>
    <t>Rafael Santos</t>
  </si>
  <si>
    <t>Rafael Almeida</t>
  </si>
  <si>
    <t>Rafael Costa</t>
  </si>
  <si>
    <t>Rafael Rodrigues</t>
  </si>
  <si>
    <t>Rafael Fernandes</t>
  </si>
  <si>
    <t>Rafael Pereira</t>
  </si>
  <si>
    <t>Rafael Martins</t>
  </si>
  <si>
    <t>Rafael Gomes</t>
  </si>
  <si>
    <t>William Santos</t>
  </si>
  <si>
    <t>William Oliveira</t>
  </si>
  <si>
    <t>William Silva</t>
  </si>
  <si>
    <t>William Almeida</t>
  </si>
  <si>
    <t>William Costa</t>
  </si>
  <si>
    <t>William Rodrigues</t>
  </si>
  <si>
    <t>William Fernandes</t>
  </si>
  <si>
    <t>William Pereira</t>
  </si>
  <si>
    <t>William Martins</t>
  </si>
  <si>
    <t>William Gomes</t>
  </si>
  <si>
    <t>Bruno Oliveira</t>
  </si>
  <si>
    <t>Bruno Silva</t>
  </si>
  <si>
    <t>Bruno Santos</t>
  </si>
  <si>
    <t>Bruno Almeida</t>
  </si>
  <si>
    <t>Bruno Costa</t>
  </si>
  <si>
    <t>Bruno Rodrigues</t>
  </si>
  <si>
    <t>Bruno Fernandes</t>
  </si>
  <si>
    <t>Bruno Martins</t>
  </si>
  <si>
    <t>Bruno Gomes</t>
  </si>
  <si>
    <t>Bernardo Almeida</t>
  </si>
  <si>
    <t>Bernardo Oliveira</t>
  </si>
  <si>
    <t>Bernardo Santos</t>
  </si>
  <si>
    <t>Bernardo Silva</t>
  </si>
  <si>
    <t>Bernardo Costa</t>
  </si>
  <si>
    <t>Bernardo Rodrigues</t>
  </si>
  <si>
    <t>Bernardo Fernandes</t>
  </si>
  <si>
    <t>Bernardo Pereira</t>
  </si>
  <si>
    <t>Bernardo Martins</t>
  </si>
  <si>
    <t>Bernardo Gomes</t>
  </si>
  <si>
    <t>Renata Oliveira</t>
  </si>
  <si>
    <t>Renata Silva</t>
  </si>
  <si>
    <t>Renata Almeida</t>
  </si>
  <si>
    <t>Renata Costa</t>
  </si>
  <si>
    <t>Renata Rodrigues</t>
  </si>
  <si>
    <t>Renata Fernandes</t>
  </si>
  <si>
    <t>Renata Pereira</t>
  </si>
  <si>
    <t>Renata Martins</t>
  </si>
  <si>
    <t>Renata Gomes</t>
  </si>
  <si>
    <t>Emerson Santos</t>
  </si>
  <si>
    <t>Emerson Oliveira</t>
  </si>
  <si>
    <t>Emerson Silva</t>
  </si>
  <si>
    <t>Emerson Almeida</t>
  </si>
  <si>
    <t>Emerson Costa</t>
  </si>
  <si>
    <t>Emerson Rodrigues</t>
  </si>
  <si>
    <t>Emerson Fernandes</t>
  </si>
  <si>
    <t>Emerson Pereira</t>
  </si>
  <si>
    <t>Emerson Martins</t>
  </si>
  <si>
    <t>Emerson Gomes</t>
  </si>
  <si>
    <t>Vilma Oliveira</t>
  </si>
  <si>
    <t>Vilma Santos</t>
  </si>
  <si>
    <t>Vilma Silva</t>
  </si>
  <si>
    <t>Vilma Almeida</t>
  </si>
  <si>
    <t>Vilma Costa</t>
  </si>
  <si>
    <t>Vilma Rodrigues</t>
  </si>
  <si>
    <t>Vilma Fernandes</t>
  </si>
  <si>
    <t>Vilma Pereira</t>
  </si>
  <si>
    <t>Vilma Martins</t>
  </si>
  <si>
    <t>Vilma Gomes</t>
  </si>
  <si>
    <t>Sandra Santos</t>
  </si>
  <si>
    <t>Sandra Oliveira</t>
  </si>
  <si>
    <t>Sandra Silva</t>
  </si>
  <si>
    <t>Sandra Almeida</t>
  </si>
  <si>
    <t>Sandra Costa</t>
  </si>
  <si>
    <t>Sandra Rodrigues</t>
  </si>
  <si>
    <t>Sandra Fernandes</t>
  </si>
  <si>
    <t>Sandra Pereira</t>
  </si>
  <si>
    <t>Sandra Martins</t>
  </si>
  <si>
    <t>Sandra Gomes</t>
  </si>
  <si>
    <t>Rita Oliveira</t>
  </si>
  <si>
    <t>Rita Santos</t>
  </si>
  <si>
    <t>Rita Silva</t>
  </si>
  <si>
    <t>Rita Almeida</t>
  </si>
  <si>
    <t>Rita Costa</t>
  </si>
  <si>
    <t>Rita Rodrigues</t>
  </si>
  <si>
    <t>Rita Fernandes</t>
  </si>
  <si>
    <t>Rita Pereira</t>
  </si>
  <si>
    <t>Rita Martins</t>
  </si>
  <si>
    <t>Rita Gomes</t>
  </si>
  <si>
    <t>Marcelo Santos</t>
  </si>
  <si>
    <t>Marcelo Oliveira</t>
  </si>
  <si>
    <t>Marcelo Almeida</t>
  </si>
  <si>
    <t>Marcelo Costa</t>
  </si>
  <si>
    <t>Marcelo Rodrigues</t>
  </si>
  <si>
    <t>Marcelo Fernandes</t>
  </si>
  <si>
    <t>Marcelo Pereira</t>
  </si>
  <si>
    <t>Marcelo Martins</t>
  </si>
  <si>
    <t>Marcelo Gomes</t>
  </si>
  <si>
    <t>Jackson Smith</t>
  </si>
  <si>
    <t>Emma Johnson</t>
  </si>
  <si>
    <t>Liam Williams</t>
  </si>
  <si>
    <t>Olivia Brown</t>
  </si>
  <si>
    <t>Noah Jones</t>
  </si>
  <si>
    <t>Ava Davis</t>
  </si>
  <si>
    <t>Lucas Miller</t>
  </si>
  <si>
    <t>Sophia Wilson</t>
  </si>
  <si>
    <t>Benjamin Moore</t>
  </si>
  <si>
    <t>Isabella Taylor</t>
  </si>
  <si>
    <t>Mason Anderson</t>
  </si>
  <si>
    <t>Mia Thomas</t>
  </si>
  <si>
    <t>Ethan White</t>
  </si>
  <si>
    <t>Harper Martinez</t>
  </si>
  <si>
    <t>Oliver Thompson</t>
  </si>
  <si>
    <t>Amelia Garcia</t>
  </si>
  <si>
    <t>Elijah Hernandez</t>
  </si>
  <si>
    <t>Charlotte Robinson</t>
  </si>
  <si>
    <t>Alexander Lewis</t>
  </si>
  <si>
    <t>Abigail Clark</t>
  </si>
  <si>
    <t>James Lee</t>
  </si>
  <si>
    <t>Evelyn Walker</t>
  </si>
  <si>
    <t>Michael Hall</t>
  </si>
  <si>
    <t>Elizabeth Young</t>
  </si>
  <si>
    <t>William Allen</t>
  </si>
  <si>
    <t>Sofia King</t>
  </si>
  <si>
    <t>Daniel Baker</t>
  </si>
  <si>
    <t>Emily Wright</t>
  </si>
  <si>
    <t>Henry Adams</t>
  </si>
  <si>
    <t>Grace Hill</t>
  </si>
  <si>
    <t>Samuel Nelson</t>
  </si>
  <si>
    <t>Madison Green</t>
  </si>
  <si>
    <t>David Carter</t>
  </si>
  <si>
    <t>Scarlett Mitchell</t>
  </si>
  <si>
    <t>Joseph Perez</t>
  </si>
  <si>
    <t>Avery Roberts</t>
  </si>
  <si>
    <t>Gabriel Evans</t>
  </si>
  <si>
    <t>Victoria Murphy</t>
  </si>
  <si>
    <t>John Cook</t>
  </si>
  <si>
    <t>Lily Cooper</t>
  </si>
  <si>
    <t>Christopher Ross</t>
  </si>
  <si>
    <t>Aria Rivera</t>
  </si>
  <si>
    <t>Matthew Ward</t>
  </si>
  <si>
    <t>Layla Torres</t>
  </si>
  <si>
    <t>Andrew Brooks</t>
  </si>
  <si>
    <t>Zoey Ramirez</t>
  </si>
  <si>
    <t>Joshua Reed</t>
  </si>
  <si>
    <t>Penelope Bailey</t>
  </si>
  <si>
    <t>Ryan Foster</t>
  </si>
  <si>
    <t>Chloe Coleman</t>
  </si>
  <si>
    <t>Nathan Bennett</t>
  </si>
  <si>
    <t>Nora Collins</t>
  </si>
  <si>
    <t>Dylan Bell</t>
  </si>
  <si>
    <t>Harper Reed</t>
  </si>
  <si>
    <t>Jonathan Phillips</t>
  </si>
  <si>
    <t>Stella Ross</t>
  </si>
  <si>
    <t>Caleb Reed</t>
  </si>
  <si>
    <t>Ellie Hayes</t>
  </si>
  <si>
    <t>Isaac Henderson</t>
  </si>
  <si>
    <t>Samantha Price</t>
  </si>
  <si>
    <t>Owen Watson</t>
  </si>
  <si>
    <t>Leah Sanders</t>
  </si>
  <si>
    <t>Zachary Simmons</t>
  </si>
  <si>
    <t>Ruby Perry</t>
  </si>
  <si>
    <t>Dominic Murphy</t>
  </si>
  <si>
    <t>Claire Long</t>
  </si>
  <si>
    <t>Lincoln Hughes</t>
  </si>
  <si>
    <t>Maya Watson</t>
  </si>
  <si>
    <t>Julian Russell</t>
  </si>
  <si>
    <t>Hazel Myers</t>
  </si>
  <si>
    <t>Hunter Sullivan</t>
  </si>
  <si>
    <t>Lucy Brooks</t>
  </si>
  <si>
    <t>Aaron Perry</t>
  </si>
  <si>
    <t>Audrey Brooks</t>
  </si>
  <si>
    <t>Eli Parker</t>
  </si>
  <si>
    <t>Skylar Turner</t>
  </si>
  <si>
    <t>Levi Sanders</t>
  </si>
  <si>
    <t>Addison Ward</t>
  </si>
  <si>
    <t>Christian Bennett</t>
  </si>
  <si>
    <t>Paisley King</t>
  </si>
  <si>
    <t>Landon Gray</t>
  </si>
  <si>
    <t>Naomi Carter</t>
  </si>
  <si>
    <t>Connor Wood</t>
  </si>
  <si>
    <t>Eliana Ramirez</t>
  </si>
  <si>
    <t>Cameron Coleman</t>
  </si>
  <si>
    <t>Eva Foster</t>
  </si>
  <si>
    <t>Jordan Hayes</t>
  </si>
  <si>
    <t>Isabelle Howard</t>
  </si>
  <si>
    <t>Robert Watson</t>
  </si>
  <si>
    <t>Serenity Morris</t>
  </si>
  <si>
    <t>Thomas Barnes</t>
  </si>
  <si>
    <t>Gabriella Price</t>
  </si>
  <si>
    <t>Nicholas Foster</t>
  </si>
  <si>
    <t>Autumn Brooks</t>
  </si>
  <si>
    <t>Lincoln Powell</t>
  </si>
  <si>
    <t>Eva Powell</t>
  </si>
  <si>
    <t>Tristan Perry</t>
  </si>
  <si>
    <t>Rylee Fisher</t>
  </si>
  <si>
    <t>Adrian Brooks</t>
  </si>
  <si>
    <t>Eliza Hayes</t>
  </si>
  <si>
    <t>Alejandro Garcia</t>
  </si>
  <si>
    <t>Sofia Martinez</t>
  </si>
  <si>
    <t>Juan Hernandez</t>
  </si>
  <si>
    <t>Valentina Rodriguez</t>
  </si>
  <si>
    <t>Carlos Lopez</t>
  </si>
  <si>
    <t>Isabella Gonzalez</t>
  </si>
  <si>
    <t>Miguel Perez</t>
  </si>
  <si>
    <t>Lucia Sanchez</t>
  </si>
  <si>
    <t>Diego Ramirez</t>
  </si>
  <si>
    <t>Camila Torres</t>
  </si>
  <si>
    <t>Jose Flores</t>
  </si>
  <si>
    <t>Emma Cruz</t>
  </si>
  <si>
    <t>Luis Reyes</t>
  </si>
  <si>
    <t>Elena Morales</t>
  </si>
  <si>
    <t>Jesus Castro</t>
  </si>
  <si>
    <t>Ana Ruiz</t>
  </si>
  <si>
    <t>Javier Diaz</t>
  </si>
  <si>
    <t>Mariana Ortiz</t>
  </si>
  <si>
    <t>Jorge Vazquez</t>
  </si>
  <si>
    <t>Natalia Jimenez</t>
  </si>
  <si>
    <t>Francisco Morales</t>
  </si>
  <si>
    <t>Adriana Silva</t>
  </si>
  <si>
    <t>Mario Aguilar</t>
  </si>
  <si>
    <t>Gabriela Mendoza</t>
  </si>
  <si>
    <t>Ricardo Navarro</t>
  </si>
  <si>
    <t>Alejandra Herrera</t>
  </si>
  <si>
    <t>Oscar Cisneros</t>
  </si>
  <si>
    <t>Paula Rojas</t>
  </si>
  <si>
    <t>Guillermo Soto</t>
  </si>
  <si>
    <t>Patricia Medina</t>
  </si>
  <si>
    <t>Daniel Contreras</t>
  </si>
  <si>
    <t>Laura Pineda</t>
  </si>
  <si>
    <t>Roberto Fuentes</t>
  </si>
  <si>
    <t>Carmen Guzman</t>
  </si>
  <si>
    <t>Fernando Rios</t>
  </si>
  <si>
    <t>Beatriz Delgado</t>
  </si>
  <si>
    <t>Antonio Pacheco</t>
  </si>
  <si>
    <t>Elena Cabrera</t>
  </si>
  <si>
    <t>Victor Maldonado</t>
  </si>
  <si>
    <t>Alejandra Valdez</t>
  </si>
  <si>
    <t>Eduardo Nunez</t>
  </si>
  <si>
    <t>Veronica Reyes</t>
  </si>
  <si>
    <t>Hector Aguilar</t>
  </si>
  <si>
    <t>Maria Vargas</t>
  </si>
  <si>
    <t>Manuel Jimenez</t>
  </si>
  <si>
    <t>Rosa Molina</t>
  </si>
  <si>
    <t>Angelica Ibarra</t>
  </si>
  <si>
    <t>Martin Dominguez</t>
  </si>
  <si>
    <t>Sofia Velez</t>
  </si>
  <si>
    <t>Alejandro Mendoza</t>
  </si>
  <si>
    <t>Marisol Ponce</t>
  </si>
  <si>
    <t>Miguel Rivera</t>
  </si>
  <si>
    <t>Lorena Chavez</t>
  </si>
  <si>
    <t>Salvador Bravo</t>
  </si>
  <si>
    <t>Isabel Ramos</t>
  </si>
  <si>
    <t>Rodrigo Mora</t>
  </si>
  <si>
    <t>Adriana Rojas</t>
  </si>
  <si>
    <t>Emilio Sandoval</t>
  </si>
  <si>
    <t>Lorena Paredes</t>
  </si>
  <si>
    <t>Juan Carlos Espinoza</t>
  </si>
  <si>
    <t>Valeria Pena</t>
  </si>
  <si>
    <t>Ricardo Lara</t>
  </si>
  <si>
    <t>Patricia Fuentes</t>
  </si>
  <si>
    <t>Arturo Leon</t>
  </si>
  <si>
    <t>Maria Elena Herrera</t>
  </si>
  <si>
    <t>Carlos Alberto Garcia</t>
  </si>
  <si>
    <t>Cecilia Morales</t>
  </si>
  <si>
    <t>Julio Cesar Juarez</t>
  </si>
  <si>
    <t>Alejandra Ortega</t>
  </si>
  <si>
    <t>Jose Luis Cardenas</t>
  </si>
  <si>
    <t>Diana Lopez</t>
  </si>
  <si>
    <t>Jesus Martinez</t>
  </si>
  <si>
    <t>Gabriela Torres</t>
  </si>
  <si>
    <t>Eduardo Medina</t>
  </si>
  <si>
    <t>Mariana Velazquez</t>
  </si>
  <si>
    <t>Jorge Hernandez</t>
  </si>
  <si>
    <t>Fernanda Roman</t>
  </si>
  <si>
    <t>Adrian Ramirez</t>
  </si>
  <si>
    <t>Vanessa Sosa</t>
  </si>
  <si>
    <t>Sergio Camacho</t>
  </si>
  <si>
    <t>Alma Rosa Delgado</t>
  </si>
  <si>
    <t>Francisco Chavez</t>
  </si>
  <si>
    <t>Ana Karen Pacheco</t>
  </si>
  <si>
    <t>Oscar Ruiz</t>
  </si>
  <si>
    <t>Luz Maria Maldonado</t>
  </si>
  <si>
    <t>Benjamin Vasquez</t>
  </si>
  <si>
    <t>Estefania Velasco</t>
  </si>
  <si>
    <t>Raul Dominguez</t>
  </si>
  <si>
    <t>Guadalupe Munoz</t>
  </si>
  <si>
    <t>Emiliano Acosta</t>
  </si>
  <si>
    <t>Mayra Escobar</t>
  </si>
  <si>
    <t>Miguel Angel Gonzalez</t>
  </si>
  <si>
    <t>Maria Fernanda Guerra</t>
  </si>
  <si>
    <t>Javier Peralta</t>
  </si>
  <si>
    <t>Carolina Valenzuela</t>
  </si>
  <si>
    <t>Ramon Flores</t>
  </si>
  <si>
    <t>Silvia Navarro</t>
  </si>
  <si>
    <t>Pedro Torres</t>
  </si>
  <si>
    <t>Laura Miranda</t>
  </si>
  <si>
    <t>Jesus Manuel Jimenez</t>
  </si>
  <si>
    <t>Mestrado</t>
  </si>
  <si>
    <t>Ensino Médio</t>
  </si>
  <si>
    <t>Doutorado</t>
  </si>
  <si>
    <t>Região</t>
  </si>
  <si>
    <t>24-34</t>
  </si>
  <si>
    <t>35 - 44</t>
  </si>
  <si>
    <t>44 - 54</t>
  </si>
  <si>
    <t>54-70</t>
  </si>
  <si>
    <t>Santa Catarina</t>
  </si>
  <si>
    <t>Rio Grande do Sul</t>
  </si>
  <si>
    <t>Paraná</t>
  </si>
  <si>
    <t>Economia</t>
  </si>
  <si>
    <t>Avaliação</t>
  </si>
  <si>
    <t>Suporte Ruim</t>
  </si>
  <si>
    <t>Atraso na Entrega</t>
  </si>
  <si>
    <t>Produto com defeito</t>
  </si>
  <si>
    <t>Embalagem Danificada</t>
  </si>
  <si>
    <t>Produto Excelente</t>
  </si>
  <si>
    <t>Boa qualidade</t>
  </si>
  <si>
    <t>Faltando Item</t>
  </si>
  <si>
    <t>Atendimento Bom</t>
  </si>
  <si>
    <t>Safe Watch-29,9</t>
  </si>
  <si>
    <t>Deluxe Box-35,9</t>
  </si>
  <si>
    <t>Magic Box-9,9</t>
  </si>
  <si>
    <t>Premium X-79,9</t>
  </si>
  <si>
    <t>Faixa Etária</t>
  </si>
  <si>
    <t>Assinatura-Mesalidades</t>
  </si>
  <si>
    <t>Assinatura</t>
  </si>
  <si>
    <t>Safe Watch</t>
  </si>
  <si>
    <t>Deluxe Box</t>
  </si>
  <si>
    <t>Magic Box</t>
  </si>
  <si>
    <t>Premium X</t>
  </si>
  <si>
    <t>Avaliacao</t>
  </si>
  <si>
    <t>Regiao</t>
  </si>
  <si>
    <t>Genero</t>
  </si>
  <si>
    <t>Nivel_Estudos</t>
  </si>
  <si>
    <t>Data_Nasc</t>
  </si>
  <si>
    <t>Idade</t>
  </si>
  <si>
    <t>Faixa_Etaria</t>
  </si>
  <si>
    <t>35-44</t>
  </si>
  <si>
    <t>44-54</t>
  </si>
  <si>
    <t>Row Labels</t>
  </si>
  <si>
    <t>Grand Total</t>
  </si>
  <si>
    <t>Count of Genero</t>
  </si>
  <si>
    <t>Faixa Etaria e Genero</t>
  </si>
  <si>
    <t>Column Labels</t>
  </si>
  <si>
    <t>Produtos</t>
  </si>
  <si>
    <t>Count of Assinatura</t>
  </si>
  <si>
    <t>Count of Regiao</t>
  </si>
  <si>
    <t>Avaliacoes</t>
  </si>
  <si>
    <t>Count of Avaliacao</t>
  </si>
  <si>
    <t>Receita</t>
  </si>
  <si>
    <t>Total</t>
  </si>
  <si>
    <t>Sum of Mesalidades</t>
  </si>
  <si>
    <t>Mensalidade Total</t>
  </si>
  <si>
    <t xml:space="preserve"> </t>
  </si>
  <si>
    <t>Interesse/Hobby</t>
  </si>
  <si>
    <t>Mesalidade</t>
  </si>
  <si>
    <t>45-54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</si>
</sst>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quot;.&quot;###&quot;.&quot;###&quot;-&quot;##"/>
  </numFmts>
  <fonts count="8" x14ac:knownFonts="1">
    <font>
      <sz val="11"/>
      <color theme="1"/>
      <name val="Aptos Narrow"/>
      <family val="2"/>
      <scheme val="minor"/>
    </font>
    <font>
      <b/>
      <sz val="11"/>
      <color theme="0"/>
      <name val="Aptos Narrow"/>
      <family val="2"/>
      <scheme val="minor"/>
    </font>
    <font>
      <b/>
      <sz val="11"/>
      <name val="Aptos Narrow"/>
      <family val="2"/>
      <scheme val="minor"/>
    </font>
    <font>
      <sz val="11"/>
      <name val="Aptos Narrow"/>
      <family val="2"/>
      <scheme val="minor"/>
    </font>
    <font>
      <sz val="11"/>
      <color theme="1"/>
      <name val="Aptos Narrow"/>
      <family val="2"/>
      <scheme val="minor"/>
    </font>
    <font>
      <sz val="11"/>
      <color theme="0"/>
      <name val="Aptos Narrow"/>
      <family val="2"/>
      <scheme val="minor"/>
    </font>
    <font>
      <sz val="8"/>
      <name val="Aptos Narrow"/>
      <family val="2"/>
      <scheme val="minor"/>
    </font>
    <font>
      <u/>
      <sz val="11"/>
      <color theme="10"/>
      <name val="Aptos Narrow"/>
      <family val="2"/>
      <scheme val="minor"/>
    </font>
  </fonts>
  <fills count="5">
    <fill>
      <patternFill patternType="none"/>
    </fill>
    <fill>
      <patternFill patternType="gray125"/>
    </fill>
    <fill>
      <patternFill patternType="solid">
        <fgColor theme="9"/>
        <bgColor indexed="64"/>
      </patternFill>
    </fill>
    <fill>
      <patternFill patternType="solid">
        <fgColor theme="5" tint="0.39997558519241921"/>
        <bgColor indexed="64"/>
      </patternFill>
    </fill>
    <fill>
      <patternFill patternType="solid">
        <fgColor theme="2"/>
        <bgColor indexed="64"/>
      </patternFill>
    </fill>
  </fills>
  <borders count="1">
    <border>
      <left/>
      <right/>
      <top/>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cellStyleXfs>
  <cellXfs count="29">
    <xf numFmtId="0" fontId="0" fillId="0" borderId="0" xfId="0"/>
    <xf numFmtId="14" fontId="0" fillId="0" borderId="0" xfId="0" applyNumberFormat="1"/>
    <xf numFmtId="0" fontId="0" fillId="0" borderId="0" xfId="0" applyAlignment="1">
      <alignment horizontal="center"/>
    </xf>
    <xf numFmtId="49" fontId="0" fillId="0" borderId="0" xfId="0" quotePrefix="1" applyNumberFormat="1" applyAlignment="1">
      <alignment horizontal="center"/>
    </xf>
    <xf numFmtId="0" fontId="2" fillId="0" borderId="0" xfId="0" applyFont="1"/>
    <xf numFmtId="0" fontId="3" fillId="0" borderId="0" xfId="0" applyFont="1"/>
    <xf numFmtId="0" fontId="1" fillId="2" borderId="0" xfId="0" applyFont="1" applyFill="1" applyAlignment="1">
      <alignment horizontal="center"/>
    </xf>
    <xf numFmtId="164" fontId="0" fillId="0" borderId="0" xfId="0" applyNumberFormat="1"/>
    <xf numFmtId="49" fontId="0" fillId="0" borderId="0" xfId="0" applyNumberFormat="1" applyAlignment="1">
      <alignment horizontal="center"/>
    </xf>
    <xf numFmtId="49" fontId="0" fillId="0" borderId="0" xfId="0" applyNumberFormat="1"/>
    <xf numFmtId="14" fontId="0" fillId="0" borderId="0" xfId="0" applyNumberFormat="1" applyAlignment="1">
      <alignment horizontal="center"/>
    </xf>
    <xf numFmtId="44" fontId="0" fillId="0" borderId="0" xfId="1" applyFont="1" applyAlignment="1">
      <alignment horizontal="center"/>
    </xf>
    <xf numFmtId="44" fontId="0" fillId="0" borderId="0" xfId="0" applyNumberFormat="1"/>
    <xf numFmtId="1" fontId="0" fillId="0" borderId="0" xfId="0" applyNumberFormat="1" applyAlignment="1">
      <alignment horizontal="center"/>
    </xf>
    <xf numFmtId="0" fontId="1" fillId="3" borderId="0" xfId="0" applyFont="1" applyFill="1" applyAlignment="1">
      <alignment horizontal="center"/>
    </xf>
    <xf numFmtId="49" fontId="0" fillId="0" borderId="0" xfId="0" applyNumberFormat="1" applyAlignment="1">
      <alignment horizontal="left"/>
    </xf>
    <xf numFmtId="0" fontId="0" fillId="0" borderId="0" xfId="0" applyAlignment="1">
      <alignment horizontal="left"/>
    </xf>
    <xf numFmtId="0" fontId="5" fillId="3" borderId="0" xfId="0" applyFont="1" applyFill="1"/>
    <xf numFmtId="0" fontId="1" fillId="3" borderId="0" xfId="0" applyFont="1" applyFill="1"/>
    <xf numFmtId="0" fontId="1" fillId="0" borderId="0" xfId="0" applyFont="1" applyAlignment="1">
      <alignment horizontal="center"/>
    </xf>
    <xf numFmtId="0" fontId="5" fillId="4" borderId="0" xfId="0" applyFont="1" applyFill="1"/>
    <xf numFmtId="0" fontId="0" fillId="4" borderId="0" xfId="0" applyFill="1"/>
    <xf numFmtId="0" fontId="5" fillId="0" borderId="0" xfId="0" applyFont="1"/>
    <xf numFmtId="0" fontId="7" fillId="4" borderId="0" xfId="3" applyFill="1"/>
    <xf numFmtId="9" fontId="0" fillId="0" borderId="0" xfId="2" applyFont="1" applyFill="1" applyBorder="1" applyAlignment="1">
      <alignment horizontal="center"/>
    </xf>
    <xf numFmtId="9" fontId="0" fillId="0" borderId="0" xfId="0" applyNumberFormat="1" applyAlignment="1">
      <alignment horizontal="center"/>
    </xf>
    <xf numFmtId="9" fontId="0" fillId="0" borderId="0" xfId="2" applyFont="1" applyAlignment="1">
      <alignment horizontal="center"/>
    </xf>
    <xf numFmtId="44" fontId="0" fillId="0" borderId="0" xfId="1" applyFont="1" applyFill="1"/>
    <xf numFmtId="0" fontId="1" fillId="3" borderId="0" xfId="0" applyFont="1" applyFill="1" applyAlignment="1">
      <alignment horizontal="center"/>
    </xf>
  </cellXfs>
  <cellStyles count="4">
    <cellStyle name="Currency" xfId="1" builtinId="4"/>
    <cellStyle name="Hyperlink" xfId="3" builtinId="8"/>
    <cellStyle name="Normal" xfId="0" builtinId="0"/>
    <cellStyle name="Percent" xfId="2" builtinId="5"/>
  </cellStyles>
  <dxfs count="42">
    <dxf>
      <font>
        <b/>
        <color theme="0"/>
      </font>
      <fill>
        <patternFill patternType="solid">
          <fgColor indexed="64"/>
          <bgColor theme="5" tint="0.39997558519241921"/>
        </patternFill>
      </fill>
      <alignment horizontal="center"/>
    </dxf>
    <dxf>
      <font>
        <color theme="0"/>
      </font>
    </dxf>
    <dxf>
      <font>
        <color theme="0"/>
      </font>
    </dxf>
    <dxf>
      <fill>
        <patternFill patternType="solid">
          <bgColor theme="5" tint="0.39997558519241921"/>
        </patternFill>
      </fill>
    </dxf>
    <dxf>
      <fill>
        <patternFill patternType="solid">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dxf>
    <dxf>
      <font>
        <color theme="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theme="0"/>
      </font>
    </dxf>
    <dxf>
      <font>
        <color theme="0"/>
      </font>
    </dxf>
    <dxf>
      <font>
        <color theme="0"/>
      </font>
    </dxf>
    <dxf>
      <fill>
        <patternFill patternType="solid">
          <bgColor theme="5" tint="0.39997558519241921"/>
        </patternFill>
      </fill>
    </dxf>
    <dxf>
      <fill>
        <patternFill patternType="solid">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dxf>
    <dxf>
      <numFmt numFmtId="164" formatCode="###&quot;.&quot;###&quot;.&quot;###&quot;-&quot;##"/>
    </dxf>
    <dxf>
      <alignment horizontal="center" vertical="bottom" textRotation="0" wrapText="0" indent="0" justifyLastLine="0" shrinkToFit="0" readingOrder="0"/>
    </dxf>
    <dxf>
      <font>
        <color theme="0"/>
      </font>
      <border diagonalUp="0" diagonalDown="0">
        <left/>
        <right/>
        <top/>
        <bottom/>
        <vertical/>
        <horizontal/>
      </border>
    </dxf>
    <dxf>
      <font>
        <b/>
        <i val="0"/>
        <sz val="12"/>
        <name val="Aptos Narrow"/>
        <family val="2"/>
        <scheme val="minor"/>
      </font>
      <fill>
        <patternFill>
          <bgColor theme="3"/>
        </patternFill>
      </fill>
      <border diagonalUp="0" diagonalDown="0">
        <left/>
        <right/>
        <top/>
        <bottom/>
        <vertical/>
        <horizontal/>
      </border>
    </dxf>
    <dxf>
      <font>
        <b/>
        <i val="0"/>
        <color theme="0"/>
      </font>
      <border>
        <bottom style="thin">
          <color theme="4"/>
        </bottom>
        <vertical/>
        <horizontal/>
      </border>
    </dxf>
    <dxf>
      <font>
        <b/>
        <i val="0"/>
        <color rgb="FF5C5C5C"/>
        <name val="Roboto"/>
        <scheme val="none"/>
      </font>
      <fill>
        <patternFill>
          <bgColor rgb="FF5C5C5C"/>
        </patternFill>
      </fill>
      <border diagonalUp="0" diagonalDown="0">
        <left/>
        <right/>
        <top/>
        <bottom/>
        <vertical/>
        <horizontal/>
      </border>
    </dxf>
    <dxf>
      <font>
        <sz val="11"/>
      </font>
      <border diagonalUp="0" diagonalDown="0">
        <left/>
        <right/>
        <top/>
        <bottom/>
        <vertical/>
        <horizontal/>
      </border>
    </dxf>
    <dxf>
      <font>
        <b/>
        <i val="0"/>
        <sz val="10"/>
        <color theme="0"/>
      </font>
      <fill>
        <patternFill patternType="solid">
          <bgColor theme="2" tint="0.39994506668294322"/>
        </patternFill>
      </fill>
      <border diagonalUp="0" diagonalDown="0">
        <left/>
        <right/>
        <top/>
        <bottom/>
        <vertical/>
        <horizontal/>
      </border>
    </dxf>
  </dxfs>
  <tableStyles count="3" defaultTableStyle="TableStyleMedium2" defaultPivotStyle="PivotStyleLight16">
    <tableStyle name="Slicer Style 1" pivot="0" table="0" count="4" xr9:uid="{2A7B9B0E-A5EB-4A22-9746-6F07CAE9650B}">
      <tableStyleElement type="wholeTable" dxfId="41"/>
      <tableStyleElement type="headerRow" dxfId="40"/>
    </tableStyle>
    <tableStyle name="SlicerStyleLight1 2" pivot="0" table="0" count="10" xr9:uid="{3B5C891F-A385-4F09-8DC8-7D9504388D22}">
      <tableStyleElement type="wholeTable" dxfId="39"/>
      <tableStyleElement type="headerRow" dxfId="38"/>
    </tableStyle>
    <tableStyle name="SlicerStyleLight1 3" pivot="0" table="0" count="10" xr9:uid="{92A4BD21-9969-4CE2-85E3-C5746F51EF95}">
      <tableStyleElement type="wholeTable" dxfId="37"/>
      <tableStyleElement type="headerRow" dxfId="36"/>
    </tableStyle>
  </tableStyles>
  <colors>
    <mruColors>
      <color rgb="FF12C883"/>
      <color rgb="FFA788EC"/>
      <color rgb="FF7D48C4"/>
      <color rgb="FFBE8FED"/>
      <color rgb="FFB681EB"/>
      <color rgb="FFA281EB"/>
      <color rgb="FFAE92EE"/>
      <color rgb="FF07BD6B"/>
      <color rgb="FF623CEA"/>
      <color rgb="FFEB6B89"/>
    </mruColors>
  </colors>
  <extLst>
    <ext xmlns:x14="http://schemas.microsoft.com/office/spreadsheetml/2009/9/main" uri="{46F421CA-312F-682f-3DD2-61675219B42D}">
      <x14:dxfs count="18">
        <dxf>
          <fill>
            <patternFill>
              <bgColor theme="8"/>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bgColor theme="4"/>
            </patternFill>
          </fill>
          <border diagonalUp="0" diagonalDown="0">
            <left/>
            <right/>
            <top/>
            <bottom/>
            <vertical/>
            <horizontal/>
          </border>
        </dxf>
        <dxf>
          <font>
            <color theme="3"/>
          </font>
          <fill>
            <patternFill>
              <bgColor theme="4"/>
            </patternFill>
          </fill>
          <border diagonalUp="0" diagonalDown="0">
            <left/>
            <right/>
            <top/>
            <bottom/>
            <vertical/>
            <horizontal/>
          </border>
        </dxf>
        <dxf>
          <font>
            <color theme="0"/>
          </font>
          <fill>
            <patternFill>
              <bgColor theme="2"/>
            </patternFill>
          </fill>
          <border diagonalUp="0" diagonalDown="0">
            <left/>
            <right/>
            <top/>
            <bottom/>
            <vertical/>
            <horizontal/>
          </border>
        </dxf>
        <dxf>
          <font>
            <color theme="0"/>
          </font>
          <fill>
            <patternFill>
              <bgColor theme="2"/>
            </patternFill>
          </fill>
          <border diagonalUp="0" diagonalDown="0">
            <left/>
            <right/>
            <top/>
            <bottom/>
            <vertical/>
            <horizontal/>
          </border>
        </dxf>
        <dxf>
          <fill>
            <patternFill>
              <bgColor theme="9"/>
            </patternFill>
          </fill>
          <border diagonalUp="0" diagonalDown="0">
            <left/>
            <right/>
            <top/>
            <bottom/>
            <vertical/>
            <horizontal/>
          </border>
        </dxf>
        <dxf>
          <font>
            <color theme="0"/>
          </font>
          <fill>
            <patternFill>
              <bgColor theme="3"/>
            </patternFill>
          </fill>
          <border diagonalUp="0" diagonalDown="0">
            <left/>
            <right/>
            <top/>
            <bottom/>
            <vertical/>
            <horizontal/>
          </border>
        </dxf>
        <dxf>
          <font>
            <color rgb="FF000000"/>
          </font>
          <fill>
            <patternFill patternType="solid">
              <fgColor auto="1"/>
              <bgColor theme="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E71D36"/>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FF00"/>
            </patternFill>
          </fill>
          <border diagonalUp="0" diagonalDown="0">
            <left/>
            <right/>
            <top/>
            <bottom/>
            <vertical/>
            <horizontal/>
          </border>
        </dxf>
        <dxf>
          <font>
            <b/>
            <i val="0"/>
            <color rgb="FF5C5C5C"/>
            <name val="Roboto"/>
          </font>
          <fill>
            <patternFill patternType="solid">
              <fgColor theme="4" tint="0.59999389629810485"/>
              <bgColor rgb="FFF7B32B"/>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ill>
            <patternFill patternType="solid">
              <fgColor rgb="FFFFFFFF"/>
              <bgColor rgb="FFD6D6D6"/>
            </patternFill>
          </fill>
          <border diagonalUp="0" diagonalDown="0">
            <left/>
            <right/>
            <top/>
            <bottom/>
            <vertical/>
            <horizontal/>
          </border>
        </dxf>
        <dxf>
          <font>
            <b/>
            <i val="0"/>
            <color theme="0"/>
          </font>
          <fill>
            <patternFill>
              <bgColor theme="6" tint="0.39994506668294322"/>
            </patternFill>
          </fill>
          <border diagonalUp="0" diagonalDown="0">
            <left/>
            <right/>
            <top/>
            <bottom/>
            <vertical/>
            <horizontal/>
          </border>
        </dxf>
        <dxf>
          <font>
            <b/>
            <i val="0"/>
            <color theme="0"/>
          </font>
          <fill>
            <patternFill>
              <bgColor theme="2"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7"/>
            <x14:slicerStyleElement type="hoveredSelectedItemWith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[assinantes - Copia.xlsx]tabelas_dinamicas!faixa_etaria_genero</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62133573085588E-2"/>
          <c:y val="4.1963699527475612E-2"/>
          <c:w val="0.96147591932780574"/>
          <c:h val="0.75917043406925055"/>
        </c:manualLayout>
      </c:layout>
      <c:barChart>
        <c:barDir val="col"/>
        <c:grouping val="clustered"/>
        <c:varyColors val="0"/>
        <c:ser>
          <c:idx val="0"/>
          <c:order val="0"/>
          <c:tx>
            <c:strRef>
              <c:f>tabelas_dinamicas!$B$20:$B$21</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tabelas_dinamicas!$A$22:$A$25</c:f>
              <c:strCache>
                <c:ptCount val="4"/>
                <c:pt idx="0">
                  <c:v>24-34</c:v>
                </c:pt>
                <c:pt idx="1">
                  <c:v>35-44</c:v>
                </c:pt>
                <c:pt idx="2">
                  <c:v>44-54</c:v>
                </c:pt>
                <c:pt idx="3">
                  <c:v>54-70</c:v>
                </c:pt>
              </c:strCache>
            </c:strRef>
          </c:cat>
          <c:val>
            <c:numRef>
              <c:f>tabelas_dinamicas!$B$22:$B$25</c:f>
              <c:numCache>
                <c:formatCode>General</c:formatCode>
                <c:ptCount val="4"/>
                <c:pt idx="0">
                  <c:v>50</c:v>
                </c:pt>
                <c:pt idx="1">
                  <c:v>102</c:v>
                </c:pt>
                <c:pt idx="2">
                  <c:v>91</c:v>
                </c:pt>
                <c:pt idx="3">
                  <c:v>109</c:v>
                </c:pt>
              </c:numCache>
            </c:numRef>
          </c:val>
          <c:extLst>
            <c:ext xmlns:c16="http://schemas.microsoft.com/office/drawing/2014/chart" uri="{C3380CC4-5D6E-409C-BE32-E72D297353CC}">
              <c16:uniqueId val="{00000000-FD26-4A14-BA8E-5D9AB7FE0157}"/>
            </c:ext>
          </c:extLst>
        </c:ser>
        <c:ser>
          <c:idx val="1"/>
          <c:order val="1"/>
          <c:tx>
            <c:strRef>
              <c:f>tabelas_dinamicas!$C$20:$C$21</c:f>
              <c:strCache>
                <c:ptCount val="1"/>
                <c:pt idx="0">
                  <c:v>Masculino</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0-26ED-4845-B4EE-38C0717F71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tabelas_dinamicas!$A$22:$A$25</c:f>
              <c:strCache>
                <c:ptCount val="4"/>
                <c:pt idx="0">
                  <c:v>24-34</c:v>
                </c:pt>
                <c:pt idx="1">
                  <c:v>35-44</c:v>
                </c:pt>
                <c:pt idx="2">
                  <c:v>44-54</c:v>
                </c:pt>
                <c:pt idx="3">
                  <c:v>54-70</c:v>
                </c:pt>
              </c:strCache>
            </c:strRef>
          </c:cat>
          <c:val>
            <c:numRef>
              <c:f>tabelas_dinamicas!$C$22:$C$25</c:f>
              <c:numCache>
                <c:formatCode>General</c:formatCode>
                <c:ptCount val="4"/>
                <c:pt idx="0">
                  <c:v>65</c:v>
                </c:pt>
                <c:pt idx="1">
                  <c:v>132</c:v>
                </c:pt>
                <c:pt idx="2">
                  <c:v>107</c:v>
                </c:pt>
                <c:pt idx="3">
                  <c:v>146</c:v>
                </c:pt>
              </c:numCache>
            </c:numRef>
          </c:val>
          <c:extLst>
            <c:ext xmlns:c16="http://schemas.microsoft.com/office/drawing/2014/chart" uri="{C3380CC4-5D6E-409C-BE32-E72D297353CC}">
              <c16:uniqueId val="{00000001-FD26-4A14-BA8E-5D9AB7FE0157}"/>
            </c:ext>
          </c:extLst>
        </c:ser>
        <c:dLbls>
          <c:dLblPos val="outEnd"/>
          <c:showLegendKey val="0"/>
          <c:showVal val="1"/>
          <c:showCatName val="0"/>
          <c:showSerName val="0"/>
          <c:showPercent val="0"/>
          <c:showBubbleSize val="0"/>
        </c:dLbls>
        <c:gapWidth val="219"/>
        <c:overlap val="-27"/>
        <c:axId val="1007229695"/>
        <c:axId val="1007223935"/>
      </c:barChart>
      <c:catAx>
        <c:axId val="100722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007223935"/>
        <c:crosses val="autoZero"/>
        <c:auto val="1"/>
        <c:lblAlgn val="ctr"/>
        <c:lblOffset val="100"/>
        <c:noMultiLvlLbl val="0"/>
      </c:catAx>
      <c:valAx>
        <c:axId val="1007223935"/>
        <c:scaling>
          <c:orientation val="minMax"/>
        </c:scaling>
        <c:delete val="1"/>
        <c:axPos val="l"/>
        <c:numFmt formatCode="General" sourceLinked="1"/>
        <c:majorTickMark val="none"/>
        <c:minorTickMark val="none"/>
        <c:tickLblPos val="nextTo"/>
        <c:crossAx val="100722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193905639843814E-2"/>
          <c:y val="0.12572295779360454"/>
          <c:w val="0.86263192985121229"/>
          <c:h val="0.75702813987312811"/>
        </c:manualLayout>
      </c:layout>
      <c:barChart>
        <c:barDir val="bar"/>
        <c:grouping val="percentStacked"/>
        <c:varyColors val="0"/>
        <c:ser>
          <c:idx val="0"/>
          <c:order val="0"/>
          <c:spPr>
            <a:solidFill>
              <a:schemeClr val="accent1"/>
            </a:solidFill>
            <a:ln>
              <a:noFill/>
            </a:ln>
            <a:effectLst/>
          </c:spPr>
          <c:invertIfNegative val="0"/>
          <c:cat>
            <c:strRef>
              <c:f>tabelas_dinamicas!$D$2</c:f>
              <c:strCache>
                <c:ptCount val="1"/>
                <c:pt idx="0">
                  <c:v>Feminino</c:v>
                </c:pt>
              </c:strCache>
            </c:strRef>
          </c:cat>
          <c:val>
            <c:numRef>
              <c:f>tabelas_dinamicas!$F$2</c:f>
              <c:numCache>
                <c:formatCode>0%</c:formatCode>
                <c:ptCount val="1"/>
                <c:pt idx="0">
                  <c:v>0.43890274314214461</c:v>
                </c:pt>
              </c:numCache>
            </c:numRef>
          </c:val>
          <c:extLst>
            <c:ext xmlns:c16="http://schemas.microsoft.com/office/drawing/2014/chart" uri="{C3380CC4-5D6E-409C-BE32-E72D297353CC}">
              <c16:uniqueId val="{00000000-B0BA-43FA-887E-49D56CA77EE7}"/>
            </c:ext>
          </c:extLst>
        </c:ser>
        <c:ser>
          <c:idx val="1"/>
          <c:order val="1"/>
          <c:spPr>
            <a:solidFill>
              <a:schemeClr val="bg1">
                <a:lumMod val="65000"/>
              </a:schemeClr>
            </a:solidFill>
            <a:ln>
              <a:noFill/>
            </a:ln>
            <a:effectLst/>
          </c:spPr>
          <c:invertIfNegative val="0"/>
          <c:cat>
            <c:strRef>
              <c:f>tabelas_dinamicas!$D$2</c:f>
              <c:strCache>
                <c:ptCount val="1"/>
                <c:pt idx="0">
                  <c:v>Feminino</c:v>
                </c:pt>
              </c:strCache>
            </c:strRef>
          </c:cat>
          <c:val>
            <c:numRef>
              <c:f>tabelas_dinamicas!$G$2</c:f>
              <c:numCache>
                <c:formatCode>0%</c:formatCode>
                <c:ptCount val="1"/>
                <c:pt idx="0">
                  <c:v>0.56109725685785539</c:v>
                </c:pt>
              </c:numCache>
            </c:numRef>
          </c:val>
          <c:extLst>
            <c:ext xmlns:c16="http://schemas.microsoft.com/office/drawing/2014/chart" uri="{C3380CC4-5D6E-409C-BE32-E72D297353CC}">
              <c16:uniqueId val="{00000001-B0BA-43FA-887E-49D56CA77EE7}"/>
            </c:ext>
          </c:extLst>
        </c:ser>
        <c:dLbls>
          <c:showLegendKey val="0"/>
          <c:showVal val="0"/>
          <c:showCatName val="0"/>
          <c:showSerName val="0"/>
          <c:showPercent val="0"/>
          <c:showBubbleSize val="0"/>
        </c:dLbls>
        <c:gapWidth val="150"/>
        <c:overlap val="100"/>
        <c:axId val="732220064"/>
        <c:axId val="732241664"/>
      </c:barChart>
      <c:catAx>
        <c:axId val="732220064"/>
        <c:scaling>
          <c:orientation val="minMax"/>
        </c:scaling>
        <c:delete val="1"/>
        <c:axPos val="l"/>
        <c:numFmt formatCode="General" sourceLinked="1"/>
        <c:majorTickMark val="none"/>
        <c:minorTickMark val="none"/>
        <c:tickLblPos val="nextTo"/>
        <c:crossAx val="732241664"/>
        <c:crosses val="autoZero"/>
        <c:auto val="1"/>
        <c:lblAlgn val="ctr"/>
        <c:lblOffset val="100"/>
        <c:noMultiLvlLbl val="0"/>
      </c:catAx>
      <c:valAx>
        <c:axId val="732241664"/>
        <c:scaling>
          <c:orientation val="minMax"/>
        </c:scaling>
        <c:delete val="1"/>
        <c:axPos val="b"/>
        <c:numFmt formatCode="0%" sourceLinked="1"/>
        <c:majorTickMark val="none"/>
        <c:minorTickMark val="none"/>
        <c:tickLblPos val="nextTo"/>
        <c:crossAx val="73222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569222181847675E-2"/>
          <c:y val="0.21221073603304896"/>
          <c:w val="0.86544342507645255"/>
          <c:h val="0.34814738774848386"/>
        </c:manualLayout>
      </c:layout>
      <c:barChart>
        <c:barDir val="bar"/>
        <c:grouping val="percentStacked"/>
        <c:varyColors val="0"/>
        <c:ser>
          <c:idx val="0"/>
          <c:order val="0"/>
          <c:spPr>
            <a:solidFill>
              <a:srgbClr val="6477F2"/>
            </a:solidFill>
            <a:ln>
              <a:noFill/>
            </a:ln>
            <a:effectLst/>
          </c:spPr>
          <c:invertIfNegative val="0"/>
          <c:cat>
            <c:strRef>
              <c:f>tabelas_dinamicas!$D$3</c:f>
              <c:strCache>
                <c:ptCount val="1"/>
                <c:pt idx="0">
                  <c:v>Masculino</c:v>
                </c:pt>
              </c:strCache>
            </c:strRef>
          </c:cat>
          <c:val>
            <c:numRef>
              <c:f>tabelas_dinamicas!$F$3</c:f>
              <c:numCache>
                <c:formatCode>0%</c:formatCode>
                <c:ptCount val="1"/>
                <c:pt idx="0">
                  <c:v>0.56109725685785539</c:v>
                </c:pt>
              </c:numCache>
            </c:numRef>
          </c:val>
          <c:extLst>
            <c:ext xmlns:c16="http://schemas.microsoft.com/office/drawing/2014/chart" uri="{C3380CC4-5D6E-409C-BE32-E72D297353CC}">
              <c16:uniqueId val="{00000000-ACE1-45C6-9941-5F56A1D3FD4B}"/>
            </c:ext>
          </c:extLst>
        </c:ser>
        <c:ser>
          <c:idx val="1"/>
          <c:order val="1"/>
          <c:spPr>
            <a:solidFill>
              <a:schemeClr val="bg1">
                <a:lumMod val="50000"/>
              </a:schemeClr>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02-ACE1-45C6-9941-5F56A1D3FD4B}"/>
              </c:ext>
            </c:extLst>
          </c:dPt>
          <c:cat>
            <c:strRef>
              <c:f>tabelas_dinamicas!$D$3</c:f>
              <c:strCache>
                <c:ptCount val="1"/>
                <c:pt idx="0">
                  <c:v>Masculino</c:v>
                </c:pt>
              </c:strCache>
            </c:strRef>
          </c:cat>
          <c:val>
            <c:numRef>
              <c:f>tabelas_dinamicas!$G$3</c:f>
              <c:numCache>
                <c:formatCode>0%</c:formatCode>
                <c:ptCount val="1"/>
                <c:pt idx="0">
                  <c:v>0.43890274314214461</c:v>
                </c:pt>
              </c:numCache>
            </c:numRef>
          </c:val>
          <c:extLst>
            <c:ext xmlns:c16="http://schemas.microsoft.com/office/drawing/2014/chart" uri="{C3380CC4-5D6E-409C-BE32-E72D297353CC}">
              <c16:uniqueId val="{00000001-ACE1-45C6-9941-5F56A1D3FD4B}"/>
            </c:ext>
          </c:extLst>
        </c:ser>
        <c:dLbls>
          <c:showLegendKey val="0"/>
          <c:showVal val="0"/>
          <c:showCatName val="0"/>
          <c:showSerName val="0"/>
          <c:showPercent val="0"/>
          <c:showBubbleSize val="0"/>
        </c:dLbls>
        <c:gapWidth val="150"/>
        <c:overlap val="100"/>
        <c:axId val="646702864"/>
        <c:axId val="646692784"/>
      </c:barChart>
      <c:catAx>
        <c:axId val="646702864"/>
        <c:scaling>
          <c:orientation val="minMax"/>
        </c:scaling>
        <c:delete val="1"/>
        <c:axPos val="l"/>
        <c:numFmt formatCode="General" sourceLinked="1"/>
        <c:majorTickMark val="none"/>
        <c:minorTickMark val="none"/>
        <c:tickLblPos val="nextTo"/>
        <c:crossAx val="646692784"/>
        <c:crosses val="autoZero"/>
        <c:auto val="1"/>
        <c:lblAlgn val="ctr"/>
        <c:lblOffset val="100"/>
        <c:noMultiLvlLbl val="0"/>
      </c:catAx>
      <c:valAx>
        <c:axId val="646692784"/>
        <c:scaling>
          <c:orientation val="minMax"/>
        </c:scaling>
        <c:delete val="1"/>
        <c:axPos val="b"/>
        <c:numFmt formatCode="0%" sourceLinked="1"/>
        <c:majorTickMark val="none"/>
        <c:minorTickMark val="none"/>
        <c:tickLblPos val="nextTo"/>
        <c:crossAx val="64670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8267C5"/>
            </a:solidFill>
            <a:ln>
              <a:noFill/>
            </a:ln>
            <a:effectLst/>
          </c:spPr>
          <c:invertIfNegative val="0"/>
          <c:dLbls>
            <c:dLbl>
              <c:idx val="0"/>
              <c:tx>
                <c:rich>
                  <a:bodyPr/>
                  <a:lstStyle/>
                  <a:p>
                    <a:fld id="{A98DFF5A-482F-449E-9FF7-16CD3203F4B4}"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298-4FF0-B01F-BE1B9EABB12C}"/>
                </c:ext>
              </c:extLst>
            </c:dLbl>
            <c:dLbl>
              <c:idx val="1"/>
              <c:tx>
                <c:rich>
                  <a:bodyPr/>
                  <a:lstStyle/>
                  <a:p>
                    <a:fld id="{D6656877-A377-4472-93DA-48E820F54BAD}"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298-4FF0-B01F-BE1B9EABB12C}"/>
                </c:ext>
              </c:extLst>
            </c:dLbl>
            <c:dLbl>
              <c:idx val="2"/>
              <c:tx>
                <c:rich>
                  <a:bodyPr/>
                  <a:lstStyle/>
                  <a:p>
                    <a:fld id="{4873A708-BD2C-431A-BCBA-6CCBA1412BC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298-4FF0-B01F-BE1B9EABB12C}"/>
                </c:ext>
              </c:extLst>
            </c:dLbl>
            <c:dLbl>
              <c:idx val="3"/>
              <c:tx>
                <c:rich>
                  <a:bodyPr/>
                  <a:lstStyle/>
                  <a:p>
                    <a:fld id="{AC2C3956-F9E3-4DE4-A703-C2376B66CB7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298-4FF0-B01F-BE1B9EABB1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(tabelas_dinamicas!$D$13,tabelas_dinamicas!$D$14,tabelas_dinamicas!$D$15,tabelas_dinamicas!$D$16)</c:f>
              <c:strCache>
                <c:ptCount val="4"/>
                <c:pt idx="0">
                  <c:v>Premium X</c:v>
                </c:pt>
                <c:pt idx="1">
                  <c:v>Deluxe Box</c:v>
                </c:pt>
                <c:pt idx="2">
                  <c:v>Safe Watch</c:v>
                </c:pt>
                <c:pt idx="3">
                  <c:v>Magic Box</c:v>
                </c:pt>
              </c:strCache>
            </c:strRef>
          </c:cat>
          <c:val>
            <c:numRef>
              <c:f>(tabelas_dinamicas!$F$13,tabelas_dinamicas!$F$14,tabelas_dinamicas!$F$15,tabelas_dinamicas!$F$16)</c:f>
              <c:numCache>
                <c:formatCode>0%</c:formatCode>
                <c:ptCount val="4"/>
                <c:pt idx="0">
                  <c:v>0.16957605985037408</c:v>
                </c:pt>
                <c:pt idx="1">
                  <c:v>0.20947630922693267</c:v>
                </c:pt>
                <c:pt idx="2">
                  <c:v>0.2892768079800499</c:v>
                </c:pt>
                <c:pt idx="3">
                  <c:v>0.33167082294264338</c:v>
                </c:pt>
              </c:numCache>
            </c:numRef>
          </c:val>
          <c:extLst>
            <c:ext xmlns:c15="http://schemas.microsoft.com/office/drawing/2012/chart" uri="{02D57815-91ED-43cb-92C2-25804820EDAC}">
              <c15:datalabelsRange>
                <c15:f>tabelas_dinamicas!$E$13:$E$16</c15:f>
                <c15:dlblRangeCache>
                  <c:ptCount val="4"/>
                  <c:pt idx="0">
                    <c:v>136</c:v>
                  </c:pt>
                  <c:pt idx="1">
                    <c:v>168</c:v>
                  </c:pt>
                  <c:pt idx="2">
                    <c:v>232</c:v>
                  </c:pt>
                  <c:pt idx="3">
                    <c:v>266</c:v>
                  </c:pt>
                </c15:dlblRangeCache>
              </c15:datalabelsRange>
            </c:ext>
            <c:ext xmlns:c16="http://schemas.microsoft.com/office/drawing/2014/chart" uri="{C3380CC4-5D6E-409C-BE32-E72D297353CC}">
              <c16:uniqueId val="{00000004-7298-4FF0-B01F-BE1B9EABB12C}"/>
            </c:ext>
          </c:extLst>
        </c:ser>
        <c:dLbls>
          <c:dLblPos val="outEnd"/>
          <c:showLegendKey val="0"/>
          <c:showVal val="1"/>
          <c:showCatName val="0"/>
          <c:showSerName val="0"/>
          <c:showPercent val="0"/>
          <c:showBubbleSize val="0"/>
        </c:dLbls>
        <c:gapWidth val="55"/>
        <c:axId val="958047983"/>
        <c:axId val="958054223"/>
      </c:barChart>
      <c:catAx>
        <c:axId val="9580479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958054223"/>
        <c:crosses val="autoZero"/>
        <c:auto val="1"/>
        <c:lblAlgn val="ctr"/>
        <c:lblOffset val="100"/>
        <c:noMultiLvlLbl val="0"/>
      </c:catAx>
      <c:valAx>
        <c:axId val="958054223"/>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95804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DCFDDDAA-FD17-4004-859C-5B10622029A2}">
          <cx:spPr>
            <a:noFill/>
          </cx:spPr>
          <cx:dataId val="0"/>
          <cx:layoutPr>
            <cx:geography projectionType="miller" viewedRegionType="dataOnly" cultureLanguage="en-US" cultureRegion="BR" attribution="Powered by Bing">
              <cx:geoCache provider="{E9337A44-BEBE-4D9F-B70C-5C5E7DAFC167}">
                <cx:binary>1HvZctxIluWvyPQ8UDp8gQNlnf3gAGIjgxQXZVJ8gVEShR2Offub/pb5sTmgUlmMIIvRKusxm2Fa
iozAct3vcu7q//F1/MfX7PGhfjfmWdH84+v4+/uobct//PZb8zV6zB+aD3n8tdaN/t5++Krz3/T3
7/HXx9++1Q9DXIS/UWLy375GD3X7OL7/z//A28JHfa6/PrSxLq66x3q6fmy6rG3euPbqpXcP3/K4
8OKmreOvrfn7+48P9UPxv//r/bvHoo3b6XYqH39/f3DT+3e/Hb/qBdl3GVbWdt/wrEHFB84Ilw7h
zo+f9+8yXYQ/r3PnA7W5ME1h/X39B/GLhxwv+G+s6Gk9D9++1Y9Ngx09/X724MHy8f31+3dfdVe0
C9dCMPD396p+mOPs/bu40e6PK65eFq9wK3b72yHDX3yB/R/d8kwmx8w6demFSK5j/W4NqXx7fPdN
v7vpsM7/MeEw8oEwR1DHPhSKMD9Q03IYLpKnH/qT6A+h/NKaXhfPK684EtT1zf9fgrp5KNqHd+5D
+1DHxcNPhv1PmJD8IBzH5sTEr6efQ2lx+4Pgpk2JYD+kxX4S/yGt//7CXhfV8fNHcrpx/9+W078w
9udGdHDLryKcST6wpx8CK3kObYJ9oE8CkdarVvQTdv71Sl6Xx8/nDlb9fxvF/jXC/Q3/HlTff/Ib
z0Du7as/0fHo0bcQ7ge3tt9+f+8wToQkz+S1vOavZ1/1HgdPPT40LRwUrIdQYTuECcK4KR35/t3w
+HRJ8A+WKYVlO5YjqSUsCLjQdRstfo1+EIs92rBLxihh5vt3je5+XLM+SNOEpdoOM3GDlH977Y86
m0Jd/M2Vvz6/K7r8o46Ltvn9vWAgU/64b1mwxS1iEttxpGVR25KOjRWWXx+uERrgdvN/Ud1GJqmM
zjO0pIkSQ9VPfmIW+ZVBa6pVZljGllujHlWli1yrse3GVMnWTh/4KCvqGsMYViqr4gAX5VAGStK4
DvyekyZUdt4Yo1+kRri1AtoRN7F1ZSpralruFlkyfbVr2QYuybP6c007bbpG3HSVO4iOT2piObkU
RmiehUPTpe4Y8KBTDTFZ64dDSRKVVs2cubEjmysWU1qroG3qUuV0JqObjwaNVV0T/qdj5WnukdhU
UZBbdzNpCVGNNoNNYtXWt5aO5VVtBvnDJFoeulPYD1hEHYMHSZiVs5vG1njFh3ZOlalJn6vYNrpB
9UJiazURvUrrumzcaYh479V5pk011r2oXc36pnEtY44fpqjkoUqDIGzdKBqbaN0NSTupKJ+dB7tl
TaloHhWpyrLRNlUn+vo+SKcwd4k2pk0opzRTdpgNqYe1NndFkbeD6hpHbu2wSG8CNjS3RFtx7WV5
TPdcc31e6taIvaqO+azqsJFfdNTad9QOgmnjhLK7FEEJqddW6pj+lMj2jAxDsQ+HWP4xS3MOvC6n
2WWT1Qlxq7IY7iUv5z94Pjej6kiXfBwqre8LR1fXcT+RSc1x33DXdKK8nVUiUtEqJ9XDrWHZ0TdQ
FGRrsFh8yopkiFd9MPe2N3SZOa2qqM0SvyIs/iLnsXrUYxWbhQrjrqX+nDm59EaWRIEanYpFLo3T
qXFHQ3e3FjWFVLp2xODlA03+MGnOm22cOO0uDWT4WU48OavGKXiog0jHLg1kU60yLdtrqyjmh8LI
xs+RnjpDmTbpL+Jyyi8SntWViuwqoKqXc5CodrY0U13AglDNhR5yFZi2/BIJ0WaubpMg8NKpygwo
n22fE5KnoZuY83wZpKK7qEyL3uW2tu5N4ohQWUNXn5OCpWc2d0p3ijPRunNTZNdTOQytqvLSlC4d
neIKUVUVqs7IKewibsWNxe04Vjx1+lUyD2boEa6bFZ9D5zoWRr2xrWa8MuvSWUdBmD8EgZ11LtCq
aFzS1xFXzRBpex3WaX9txEVTuJlNmvuGDLXl63kcZ2XUQw2acmZcpUUyBSuuzXo/sHD4ald2E6g+
AVfb2qq4n5njMK3mUARC1TzjhZ/peaaq5Dq1153ISeSNST9Tbw5jcU2CsLuf7YoKl5QDM10ZNKah
xjDlXNks044/pKT9Vth2U6x4WM/7soMQN8QK02QlSF8yFXRz2q+jSkSzO00TOx8l8pokjZzUbYIg
+NZFc5ErR9j8gUFEs6oqnZmKmEnuFmZp5m49dLZw63IwSsUZzUev1osq1Uk6dSqMhkR4qeGQ0C2K
KrRcJ7Ciz4Z2mntuG9n50CfFl66thaU6y6Rsxaeu0K5TGYXww0Ra7VUeN/Im58WcuyBQnyVmG81K
2nnd+Wbb0V7ZFRZi2NMcuE3KxOck1n3szQPE6E9W0K56aXCq6ojQamPJwfwUJyJvFJnbqVVRMlh/
5CIjHytOUuF3jl3vA2tMYq8u5+xPLqkBKO/s5nsdZnmn8qwfYr9kVu/ppK1iv6r7Nvf60oi+2k1U
kxWnRj6rqRrTRwNbaVyajUXlljKdpMfCafxOxhC475C6kmoG5l0HlR1Ovoi1/jZ2gXPT04zZamjq
9jrI85kDzaiTuIA66AShbDTdcB74FnsNhTKaGIBXzmMyqzQmiaVm2rE/RzPpWkBIRTp37KJMK2mO
yV055LJVvCuK3cBjOvs60sMjKUz+SSeWUak0NYvaJd1Q3diakMwLJ9FbflgY0Go9EhIp4oSTqdIo
K2uvKapx3oQ1n5kiRAjLbRIrDb2wC3B/mpN49EIejV9CZtDPtqWrG96wyPJ0YGbc7YVdGz6RwGiV
i95sldG15Z9NG5FcNUE7j6pJZ8fxtQHLBhz3fFeYGcnX4cSg21mSXzjj2Nde6DD6ORmpYKu4k8as
eBnE1Trr2gLyaavkW5xV1j0rA5v6VddNjgqpw42Vdkaa7pJiMj85wiD8bJ717GygHxbzTCcuqWc7
yJRdPU1R65OxjrNtY9dUqCZOnfmqgcP9FJKk1rD0Mu62KRHDvElbM3BUC7X1ilFbqadLmLbbdEWT
+LqVJHVDYrfam4uh2oSlHKstGdKKXztZk6briLPY2OhorAdVAAjGm3Bsg+sA4DQoZPdiuKSdk5pu
JHV+H/TmlHhTqw2usrwKkxWJm4arOGitDbU40y6ZnLH2RBvMterNJpC7pjANqvjcWfV60iy57krW
mKofJitRE5mTTBUZTSdvpnZq+8kgDcuPue6FGpvKqj3a1lnlh208Nn7tDHWxLfhIuxWxzNlRpiFz
AXElfaumdsxMf4xE0ynBWtwfWXH+tYzn0nClzXTks6SMbKgmm26k7MduZ+u069YxgY+qc1YHmzwt
xkyNVUJux2IwH7ms7AddmmRYo7pRRyrg0ZCqaYjzARRJ9mWox+A2qIbgmxGFTqiGaRy4y8dBDi5z
pupMxxX7XGeRmaqcOPxzFY99oerWdNYVgoUY9pAU+WYMx+C6TXXZe1NCm9DLRJr4gzlXpttkaQVV
pzTL3HQsbO4FQQYAtKmUH5vBaDOlSxbstEFY4bXYMlVxVaSRy5qJfCIkmL5ktZFpN8tkYbkZ8sra
DepRfywSbgdKD6kolEmbKF1plls38GQI5tqGyo9RIMTsVnaAiMq2rXK4KCXRt2OSlRbiHcvUijZZ
It0ybR3uxoxUo0dlF62LIqxa38obZvlZPcvLLAr6O1504Q0PdJSfV8YovwUs7VLV0BqKorkwDIVw
sG39qB7h7vk8dMSPSG9/SvqQAA6MGarDo0l/7pMEEimSAu5+muG912FHKtOXaczitYwlHT2WjtGf
dmAAMDSeBMDEJUQHPoSD29pT27g1rTRzDccs4EjrObfdsg+Yl1hDemM1Sdutyy5LAiUKsx68hKC2
pkJRaAQD/TjPcNUUcJ91TWiqEI7CWplplH8yK6dg0PQii3djm08mEuq/i2yvJAj8RXrgWEKYklLi
EIFk5jA9CPqoyB0+xR4ZGuGZdtasTd0nq7epmEhojrKQhYwtHCQ8KDaYqDI8z0KQ+AFhGYu9pCw3
rZN1Xh/Ohq9JYriV1ZCLinf5Kqpk6QdjMK4qYjpXQdfyj28vxDmxjoUdz7IhXpKhpZzGXlzXuRqF
rNeSLWYpc+YBJH1tsVaJfNDIlEjov039NWZb0nRs05TcpjbSz+fUrZnJSeTw+53jxH7LMtujY6NP
MHsR2WHG51jPqSyyeLbHWsc6TmQXe3YYdjtRWZNPwq5f6bhn3tsbosuKj2hJZluWxSSjtiOOdqQD
GUTxxGMvHwmUuxth8kDMOqW7WLPqvovEbG61Lsh9QPvRG9oyUzLTublOB5PvyyTgUtEgNVTcJ+nG
nKnx2OUmuy91itjXQCwmPOCC8zHsgEW/qv0IqQlAHsGILZd0+5BVSd8H4ZA4iUephsTtWPtGHJvb
t7n0QuwLFdsWlpDgk4WM/kAgjWZDVNpG4pWcwrxslq9i0gj1NpUXYgcVypHmI3oR0rSOVDuckO2x
yk48o5+0iiLCV/FgJpsxIOPZ26SWBR9IHaQE7ILZRBJkXUvN4UDDTNSs4jj1qqYNv85pl98KEVar
KhGj19ja2IVO9O/sT9iMcRROFvpH+6tnMDiswMUkjqoVDXgJuC+kGg1zOKEWr7HSYibnjkUF2g/W
4f5EFvWoN0Athpm1l2Wkc1f3tvmZp6w/YawvdUOaDEUaxJzoYaDcc0iKzFU8lZ2deuUw67XTZN9r
ZhUncOelvKAPJoemIwBfdOSQSMPMtOVdvCignD51yNm82eDRuW0UzZ5EZbYvZqO2Tijka1t7TvVo
a4E1acKjIPaY2c+bgRuTG5W5fUIXFxM91EVpSoliGaNyKcEd6aIYpzitUGvwDLuLP+Zph6RGjoWb
85KemVESoI4zBGzDozZA4f2XfKcJ0rawiaAUyfwxeoxzUxrGOMKpWdboWR1Nz9MWKfC/QcWBvjsm
jBoJ5qHwRNIhzgpE7Ena9ysGXFyZSzL5NpWXHhqbcYCEDPuQVDhHHlpLkhfIWhMv0IhkvWrQoUQM
JdtWdRnlrWI6ZudTlBrMbWpSAKArEig+JSlVoV2W1YkVLUp5LFhsm6F2CWfJ7KMF9WHBq2rmWNBc
8XWI2PWqEHHmJXVpEeV0vbN5mwWvWAlK7o7JmaBLw/HIl0Ut50Yvh8SzZUtV25q096Sh7Q1xJPLz
pLTPe9k0+QnjfAk2EpBNmARVS5jkCNdaA50Zs+oTL0SVaSWKZN4GcVcIhXottU4o01OgdcRVCgSg
dHERBEh6qE1OQSbphFXiadlZF8giHNVkjXFTCSK9Ps2CECU3s0c6q+m4N8nsXEDzteEx5LDrtu6C
FWpVwfqJ9X/V/T/+WMCPuvVXXU51HEZ/NZz//vif+59d7KeG6D+/X1rW//x02T/WbVc/vts/lM27
VVd8e2pkHz+zUP77IRD+ayVLjf/gw4uWw79oKvzokf+Liwcdh4PGys9e2lKKXyrzf6PLi2bDz77M
PzsUy/1/tRmo/QGeAdU+OHeLCG4hrP2rzSDZB8dmhMIrQqBwVbj0V5tBfKCLm17sGa1Yk1lQ+J9d
BsY+SPTN4aclYhNO0bj4ubkDaWFW4K/PB12GA1MVlumwpcVgosyEIApAdahUzAiLhIb1pCqUSJk7
Y36hXncdqgG7cBZJe8JnHlrMQo5zZpsgRYH4Jj1yLKUhgw4ObVRm2kzi25il5owKQBAb/CbkTj1/
fSaJV7Z36Mie6AlMIdjYIaqIYuHj83CHxEVaT1mFBolBiutWMuu2iq3khw386P+/RuXJ0v9pmwJd
IkokE5yZELNl2kvy8iyswlemYUbm1dn2cnW58VYrpVZn+9XK81Z7F5/3Hv71PFdt8Je3P1tt1Rb3
7Pf4uPM8XNt4O1zzd/gTd6+220tvg6t7PLzFra67xdtWa4VX4vXLLSuN57e3q8vtFm9TeJ3yl8ur
7cq9xy1YgnKXb/A3PvhKuRt3A7q4F2/8uL7E6888D6+6xzdbX/k+3njn7dV2e6u2votnfN93fdd1
l9t8PI/3LS9zz/HHHjvBiq4X8uuNu/vD3y23+rut8t0L18Pf2PVmrbF5F6tb+Ztz111t96tloVjb
Gk9euw946wa37i5uNpubhU1g1PK0t9/naiF74+LrtxWDHmnGscSOXUae1A0niXm1X13eb1e32JTv
PribnXtzgpJ56A1f6MaxiaHllVF08q5W3tXdl8tQXSr/84VL1Ak67DChe0nnKNpoqqaM5EIHIrrb
Xl9Dzi74DZFszvbemeueCN+O4o6XBI/cfGCi5DmD4N67v4W2QE5vywg4d4hOL4S0CPGZWTW0lEEf
g8LV2epsUejV/uk//L68X8E2LqGr+/v96n5/WSkYzv7+HrJU52so1vZ6vV2v1/56fa4uoGE792wD
df58fv6kjufKvdhA3rA8mIXnXp25Cvbp767cszNo325zIkg5qQgLOD7bDSfIWRPwy7vzbmE34Ngp
rRZH+PqCYQtDn5GYgeSFAImz1f1l6MMsYe6Xi8GDbdf42ao1/lqsOlTY4e77pnQH9d3bbDbfB3V1
c0pFxAKwbwDj0mV/vqC8tVmSL0p5ub29XLnfN9tYrdarhen7FTDOu9kvMAnBQBC+Aga6y0fvcnXr
3W6v996dBrat1d3ZlxVegK1crtX69mMP9nlAkevtGnrn76DnpfIvHhK1u4GoPY8q7woKce+oT/4F
kGTlqY3nXwGHdvsFYN5WVbHo+lv7PCpHpNoYmQlNBWDv1R0wt1dY9+f1Sl3/QGZsDyB65npnKyzC
B+6+vQJmLj7mrSUc+aBZTgP622D1HeB9Dy7sF1zb33iXnnu23QKtN/ewFoA1EB9eYu37FeB1tQLP
4Xo2ixfw7iCc1b23vbwEYENvLq9Dpf6EFq0gE3gJfwcrvANq79QTlm3X28vt9eM2VI/Xy0u/3F7e
x+p2Vl9CtQXYAYcur/Hx8RHaCMzfuBc3wFj8vtrc+Deb7y4gf3OjbuFFRqVCtYap/nl+cfHnxW7j
f9ruNt9uruAp3Cu4A9f3bzz1cA5HtLk6825gosrf7c6B2bsNWO+Bq09sxs6/g91wrqAI37LZwy/v
z9yNfwFTf7rxjxt8vYDCjXd2dXcHRXS/nZDI2+iFBOVQ9+0w0IaEi4GXPMP/0N313oPLg+kr19v9
cHLuCT3AvMmbeoCK7SHZtEdrQ4MsaIId+0vYP0xtobp470rBitSXxdcDLmEXW4UbgQ6r68UrQ9AQ
PP66xgNbdYGAYIW/lme32/UFfm9uwDRv5149BTZg62rxmrCoC1ju9ilc2Ox2MMhF1VeLDl6uFjiN
1AYqBPYDrVce8PhsEaO3udsj0vE2lx6eeVsAi3f4p0FYDCM4jk3NZX4GlTsil+vPwLCfZyck6IWh
TWKgqdKWvYs6ROu/TeVQyn9RwSSQRC7vUEqPLF8HDfp9DA2AoEgcP+gMNNjRQ7oPx7ny0L0zLt6m
93JXAnNBhNiYDrY5EoTDXWXmLIUz2rXqagd1QnsYV1HWm+rXqTAhUZ4xkboIcrQrs7PjpCZBrRIe
0T9JXOXbthznE8r6knfInh3UPJGEIDw/DpvrKiNRK51ajSmPpBs5o+7QghGiU9qZdKPMaohu397Z
oYtc5IVMXQiU8G3kUXSZ3nuuFejJVGXeT7XSVUF3xKiE1zdpsiedfSplf4UUMj/kOaiFLK75iIm0
zInOuxSksr5UvVPMKzRvS/Sv82z39q5e4aTFkVxRCTZKZIaHuxKlVaAkmKPtGjfJFgVDa2MhfTvn
mjmXQ63l5m16r2jhc3rLON5zLqILPGurB726MOdyk5tBafhJb8Un6LzGQkFNdL8ptmctE8vP6QS5
PU+xFhhmyKqod5NkTiavjbv5noV9dYLYa0xEoR9jNsjLUR1crj8DDKeqLbtJpkqFE029rq/pRWRZ
gSu4PXnWaPMTAPXq5mz0FdCmRQncOjLlnneB3ca0UmbWcSWchPpxSyUmqubwhD2/RsoinElYMwZk
6JFTMA0hUmMklZpqDFy0NLMumgRdYicP6xMGdhjyPRmY9ZzUkYH1syzrxsSuxKwvo0iGaxtDV38s
xfTzgafVH7Xd3f26Nj4n+YKRsTEOqQlGYqjD5XUgVjj8EJ5Aq9d0HlVxy7aQ6BNxrIuNU0b1bES1
KmOn+4hOfYKxoIJd/ht7gbLDmC0u5HGnMRABryJHVko3eawY5jpWca+tEyWL11TdsjFJiyFT9EOO
09/akXEdV1aFKTKHWZg8y9JdZuXB97xsolsHeNWeMK5XNdC2AIcO3sj5EWIkRpTVscUq1aJets76
7rPg/AutqPR/nYGScHS3oOuYgFgW8syKLUGicBCAjCgwpDvkje3xDGM/b1M5yn4XNUdRx0F5e2nZ
wpEcIW5k2HGXiaJWFauZago2uGKOEr8sy3BdDJhDLC2xDgLM2TDRDoaq+qJTM/oqJ1DkpVpaT30o
FIbNp3DkcL8O+vN938PLmEWbWVdFw6NmG7Eub05I8LgC/bRlZiHWQc91mTw4MrOxCe3IHHWtojhK
dySj/aqqSnar+3ofWsa4q5tS+3WK6VoG+u44YQIFMmjN1tl2k1GdCIVeIo0D5wqLdFBFxTGIo/UM
E+Ijox8rVRJ7YGoIndxStB1C5mECgJYqrnvruunafDwh/Zc8B2VMZXMb7auX4dGECbm8M+EpRqZt
t9ZJ6s6sK05I9tX9PaNypGJTXzpzWAG0kdb1Xhdm1B2qwFjnmFOenM86GapfhjjsCwIG4zCHQJwj
7LblUDBElJViEwaEDGfE/BxvixPcewk+oGLh1IqNVi2q4kd+ttCYGmhki0nA0LGutT1VPkubZE0w
ZvOljet59batvsZHqOyPVi15gQhBqnEOTMAjWcnAS6+vbOOMBhgatTECv6f95LTeGCIKPLHPU3SP
9ml14YiJVo4J/LzAZOmg9baMunmfdEZ9hsFW7pI0MU/A32vMXaJNgia/kOiIHcLBWNp5ldUFmBub
4q41urHzqdMn66FwSKmiwmj/fJu9yxsP8yxnaUgwhhQIbvE4FuwwcFyIBgOnfdAUnlVVtcfypFdG
Mf562IlQGhGMhVMbaLmJI4tI+Tyng4X5gQkj6T5J5241tuLXg2n0bNFURe9lOV7Fj+RWTI3WnE6l
MmQ5rFnKc5Um8opUqVAZBnDfZt8rWHJAbdGiZ/5qCKnVjBbQisRZYLoslqnlBrSepxOaYb+Uk5Q4
ObNoB0dbabn+jBDsOM6iaC5V1pNmF9lGjpnGnOx0Lmy/lFZ/Ow6GgSlFlJGGXzcFjOugW4X4Ggk5
O9qkTEd7Tlt4/9lonZusEvQSoz2dW1JRbXVtzYkqMWh4YsevaKaDugs8BMX8jkWPHARyEqtl5oBQ
1MQ0Y8mcTJVmEqmY9MavYzWGw56iawtpylNl9hlz7bKZGh6WCKgi3Z9ZXdVtc9aKXcwdumkD2UY4
h4PJ1Ld15xWRosSBugMCERuzDItuPaNaRxWdceIYeN1ZNFRZHOOwRqybndCsuxi5TlRhO41bxX18
gvQLtV2cLqZ6qckpXMZT5fcZaREMRVlVQJQwsXEyBuckVqjF9Pu3N/hCgqCC6gOOVBGM3r3AljoY
WT3M0Nk5bjFo2nTJ7CHFzTaslMX527Re2xHQBeGnLVHLMY8i1JTHPBZlW6rUKcZSVZ0x3/cGzeQJ
VXl1TxzjULaNyoB1DGLxjHmEgXQltBKDz0058TOSdfm2GrvmBLa8RkpC/wmzFkcrj/CyHYJC6zwH
qSpsFMoehlfOE07SkOlEcPga8xALwQRMgUkMeQQuVW5H8UjLEqdLSOzXBmLdaIgq/5dFtLgZuEYw
j0h5lMY2oYycKo4BYQJz+8RqIhx9w8Dur1OBakMHQMOmxx07WJGJc1w4Mzekk+OiVW986Tun+OWc
HIcPUaHEeBBcDPzMETpJmleREaY42VJhNqNNMYqMKbXERTnkRB/mFeEcUFquP7PVQk9VME9JqRyr
/8OWBfMLGpQndG3xigdhwNNZSozIorhGljOVh0TMdqxybeIwi2lpcl4lY3WTs0FvnVBwjF0P47h+
W0xP81MvKJqU4kQoN0H1SLvnKkuyoQJFHjpgYGXiDFOBSdPAwfkWFYkg2hRjH/pTLJx1QSr63ZiM
XSOKchWxIb1+ezmvMRmCtASmGwgOEx3tPyJovNkjtCaV0b3sDMOvIqs/Ued7jQiOplIuMVAJvTnS
Gasa5rgpBY5zxjWNcaAxsVqvIU5pnbCB16QpMfMNgMdsGaZRDqUZ8LQgbIJyYrx+dJOIWYoMxsoU
/aZoMQ/467zDLDKUR3JLwsQPqXVjY415r0scXhXBWdpP1bYEgnr/BhUUOzjiH8SQx0Vtmcma4bxm
qZImr891F+X+KFj86yIC25BAAQ0hqGPOpYU2UieOlhhVRhfZgDMRZiyiXy0TYfaHoPoA2EBeYz+1
zp+ZtD33Rmssuo+zDvk+n0bqlUFhn8Dbl1WOhQxmgzBzhqIyN4+QI7dmLUgucdC2C+JzY7IZRhiz
nR6EoywcxLQHcV0aJICuy+AMte6d5eCcwNtyW6R/ZOewb5OhRYBKi32cYMw4YOa0OOirZqunpt+O
UVN85CNOGZ6LbhiYOw5OFm/rHhO0JxTzFTNAJrDMVTJLIMQ6MgNDR4J0uaPVlCcsdSNiTd5QxueM
h9ztmgD/vr3XVwwcjoei/swYppaOPXZH5ZjPBCjCoyhWQ8PqlcznU5awLPuQoyZEiuoYNAjTy8ep
AOrN4VhLiNWK4hBHS6XeTsUstzxwohMq9JKDIGUzhIjIPTCduVx/pqjASovUAhzUqYgNb9JZZeNs
ZGR+chomvkVDPgQn7HzB/ePdwfKWKiPgix8PHURpJXDunWlVFrnhcacSf1TdMH+pOpl5plnQLyiB
jGdlxPQmr2lz/7YIX6qryVA8ochyEEUC1Q53nBcVwQn1TiuS1TjGZclvWS3vRYHiFI4E5arjpyLK
l0qzUETCik4aKqzsyEqbIU5ialZaFQZFwoqzhxuYyqlZ9BfJBgZsOWq3MAS6+J6jEI8mLSbgdKtx
+taoZ9cu4viumqece3UZ8I9V2s84zGZHqBf9H96ubLlqXdt+kapsS+5eba8mHSQhBMKLitadJDeS
Lclff8fa5+GSRYoU+17OA7uo2oBiW5qazWhSIfRrd8QLezYOEqSyyP/QOTrHDs4bCK4Ko+2CCD7t
47r3BnzfsHkY9Ey7V47hC4EPYxKUySk6/qfod/awNCI9BAUCHPxE3yIu9g/gWvbVymYRVkw38bue
SpTJjlttwGngPAVPVk/vm5mp8ZVa64U3j1ks8JkZUusTYPT5jooElJw24LqhqNDguK6L+WIT5PIq
AAhYeN7f6OwxnOrmj68yvASM0GNMCXB8z4kpgcxFPI3YybFnIA+amtPtkK9hq1953S99WxRdwJ+C
DBCH7PT/fwoSUqmOA3U6FLVe+PvVdzTd+TDnV6ZlS/pK3vjSYoCno1hHgwe/zt6mYVHUEDAtiw3s
jssxHJY3VqWkWhPIIPw+FLwQ/JLTEgGGiSkGffT5c4WcxT5VeK60S/m3zoT+fWbS9dArIY4YZjYf
fr/eC4+G/jwQxyDsRRlgAs/XE4y0cvED4vqQZhVpMLyc5xrTdPydP/9kGcbNuBLxaOgUn8WcNpFj
rU03FLlnc10wtyygSG6KXoQR9Aqq3z/YCzE1Q07FTlEuODUbnz9Y51Qi6oWAoyplV4I8qruCTBj6
lTzT0Tfj5zU4TLhrXqmcXloXrUYsSf8BkpztlcXYUEQ0xbpWoXvjlpa9iTyGjLNqm/f2JOGRrQ15
Jbl74TMCnIAUIEXyhd+cHYc1XZk0pEaoM+gQcIVTPvbTUKapfo3q88IOzRDnYoCy0TEGIP35i92o
XdLVyqHgettKsWzRwSdrdlxmDhKVqskrTZaXHg0l9Wl0gl4xisXn6002rSeX5QrjTZZcRASKE7KO
h/sta8UrO/S0A8/SgAxZFOYMKaD0uCCfL8WSKTLg1qkiqFvxhs1oHXUsbva/35kvroJ7N45iTALB
9Hm+SiDHXiYxosnUgag+8SC7akhj/7gPBopjgm5EhgZuHJ1zpXSDsVviR6wiYgfRkSAR/sg6zNQq
D5rT9EqIfGlXoDt1qmOQVLDs/KGCLZmXFnGLGPNuNdudHCZbJMininTq/pAvBPAPWi2gWQI+hRYx
6rrnr3CEXEFCRxzu2U/1pWpnutd9nV4Ezo1Xm92WV57uhU+GiIwudB6kWPOc+tqn0WgdCAGFXccR
M1kod6xVDb2h17KIFzY7ljg1xdCfZSD3P38wN7KwMS3OsVvXVFYSuIEq7YesLdqWz+9+vxFf+GZ4
iRhLAqAAdtD5YtyFTpk6U0UCBqeq8ONMX9XMYl5wgiYuuv6s+fPoiBsbnVLkJEBvn1/b25BJ17hI
Fd3a8hJCUhWLeIsubUx2DPIChXOhrX7/mC+9UyTV8an9fOoznV7DT6lCYzoySsKQY2pxGWGSuBOS
QreJRa81119b6XQ3/LRSMgISBkSQKsbFtOsFQrURO+X7dSzbfsSn/P2DvXDV5GDmotmN3AR3ytmD
STNnotEQVDJuM4fNx+R2S3heTbGedsTl/jKFkNeHf7FocgorOA6ols4WnWVuwzajCiIGeIktYCDv
pU/eN4maIbEx0b3VDXtlzRfKsxNf9sTVQ1WPfvvz96qzbdAdnVWBSgmKCY26zEcnPnjedFBJpfIT
1IigIkKC+SKy7jW65K+59GkihBCKjBqcq/PDDx2m1FEBCYcldeHdEilfiGauPxM+LTdbRvhO80nf
kFG/cvP9GnVO2xUnBXk0Ggrn15EyLG8N+pMFjwAawjij3nW0i+5+/0F/jQKoOlP0IQEpQx/t/H5d
U7W0bdSgYcOX5lO9NWtTGUjQQsmGu+GTWeL68+9X/PWFnupctNRScJQxkj0Lco2RpAlmZBASUhG2
mFoV3+aQfqqLGSOVfUxBiExVHawFH3n3GmLhpdX/yeLDE90befbzzbSSAbpxDGloMI6NAOsTB7Ow
8dDYMrcCknKt4putRheM/RHN4vD775/+1yBBcYeAo4eRBI3QKX2+foJpBNJkBInI9fQCvz73I7OH
qMmy/R+vhBYpOkMY4/zTYH++EmqHKN8EbknF81RVasush3Qb5vn7ZI39a+TlX08phBVQRiAvxDdF
W+H5crojfeeMxnUSiekbLpCqtx2k7XqODpxRw6GWfnoabToeOk/Z4+8f9tfDgtXRSs+QfENUMYue
r26WJOkXjdWBGuuuwjEJirhT0R8fydMqGYb8mPQAXnpWLuGEZEBoW2SIluSXnWdv1syRi3/xKFl0
OvVAeubnmBoNnB+UgbBIYrfxFoB07jGADtbXcGAvnPwMOwOtSohZIrk+y6IwO4X4iVqgTQPlpiqf
QHPMQ1lfAOvnLrPMkD9OSQEIgwAmZmRgkf6CBtN15Ifp9IkI6ehOrJl4E6PvtZO1Y7e/f4Uv7UWg
LoP/NCyBSX++G2TXBqi3PO781OqLoJtYiWaCrCJvxcUITvvlhFn7XTx34xM4cOMrN/MLMQZpHF4p
uk4Aw5/jgmPRr4B9IPnmroZI0YSO4i3LRIo+pkvnhygiUJiMWTs9sLb28ysP/2tegAwL9FUMe9AB
hxzp84eHatEIqQuoq4XbEDzhY7RJoSIcxnJpaqEBc+z7+5q4+F8EHCwMbAE+MsLOee/ftK2e6hVF
gA8nXRL8hBdrtjUfw3TpX8ldz447Tt5zLaOzO+RvaRmd7aPXtYwwT1SXPSW3/69SRmfBjf3/Shmd
3Vj/vOufRIbOJ/X/F5Ghlz7rz0udzvXPGfS/U006C3z/PFB+agyfVIxQ+JwdELI2fdy0XVPxdk7t
JTQ0GaQa/djPF9R3efAuHQ3/w2zutChQ9JjygV9+4uKfXY/Us2mOh7yuLG/qG+OIqRTUuMrfB74X
Hu2kzhSBAgEuTnqeKi8ginCCBlOVO5/JqyUUtD8aKtPoCKq+Bv8nHRHxf7/oWcD559F+VoY6OyXn
ylCqG5d2K9NN23Auepe6HMJpzWqhtvZvdJ3AoUITAAVCguc+h79D6zJlhCtWxpOpj8HMfZkA9PrK
ez2L6CctFgDEkUbhA1LMgs8u/kW0IK8MEVQuW6gJlx6Kpm+7yeU7kjiy0x63tVSj2tNoq18J578c
PyydYfgMLFyEcQo7C3V5NwS87yQtw2BowtsoHtfpsTUmgqwi8C3avDKNemk9nAvc+cjlAFU/O4PN
xkTEyRiVvmdrIeyWVZB8EGW8bHP1+43zwlLo3Z/0fABuwjk8e7QRbC7Ih+VhyVF17PikNggCGyi0
glnzygc8ywhOHxAoCIzY8Ss9yaw8jyxdn0yhWyyeSgfDVcPVeCAcGq4RSet7s2LGz+3SlZ109NrS
2L7yEX85l6flMRpBUgfkDnbq8+UjkufIgZuoxCbNDmSD6gxLZjSmA0KRHwzB3e/f7C+BFHMRCCTh
P9gzePizjzjWrufQW+OQeu3ZsRdq3U1tY155qb8+1bNV/pGM+ylc9znNydRTXmKin5Y1pFRL4YC6
C5v8bl3pa7JgLy2H7uwJmA0SBZ7v+UuMFXqnbZbUFYJYoLr9yGbfNmUTCyqgbamYj9TOG9Gy/Z+/
TQoWICCwAE+igfV84QatRuD3I1JSiD0/NT3GmIP+QzgQPhKUTnA1oKODCRBO/PNFxOBFk2QBKz0e
5ykPBlVhijG+0oH7dWM8l8E7e4d/SQbv7Fn+kgzeKbz8tP3+pgzeWfiAiDS+2t+WwTt7vr8pg3e2
Lf6mDN7Z3vg7Mnhn8fa/JIN3FifOZPDWsTWHQa/R8ffR6NdcBEPNn2Twzvbif1MG7+wB/5IMHn1+
rv+lDN6vycdzFbyzoup/VfCCZePLYbCjjvZbN/fyOMnImIvff7XTtv5puIjwjuV+0rg7W+6va9yd
c+X/Wxp3Zx/v/6Zx98JLfSZxd/ZS/1fiThtTD6CeIfUrgT7IkrJNct0ceza08pVy54WNg6YK2lgY
gkAi7FwLkqXWar0sslIYhpboLfGHxBp63Oiwfv39pvn1tkZPM4faJRrFGOeeI6jMkmIK0KyyAoY+
LddwjUux5d/+zSLoREOzGTSw83I4CMcaeD5YBgAAbXeNCoJK2Xx7JfH45a2h540pI+Z+GNqegK7P
D7VD8YbhYjdU4JVPdwJt9yrQsz00Pkw+/P6BfgmQyLDj00AMWSKoPOfoNjWruVZQnK+6IaYPHMgs
ftFuHgRXSPzPQV5BwNZmTcnsOPWfOrvk9JUtghHqL58O9ROgkkiQT0gQEOmfPy/KuR6Ez37a+Tjo
wQEnGxWRuF3Fpuu+TGBnAk8G6M3DB6UAd1JD2D7IZJD0ZYjRHZ92eRuEMny3Seqbz20PLAa7sCIb
yWOTKnQoPnAPHfjumJJVk29KdoRn8NsJOOmKtl8VxOADWweclo1X6xRUZsW4F8KOeTfTh9WNORnK
pGns6c83GzTnpxQeLz9CAwePD1u0JfTNLNNZfpt6ZpYyWnwb7joCefqugOtFJy+XsWsvg7SDvvqS
dqv/6BplMCCHYPvcpfuItWopfdivFsr7wB/NN4E4KSV0tBHZI0SxI3aVgEcZfMs1eE/vexSEtCsG
UKJCVf7HIWYVpFugUb8Ojl+OcydNicmtsu9CTxJQJf/j0iIxJO/Lzpt8fu8Ynbu38xATehR5ziF2
jmcZ4qcJEvh0q+hkXRof52mrN7oza4deTCkCkbP0ODea2IORgFoVicjWKK3ATGnbtJT5lMvC+5EH
1dBw6u+HZQvVNzGqJGoPBiqBHyaNcnatxDyM5A3wsgN/Y9p8A9h5CXWLQmXVvJIJkCUfw6UOQGil
G9xq3o3JCExrXkM2Yud0MJlySWPR3emTBo2sCCVL/iHmPtWfxgXOAEuJJpNa3mkYfkA5e1WdmOGf
Q3geHhsaGXeftM70qCLqbZkwr+wCwrpCRPOyfUhcKur3bZytE9lDPcCu4kIs69Lcpc0yrmsBykzG
7qxNB2ELI2rru/I0lYXUdOvhHvVhTsHWR92lxtw8bp5a7iDpHW/kLtO0Fl8ZhGujupSEZLWG8cnc
RRkm/kG8vBsS0B6+R9vG6h5NaT01QdnUa9o1ZZutcwjLpWUaZgPvjMHWWB4HOX/ouJfArC9jkm0H
Dyl99ZTFfdD1BfASjYd+qlhS+wmxco2Cwiys326nJQMM8kB07jUtok7NcV32taHLDLenLeLf9ayi
GFuZJxq0BeJ9GHzMmN80+OrMbfNa1h2Z/NPY5Ft4aaORbe+ZmmFGQHNu1AOYrU5Ucc6JLUGL2NIi
CwxX1Tq0PriRkHMC2R/N+O1REKBHTDUsCRaf7ZRee98l7NF02bLtMz4gApWA3ekmqDQfwpocJy8w
eS3UxLx/UkzioO5l4CHRUKR9sAEiojqi5uCKzpEc83Lj0OO0B9WQOBVl0MDBIIPrSo9ZwNVCwOLM
y3CVy/YtbgimWBVvNFBAcL/ywcD2gAipDGy5kGywUekC+H88AWFJuroAo5yr6yiqCVCq0PgBLLnw
Q1b3n+NpdmNbpnWwBfcJ9J51BtaO53lXbDBLAbwCATZevsrOd01TkKjO56U84SG0vkxDMTHzph+C
WMwXsxHNuBxmB1qwLldoY6dJBUsbHl8r2iVygW5R26jmwiBad8BIhzlodxT6NXEZMULGvmwXm43R
xUYlwtd7LmK/LPeqp1Of77TKUxu+n/mAmTCyuyym3WkmSdIbBz8Xd5UBNKSj3VhvzBY290u409pD
EqjKie3mW9lNfjpO0PJoOyAKzdB3sCGKbP4tkxFmHnvT+eQHfDRsehUGvQ4+pW2khweZgo0P1B/A
SgAegkQ6fIsoYnIRrcgWSuvadb0KEqgWPnjoxC+PgRlmcRCiTqIrnUGLqkT4Cr6kRkLcqF38eDHz
TRxszOGuNNmphv1abesb+LE1b3MwD/aRyPu3mKuNmPfINNfxQ9bGst+h3TQ7+DdB4rx5m4yrBXF3
pBMjHyOK3vdXPFNLP5qk00DvgoyUH/BjwT0hbPrFl8AhCHoA3DoQV9orHleJ7RZW9l0eTR/pEmUk
KIiU03hN4j4X91EPb5vrEDcwv51Y6/w14t34cWOhbx5rlU/8a7q1mYS9E8nSOzNBfvgjsEDTsNcD
adOqCcfVH9BUhyfS6hRAo7uJSP4dXk3hfAvYaiv3roao8Rds2QF7joeAu9zNSaTUt5yzLgGpcMZ7
gPvVOtPvLVvhW1CQYY6wq7FHAncXU4nxFFHeJO+U36btsiEdA62fOS76R15nJlBHZnWi030Qz7UL
jw6FAnflZrNu/rFm3gbf155NyhaNCdlCSm3g7vQlmp1bKNjzyiVbBYbGqkUJFaS6dkWeN20MrsbQ
nFCpc0MnB0s5ryb1PV0kDI6KIZs0mLJNHZn888S6YHxMWyZbXEoDNnpTABm2JVHZD57Ch2UJF2kU
Amnm5kOWrQL8c8w9ppuWxNC5AFAGckHZ4BDPAT3Qy5MELnQuwKFqF4TGEI49PXAgwFiGA4EnhhtO
Pm1B37Ls0dUYnD5yS+S3Wo1dhm6lWHt0g8fwMSTomJUUe5GW6VTP8qtetuweAC/c2Dkswtxdoqw7
1jhf/LpvaKNKRJ/pYxZi8FtouvZPGqCee+GH7lvSxkYex8HRu9Ha5A6kUzjrna6FpzoLZweeo04u
4UzULO+QKWRoSTdxLg/TBmGLA8RMOKyQUs5cSYd8jo+bDgBrAdxXPg5hio/lN3Ixzz4IK/RGm6Bo
RqgdlADiQYognoTo9l0S82soeHtZjFJsn1uC+/tiNBEc0cZGW0CwjZG7eQr7fZL5kO1ZoOoDig8o
hoy+HwOA2vjUVKNUQ1CuAI1XM6YXy8HiOZ4osJiinDjumDLuV3yU1guoAq1AtZrSz3bpL3S7pr5g
awbsGJTi8hrqQc6uVeuJdpfQpxO+6DqVHns5Gwe5GpuFVUBwDRXhaalyGaIemI9w4aycwyGBnreL
XAiQXd3cI9xFHzQd1FpEPtfvWZfW72M4Cf1owBqHwRykT/BGCAn2DWzLmipI5wDnYehyW+SZRrIK
0ZgxuR65dP3dMGxKHyKmu/HCDeDo7BcK98X3PVjmU8WmlLTw+9IWY6ABWzPRuWQ77rNgKDv8nben
74BOuO+HtTScR1GJHGVIK7YhFwEu0cPfDD+iXItELdHn3Mbyqqaws6uAbG7xDIEz9NCSbQKjfGu7
TwM+TVu2VpA9Bes7xk+rACmK4xEGdlL2UYliR+7hBIjfog2LHLzuM9UUtAvrx7nvOn5kNbdRkSJT
AQSjy3L4v4VifNsLGB7uYawJPZtcL4nZ00EHGOnnW58Xw6YHmB6sQPYWJA5hyAe3nSDebYsc722q
ZfwO5oFdWNqEdKaQLh01/Mom525gOjmCZl3THK50tU3DasD3HN9MWxAdh7qT8cVAheP4SwRulCJd
wq2gYAathUkNgpneWib2Sq7kbQRo1fAlHHpfkAwxs5gSt9RVU0/4Z2mf5v1uzVdkfEnaxjWQ4iq9
yuG5wg6ZQAxfCpGr/nu/UWe/JxBd+SjFiPuka9qWVkrn+bw3Wx3gWUJYDCJbYlDjtoB7XHI3x49R
7HV2qTh4AGVD1/p+S2sVFCOQ91du5UguV2uR5K3bmEdVMrDalRCdyiG52Lj21k9R9EmzvLlu4RvD
ChPQ2iAY5l1bKr4iMNoNrnBzFPhPZOjhZQbztTa8jxYDuYIYEAf5sZ+nFRYRvTaLeoNj6TcILTrc
fAlvA3LbIK992BYCWZdgiNoruAMueTlA9Ru+TP1wsomrm4we8anidb8tjdXYqiq/X0E36eBY1BoO
Mye5NsfWkinZ94Dq9MUKGlO654bDFWUjXDZFM7jwI7PkBIgCm7Pbw4tD73K6Ag3KXcMPW7QG0CCK
61oeCPLp8UPTUVuMGdyoSl0viF2YbKS9LCwokvI4g+96CwuKSFSYH63hxZSaEAwxgpoF5ytpyXpg
ceC6o2LZPF4hV0HV1uOzdEc0GfDvBN0S60o7Bio8CCzNB3gHye9RuNXfmnGw3yD90ny2dS+uVQxs
3p6iSr/duqV/UBx+mlWADfVxoSrQh6Cn6mHuSYCYKcON7lOXCCQFAc9JFSOhoIckdGF/QYXUD5iz
x/VWot5H9bYZRe9ncOz8DgyksWo4jLMKTXBrlYDxQhuLC5hhIhlUKFBXQZNbTOUhTLGBzJTvgdEP
5j1J59S971Se9ReG9UiHzRqkMBVdcQ/BBE/BU3aEVl1bJIQ0T10N5nwB0FogH7rFW12tcuL0gFA8
3MAPioPiS+EFWqRLnsBCrINOABSh8h/BHMEd0ZD8h2YxKtu145Mvl2CJMbSEuyJsNuECCOPOEGZI
PEZ5DtzLSSzShXL6bO3JcbNuqIRfWb7Rr2AAogYyOazdNkPm9xlPhy9SeUIvKdjphzBIsrbE+HCe
oMOBLvAezJV+LLuYw0eraabwcR34iuMybPWnRMFbLdkY/5wbT+4WGi13OcltfxiR8QA+aWKwilOJ
odOu7bppb5nU7S4PHRzcmqX1N3YSLtgLZt2XFHKkfRETb752FBoJUHlRNKm4i9KDCMCWQeOm3j7r
gK2gyo+Zcse11/SLtSBcgdPjh88jgse2S5esu4m6KPgRLdK+WQn64Hs66eTzWovuoYmhkAFKo9CX
S1IjRYrhKbTC2i9i61EAhOthSNLKH24KyBelXRchvnn/rh0MJFn0sInmbddODGNTuarvodCzL63P
+37nCRMCyE2xXBHpxhkFgp9+1Anjnzwd67sFV/htIhrz1Jg4k8WKt/Y1ncx85eQUItdX+OYF9Ffg
Zil6gjxQiOZE22UaIgEB8wI+BE2zvMlnlOFF5+BfVyKfPZUJWdzehpF0aj8GbQxjmhBqRvtV+3Up
uqmN0wMml+FTYnp4i4KST96yOcZxj0C7TNGoQg1fOdDa54KlLkVVCiRBBtMl4uGcSh0oHL1zw+WG
mS/b2wiF/S6aDMaehhlzSDu86yI30sATcokW2LzqFJuMr4y9hZdn8wjkhXiw0YI+EAq/RRd0zKeg
4FBgSAqZZO6+F3X8fR1ycWN1q+tL1xDKdnmGJGY/O5mZEtaHMBYKeFhfhFMqzN65PH/AnT601Rq3
6qoDw9tczINIPg0rJTeuI1u8D7Om+VAjYV0u03rO75ucewfuYw+OgaYu5qVvpmmXhS7tj1PIVFfW
bGTfsok6WKcpLq7YNsOj2C6jKedYJwpyR57ATxFf5iAx8LT7dW22j7x23l0jWsRyn0d9tJMsM7ac
AJlAOjvWKO44Hh5vx+f+I4pu+hD3tH7XzyD6Fq2ZYvjbEOQAFRwmgx+i7eQV6H6nEI7uVbKf13ZM
S7BozG1qPCwn8QlDvIDNJiVUdoO30HSjDtZHW6KKNSMJjCiRtsclESy4iFeLx8xBgoAOpLRpWuA8
s6/1RPj7YGT6AwOc/hOscPxVLZbOlaYR+YfMrsM3dALF7byM8ksXb/RiwGPOJabkKH8deNRQywDm
H55+NucXVGmRYd3FY0cRbuyOB3SNipDxCW8WMQN9kCjW9wLiHij2I6AiED3T6RaWsb0tIOLbhVej
J/Gn1ev4Jk26+bNoe/aBwre2KTQT5kuvoTpVOIH+Z6nlkMDwNu4ETG0XnX2G0RqS5KXJ6+stntxc
eLzEGxh5BC2oVW65HpcaSUoQLmHlOSziQOuaSFJ41B1PBNCsp6xNGH7uaAQlBMCN4cDgHgcXzXWG
g2sCWimK/60dpgOXxN7w7GQKksCRDB7LTZTWpYYX8rJD1uRVyfTWfQRMn99GS2LXQqI+2kpZn7K2
ia3DUSXQIyzWMUmHsqYg7F9ms58/Q+aNPSRbzhC7yabuBmWyD3FNQ3+R93X/MJpu+GoAsb6BfMTg
923S5q6A/R39GDg0UosINzDI/+0U3otV4QrgDWQzEWKT9M6pIP2w0BGlHFDE7LFZV1wddvBg/cBS
z4lLE3T0SmgUych96bBUFM6oH9tsgCwdagaOgjRjEHLSyFqu5QbL+AJmrtNa4IgnXwixot41k4Xw
UYeKuBR1379VFPUE+kCwVjuIiXfX8wahhAOHleVFpvv0ew1j40vg15HFiBUpRmgy94DOcjpVgCFz
W7qMZE2VxSMA9AINMUhlgjd/08JQ6asVJk/2xgzRPk5WZPTKdBusuedZPwWTzW8TWCICa68gSVL0
MUziyxzaj1dw9BriAoO39l0NI8+xHI2KBARZV+ReGUSjaGFoLd8tOYFFqrQj3UrDQnfN4FGc4yo0
7X0GFd60kKNp0z3NlnCPbwyf906D6iwjTZ4ALgLdHaT3SFexiPW1ADvOHntMiR5SYufmEqqRuBwb
pNVNgVhEjnkTuPUQ1GOaVnOcgaUe1wgyDM2ySzgFb2+1EVO+21zTX3nl5xgFWOxpkROv37Y2wa2m
0hpuXmKZ1bFNMSjabUAefoRF+/Z5yl0wVfiG/fXiTBRWudXY3KLn8oMh/fgllwLe9QkylK8YMvib
LrWmqVAzqzfGeSJuA0gxmPo+H9EErtxADVx5+NLOTyH1EmlHu7DlDeNRnVSZyib/pd9IoAvVG5wC
khl8hQCpOipDTXt6OPnggeLczvnXJG5ntZtmvdkny5fwXQZzrKNfAxhzy21dPg7S5l/lMohmn4VK
PUI4nX1YBtLNpaVEPgUtbt0iQMX9fiNdDtGlJB/24Zxgl+bJYsWOaBhb7+AtPbbHGb1uXUSKhdt1
LXLkLBvK4ncJ02gvhi6CMgBFA1tU7dhnroBU6eB2WdYNPdocVL7rHYQTIJ2+KTiOz417MqxDGhql
oUp3UuCHqYZ1wtIum1JdBZt3N0ieJ9SyXviplOjotTuw86VET22cPhO/Jln9VWynloIPpuku60iW
7aIMxoultZO35dbGCp2pdDFBSbzbBlwq4zyWA6zdfkQ+DSD7i+/QRsc4t+OniS9QOeXpMtESPWaU
NT6lCzo9JBnGSw2LbgGJTkrRHYKwHrrE89jA1Hzb4tuls/31GhCrKmcsSqF6A2yvhAszROSb2Yx2
H0XIMWAEWcPRVI5y7jGgceq+m5cowB9fhzch7ZC3+W4L5H5D15eViWqTOylgnlc4v4zouPUyfQNJ
OpoWZkyWbyDEOzgjBz4YqwSfeazkTBo0rMa8vl09hHEKNEr64LDC69RWsYM6ZxlL+JVj60TsRnCu
7zFUkajt/aDCU/gWn1vHYAI+gd+Jv94imy4ID9eHaGP521E64w6A63e3WtVhVMXQiLgzOcQboedt
oPiuEhthXBU2CzKBQEch2S85WkaPsulqWB129RqW8CBtt5ue9SjVYlyDsshAY3K7cSMQ7iRis+Kq
nbPwOI+jWYsR8/+HBrvKwGBSZA16FWyoEYxbHKgW3Im6cIB7oRBN4vqw1DTbKggTjxhl8s7URQbR
cV4mcBf/zJQwwaFBlXqBnip9O6Q2+dHQnC2IW7XxJxt7nxaxEFuw77e636oZZqkP8IaXpAjD1mto
YzCRYgjTprIc5QjvWg9tLJfBe5BuFm1e4GH7Nxb6aXGJOa2dkO3b7AZDovk9B0QugKkdWiHQsrXw
ac9Cg0FAa6eNlJ5r4EfDFneTCJn4Qpp2Q1OS5f0DhwvduJMpyX1JUB/c5q5D5gR2EQyTg0Bv6DN7
0V9wGoHXaxzGMkUMZQZVpchc53LBjE/iS8KnfJc6Fs9l3I3sXT6HqKtDkC7vMfIJ0cKYwgWJ0AID
Z9NnmEn51Iy3S4uUt4Ied38h+wY5xlqTdapW26xfIu4DgXzPjtddL0V4ERlOHuaN0TtgfzdZwD08
R4f1fzg7k964lWQL/6IEmGRy2pI1aJ4sy5I2hGTLnOeZv/59vG9jlQsquNGN3jTuTSUrMzLinBMn
tKJptjls3/VSmgBgUWh23/8jGTx3cKsPvW+mW1EE3ZMIyjrbuk2dfJhGynNaMZX5fZxFc2vMRfRR
l1h4UBwYwW01FxYhKCj1pyFT+PUOoE9ntl7qP4OekMdWOWPwoku/6aeiebULATC/LAOOW70TZbQk
Y+WCX1tibnnn1C0MWvtAqbpUvhGa8zMiafFawEzwkLnRtI6FliK5xq0UPins6uFbNTvRzOjihbEH
lW43H42GZwvZuvUhMHHUfIpR50bXxwSkt5na72LKyayjrteus2SNNFMUBfcFz2fnj50cLiFH6L5F
yGwLL4hbaV1P5qIsqJk8u5/kTL7LksWtPgkLW8OB986xB4JVY1vaQ+0USX3JrHZ9gmDKB3MT2hkw
JRbajn7W1wqrLBOHFXPTyWL+zRdagxWpZupXwKlPcowAS1P88UZ6YIA9QqxJzDMeQQmunQcQ4fqS
l/fp6jSwcwt9viLsGQXlB+m9Zzmi/B2IXCm/mKKaUngwyodkctvRhy+P252rCkxf9CmW9w0piOZb
zLq8a0n/G8KBE0E+MQq7pzN+0hqS7HDC/T3Iq8FLiXW0Jw2xPZ8rOgI/HDNJlJfLXuU+h2R+HvpE
PIYyaWKo4KZ5K9IAtHZgkFzq9dNQ3VlYk/5seHluQZrlHX69pX5Xo4UPgOzylNEbK0M8JYwG/xGA
/Gn7xJj7u1yTbX4ZWN2yeDXXy9rRjAj/l4jV8Hj1Gt7mbUsubzixGzOxshWxj8Q2ei9SsFmaKBsK
WtGkKTRRlUZ3Ot2w/bbphmYbBi0U/8REW77vrJNUNJlm3acyTWs+dUiuUDIU+V1LIaa3RUso9udk
4sQ6pWb/7gxtflBzP7SXlcNsdkr1sZW+PZjTGzi4rfwWEfLewvY2Oo8V8vj1mcMPs6pKg/SvDMHt
sKHRAx9Yd3lOpkG+zGnmSG/QU3FJ03v5YdkjwDMmz5itJlDAP/rMHmwv03I4fDO06/O8Ffyb82ao
SWmVnZl+nTrmb3gPE7YDFcFKFuf0XBWqpczCNF77CXYCLF4Q1AY/hT7Ur+Ym175nQtX6VjCvMPbH
GJYfHDmAjLcj8N8NXnLlQzoa8/tEg8ULG2JCC8VGVmxtukMsX9VD2+1HvNMvAHy00Ss5Qt/Ilops
ExqB0PzSWYSxn2VnvGhmET/NRh299mCzL1h5ymgPT50/1UlsfjRLGU0eSY8G5g83986oVXU9uU49
NltzcOVPhOPVwtjsBBMAJlGo9FxLs/FHwegu80KPiqDZdKhBOMg0dv7mPk416GENTxwP2UyKh/Km
3lqpiKpt28TqssVtArppKtRHYOQgAbJ0gk3UjNa4s+OlX+AZTU1QMZSiDa9DM8nZM8yA8CfO67wr
+97I/Jzf7qKQpQaXTEPmR1qN3X1VLCS1ImgD05+Bq42tWZhT4ldaZmiXS5A1gYcxkfki9AlGqAgd
vdslFLAPdipk5bumEPN53ET6I1NgcAbQZERuYJd4uJSdBJ0J1zzAC4Ogus0Ko8oI7mPxTTTQY7zS
TPvwFlnZ91prDeFuFF3+aldkR35cAFZ7mQhN3jM9qx67ejJ/0XMBPlOkfWl7TUc/jnpWOBnKa2Oe
9eUqbVQsPCMNQJuG0LRvaWOo0o3DO7xsos6pCUrC7GmvG3CH2IUMb8n2QVbbyaVO+AB5jupObplT
GT8maTgD95ijiLcluiQFnKcDK1edtfj6zPR0T6ZL+mRoVA5ejp9FyD/eLBur0BcG88YTHEfPS/PR
YqCrNjA+8sIa8yDFw9K1LqzUEROA/jh9i/iUT9Wy0GQ8JW5c+iIl9vlDpEfYDRdlXe2AhMK7Nlr9
ObLRkk9Ci/of9Htw/Yo+QIAy59XUbiLltMoPRYUUQwWOft4m3L83dAIESGUXEF26QbBNSbO4nIXe
VJ6MgRgwN0EciW9iSxEbW3XHXCBGve+zDt83XgM72KqJIsJTOKbuiqETyZU5j4HlOZM2xV444Ezk
ZwWA6pkzW+ZHZdbRj4KQEvER7P68lKREGwcNlHpY0qy/mpVWxldkZ9bVWGl2sTeHYoh908wR1ZA5
gNZIOchmkw+6AIBZQg5PZJrlyzD3bKQ24vA+p+j6MVET0OIjSgwOFqcKvqdOWM10Uy42MiCejmQL
1dtcVhVpyi4HU0/9jEm4Pe2zRnMj+7H8KTJhxpeTbplndF/3P60hM7eaHvX1DdA9nFdHU+RMUKqt
3+6Qx79muNWPDPT1SVUW0omgwtHHN9KQ7K2rSc038VCp2w65BwoxOFh8lIZ5gnIYVOrPOhbkmG6O
zZudlATBPgIt5yXp7MZP0rjlpxhtjn7nVIXyiqhVTy7So7cok9OTVttO7+V6Mb0VGETLTRIN4p58
YkGhUvPH207+Xam+eUqnUnM9YrVM6IFCd4JyTDUkLXNYxVgeWcVC7ba0nRdjAAPUgHs8MFdlN44n
+0m9mbJT3w3N7u+VoED1Wmdof+paWJCPUARVmwBa8zxng6R0QW9cxqSklp/FQ1uiWcGzGrNPA2Pa
oUJkwdXPqz1vYfRuq9HssJaeFwOfpzq2NgolTLwJ+IDSZ/S0zV0NOAd+rBsx07vxDIM/rxBseWtM
pmmFH1h5DSOlrgoHuBNGLq2eMJjKfqXT0JQMo1+y2yIj89zOQ1hBa0Hv5hs3GdS0mxJo7Xqy8tqf
7VSxs6DUku0S8MDAjTvTa5Vq6RsFAX3ccS6WR13OGl0roh4fVTgnD/o8SEAjOcLC8XyUlY9eA2Y6
c7ryduiC+iZXuvG9Kaj074GdDOXXKK9eZzrrXsJyzr+1VkqKzSD0BE1YHBhPkTmXdODPsXEjoLmj
s7II67doKFcFIjVI6o3YuHX7XitS4Q29y3sh5j6BToJMfLQsRC1JhM2lN9ZF9zHMQfBqUYKG5BsG
99MgSSCbgONyt6U1xp1ft0v4XXYSMVEFo7NO1IigK8xy5DvHOdbTXt/r8n4yxuk+ZzBZBXSpkjcU
dRQhczf8mpienXtRu57itlVxebZUafFcQghzoN1sin0BMKB5cAeR6wE6AUUtVhpdR11V2H6j9IZ3
eOQf2tWR6iNGe0SA45km5uxM5QHCoTacuvuwDZBYJKvQ3lNqjGb0aL14pjbPbg0TqJsvn4jbqunC
OwxtMM8NZKHOddmBATerRIkLZ5oYRKZl72xsQLUnQMXqRQtH3dzaWgYuOzSxvEEzWVi+zZSUBY+J
2oKVTqQ9+8RZxBukXsX93DMeZiNqgx886qCSN1wBOfohir1nERnVtDGiWTsbBfQ7MTyc3pzKDB5N
shi+kyX6d2kssPw4eMaMmJHmTKEuxuhJBrEZXGDJOt4WNY4xO64CgQ1pHm9laTIHGQZ2qEMyd6MB
b8ori6diLpsroYgtnt2FXbrpMlUvnrDm4JY2xeFh0J3ufVCdas4kniGXRQYVT+ZWBtCSynwDxxsJ
f3YTnpUGHfZgsXG518YaZc+kRHXJVlukDbYeRf5My9VHzPlhBfzbd62WW78rFWXWVjRD8baGB6o0
OA98vMkkzu1gyrE1hC99qZ1R5kQhIyx4oYQDPANGcZM1WAcij7GCm8XOmOa3AMShRYiWcti4QRlW
pEQqvljMAgS7CpjFDoCB+mNXizm9Sd2SxzOv81Hn+DTGRWrCOeF5o5UZNZSVPmjdlPwcy8V+jdCD
I8iMDO1Hu9QURWaG646aItQ2oa7RYxj2WkBabg3GD05hctVJ/ecUtFntG0VFtmfH5Of24ug4QhaZ
dpboFXqmaYHkJGAndbRNHFJ2bxBUol4CXYfYyB31c0Q5kbPF6Y65TFYhjLcCMRzRyuAZTopBO4va
misB8O/etXpl3FUg0MUmGI3xpdZ5NTl8anzXC0YNeUmaWJdDi/bLK9wyfhpn6DIwqdG81qd25IQj
roy2PcK+Bm+oSlHN2ykshtVI7YIfrkGrkU7iMXWnECHbKkAsTaYN7Yd6iAm4QfHS0ET6PBpteVNo
8WScJVml7QoxdWpPcK1T3+7KLlKoJoAEGQUEnpANF2kB/ylXJhFNnePZdJQOZ5Nr5vANeWy1RCAd
sJchKbRV4pMPvT0YKfeJHyFo0DF1pgXxMTjX6Rgzzaw1gMevmfkHelBMqWUzV6ZBnwssAVrBuxF1
26GyM2PHlCAg7aQ3mucy0cePseANwpELxnmTdHP9zXalyK4Q+saXCdEi9+1xrargmPkjkMvEoWeT
ez3jQyou6VqExraXMXlTkRo/4PhYtUnb1N2AW2XObaNyAGGmGy7UA/jfwroWjtn8sFy9Mi8js4y/
IzroOhKuoeqRzMQCzchka3nqNxUKrLMQSK29op22vR4Qmve+A9y1nDEdsYqjW7jWSX9EYbG8k3gN
6OEnWwXtUxemdttuGyy47HMBlf+Gy/f4PIXG1O/h5J1y41IVo7HoBe6Q1NeA26G9iBcXSzRsuxzL
vYn61I1Qg0UOyXVZfmuh8RFWabH2LpBHFJslTs1gizjERRpFaZpvVItGCKZ7vQCqnzEr1AtnqH2H
N8Uiw7ZRmsH0uY9dWTv3S2+MGmTlwjbpUK73KG3H62VoF+C3hciwgRjpH0JE0z38kExrME0nfYpL
aKpNX5YNrj+oAEky03wGK25NQk4jU4p+B2GIRDLWdR26FBGlUAyCYwN/i41jWi12cFaDLceYFJHg
+qWmQxlCwRXWDtuxCm8mrNScHch9yttk6FBzChk5nnHNQrlcNIMOaWWI8BvJ4zhsIxxULzCTkSAs
WiEExXHL8R0nbTA2dZLPgZfOhHd4RACfc1zBKaYRnNhou5ZEvpmpntI/XGCjidvqkE6b3BjUr2gp
iIEiZhKNJ4wcjNZN0AB7PcH6ocnq7DvCRKPaUtVPT0MY5dG5IPGG24gr494OdRy2JllxIjur6CSs
oZTXI8nNW50Mzjfsgl3ER0wqCraZu7RUxobe3TROrL9GpW6bmySZtPPFDMvqtnHL5n5kwLSGdsNB
wV6uqX0eGGnjK61HFUZGLui8Lqz2RxFl1LkJtqAEeUScwQZkXN0TDuCQOp5wuTWKTAjEb6K/I0wt
g28kKRrHKsHRaKz/ewdU5w5eqZXdNaERnhgdUfBMJ0Z2NuOsOm0QPEAPIvOpX2bFQ7upEbzVF8xM
0X6HU+EYe02A8fnABJKnRLOYHklwEc5WjgblJ+7n3a881NuRhDoNn/DYHe7nqBl4YSorfKu7ef4d
2sjsdmnjpu8uj3SztbhYMBF14tRY0CQ2utCZlNPnxEN2q0hwb5IgIPGj9E5/gtEXb2Vlx6MnsYZ/
gsUFoxnbbr4uy9F9w/sFNQ+MsVnDAiwJkmVDOL+yJF/eY2ordiUzNG19bg/KT+LE7FY6zxx8Lbaz
1xhvV4b2yIV2ewVSB+sZrz0d7eAiFi3KJUd8omn8+CG03UU7znrnabY+mtwDJSJURknYbJ3KRXbN
28I4JSdUS+hDyNY3TB3T5o2tWdqVGRYMG4jlmJV78sf0R10SlUnikB71ekXoR/CY/0Rumtzphd2h
M4z1XGxRhAd3HfEp8knzJWVaXPbfdLTi3yu4m0fTgkdQvI5XeZkZD0lmqOK+TsYeqx03HuYz3Rmm
b23UttigLo2BDVCVdcF+Lo3koa+MFuRpnGlambUFtJHcBdPURXdSZ0uVJKxtrErKxamtrWajd9ya
bdjFE/HRHZvivFCT3uPgPCrHBVs1iQ+m0fF/R7Tz/KzipRI+XmsljgaJnJN3p0Q4sQ+ieAiuB2oc
BF1MqX+Y0M19KEoDfmqpjYxWCsHaAxUhJ5tRwCBv6LTsfWym4DEg0/+FKdQKs87TqAgE5IBbWnGM
F/pBUHrktAe91PHEQ9500t3X2ZjCstIhlJ9N6DsfqFUqhhoneot83qQ5aJRLLf02S0nsUl3PMhQm
gCSbIKBNhjzStu/Apsk2TboCLpMG+d0mZrykA3nQ8zwhrjGe9LmO3ycHZa+fZTZZLtYLTe3XmhPc
FYlCZ0TmT5IL7Rqlu9LIrW8i1xHy9IEd3LVCdotfO0E/erS/oWaqbK18TO14fnV6S36zILS0rQwW
TWwi14WcYC5UGPtpk5OaZsIo7qXTOQ9MbixfNNGaCJbKMtR94iHwIZPhiita0kSxGTkHb/jJI/hE
jpufNzReDVuJ73vn8/doj0GE5mlZxhKNCADqrzaNwxcdNA1FbT3lMUwsR8zTjVzMKAWHVXeJwA1x
ABL4H0ExR2qDImmBhredao/Cnn/SQFtX8u7BvpEcI8n3egOftG3YdPZNl5hiIlRn0gT7S5Lnpkrj
RzdI3TtoQxCXMQgWsQJcU+k5lqC1ZYoV6f5MZHsjaaDU0FFZel1Js4NHY1XwbkVAFbvWrRO1mdFC
uOi8uvlCLVaO14W2vjCJVmfxVg0RsGyGosPYytyxb9e60ySo9Mt5W7Zh4wf9ALaHf5N+1Q6L+h6m
RDEPg8uY6UOUJTunqUhnMG9ufo80/F3Fdd7pm6HR4Mtjh64CvjQH0je7Osy8YZnFMw2I/MbTjCW6
Ey/y0ZhsrFpqdJc60BgpGhN0Sp3Gm7Rw77s0WEyPYj0iaQik5EJouvg+xsbyPYiHXiIIX3FmzOD6
N5W0Ru0vIziMvzCBIlh9BWcINzCju3yuQoF8lrLamw1bXtMu1tw4bojg2JY5mX2o7I5BUW41TkR6
6Hm9naF6lykdgx1CURWeZbJ170UR4aLhujD2l8YwwmZAh7ebgLDf0mLBW3+uJ8oVXtsxR7krGkEt
2kG7bylWi4Q2xKQs7/VZIgtAM9bSRBNo8F30yPXbeormatNok1S+s0hIxUnr+7fBGMW4HftGJjs3
clPuVORaZFoIUBfkc2GYbCSQYPxrCgFmtv0i5ODnZQcKMTlziuTCrfX4Av8xN78eh9i5M+M0qzfG
sGS0aZVo7G5p+YHU7ulT4GPURv5LpoVsd3O0BNNmnoCsdmFEYryRfMVmsxDEyS0SWCo+bFYJCSqk
Bw9xbZNL1Iy+EAg9B5KQmbv6kRUTw9Rj+j4eym7G4aVmDMA1AxG6ZzSzChKybK3r2oR39o1lrpAW
O1WCF6MKJMpbIpcnIFJuZCCRvEwgqSjxRmTZm4z+oV9lUM3fy0wmtwpVurYKBsGOQWNtCtGy+u0E
A8UfuC5YIeghGVdiQth0dqa9kvGNnU+JUpCCDo1zKyujlvtAOctrKEbtmhbTQbukmcz4NZrSWMGZ
DHkms4TCc4DhaIEf1YpbmgsMiYbf6CNodgYc+IiAuFH2lGj3EUMPUr9UGj/YoGnmY9820Mp1b0Hv
plrrns8i7Mb9yO/9beEFn84UaMZ5Anpy3xkDGJJ0ADkRRPBKlqhPbsgOeC4yrS0Hb2kBMfZOXDcA
WDrdBN/AJDNSkHLQ0UsVqXNv5SViWJ6b8LbOUBJ7A1/5Bwr14XYt9JDiaBn9YEKU7R19ksHPtAJB
9gdjosJQk5MhE2GkyosbzVzmsIpmG31WBlyRJxjrbnHDUz8zwDacYfUqeoxU0VH5am79gs+QlQGy
FdnPUNYNKoggBVLC+DCr0KQX1aMsUQAQZNFfKBPPYy9uGUi+4RbPr+5sLQN5vIEWZASqNVHhkDai
k1bZg4rpZfBhoax302nse96g1tiVQQjPzdFttloXNqT4TWVU/hqd552eAO5sk6kDxjadBWFk5OS3
qwZ13kRTPV2TuRStdRbCaM/bSEmn3suyFtftwKt5lpalce6Aieieg8E8JXw5VfK2pRnwVxNoy60V
O1nnjQgr+rNuAX+7o/cswNtU2CXfJlJmuWWKV2dfLZ2VVU/UBeJJuACj0ECVhj7fSshyu7GSL1mx
KI0ckPLopxsmg/Aov9AoBpKmqX1Voxr/YTMx1IVycQuTIGEAjaGzDQHhEQDF83fUpQPzNlxal3ZG
RS+PV/Yzc2i/7rhefR/+NDdgeADWn5j/aZicgUIeNHdncjbdGuEPhLDSX0VfBl6f1v3eTsfpTogM
s1cRhPx0Xb/J0l7uv17+sOF7Xd7C7BHjcWxsYcE+91rTw9p0yFZyj9YryqEMKXN/pqESNOjurG7h
KFxvMVV42UwZsuCvFz+cKsZwOVbXNQ3W0bBcSz+waWFOmGVC3RVeGvDkbhsZcJFyRgJuU6qKGFkT
KFpIZzb8eUxFRY/oNi1Qm5DEAHjXVvd84i867D0//IsOLFYQPAd1k/NzhKUiDkNhbpLQ1X1Spaea
VJjAAxfe0I22zbrRxN/LmfdFAQKgjyHS8BnIAT2Je+JLHVoA/PdnMcBwdb2Vxl/OYvVEhO4VJXGR
h8Ct9M6FCDsy0Mi0La1y8/VXOPSGWFdbHT7s1d0UTcyBTUo1qoIR7yhBkAM77yq2DeRxtEuRFk7m
9M6QX/2EHdaxY4jlnrTM9QxK88D6AoFkW6YtPDztgPqdhcyENFeixe206Rz1nLuvCnq3S8P6t/EP
63hDrG8ZcssJZH15cAKdkg5E9C/QfRjh0XIF/BtX33PFW3AOEgS1/fWn/Xujn9c7OF+zJWhMqSoa
DwttXE1V5+uZdS/RYxhoxetuUzt1/eCaWbj7euW/TzYrM7fUxNTYZh7V+pf9YfnUzmYpY8XJZkKS
dhGibeXhrcp/9Gr573syJJBjQ0cGIM7nVVg6NtyaG22MsrswV+mbk8sLSPnxm43e+sS5+fte4L5N
+IA9hhDk1/y8nKPcwM0FJ7XpeM06oGEfxPEHzTXy7OvP9/edUPhs2Ewih+7B33f9vH98Plq5mmaK
eRuCWq/PyWDoxaJ9OPYReNKV3ADnnhi5fnRFQ5EC4XZt4EX3eUVJhV3nPXe+isT4M5gButwuWZHE
JkrvcGt0TviMHDshjE5waIRwMFI7dBcfmQihYG6Jxk1PveIuVVttKrsdiv/hKDKCCE94qRS/2sHO
YsTkZBR8y6W2a7TOnYvmaKpPrHLs+2FXLhFPrYNFD30LRxudbhqxSodCwKK10F3OkkhvthMYKww+
WNjXR+TYYXQ1F/UAaRnR7OCGWWVjhrOzHhE5uPdjgTGIP4WhLbZ9RlJzIpKsLiifEwdk1Yat8RUV
rhGHY0pKt8/Igek8bmSYv8UQeuhDU6QrS3XltMU6jlh0w9PXWzwSvngYpLGO7OYd0vXPZ3IJnMUw
EYl6eArQ0SntYN/O4K1GnuzqLHBAIQy1VwaCxxPbPfJrYgIL28wsA4KLOkhUBj0uI6fmprdB77zo
NF4nvMVyOGNYWb8L6Y/efr3VI7dhTcgYzWJInqTD0NKObofGLoPLQh66MXG23PXCODWR/MivaOsW
t03iUoT188G2sKsJk2K9c4GeygnVe9ome6NtpbaT3VpLyJaWqEj2iXtif0dX5iGghY1hgfilf/4p
A3T/U8c0MMiSQXum2yoF30mD+HZmMsY7oR2t60gnZ3AikB65JSynkVzgdY28bf27/gikDR3vNg2m
fNe0mi7aQhu2GMGKexcA5URAO7JFhgIazC/hpqyTwj8vVWeavoxmzhZp/duIBmXZZDb03cbwR/cV
KuXnVLqn7IqPbNBdreEZH2QCoGgHPyn90r3rDtyRmN9uozWokehsCfahRpPCP59RF8mHy5ANpt7g
gfl5gwk958BJbDDAD2jjdsiYxto8Ncbj75uwDlzQmLFqumCJhw6s2uAwxKNmDIzAP+A2HVPkfFEy
nMjEjqxCdiL5D8ETB/2D6NnTrpIXpgsXbSMRrWRhItaJrBOn/sgqjDPEWp6hRLqmmwenb9KiYSJ7
R2OBZiS/bfDWKTdlI7roxDE/thAJJWb2Gm8cJ+HzTwOhpMIC+NRbRoxJ41xvfPSKJwyH/w6K/00U
xS6L6fBkPwe70clXxqkA42S76QWxM563cYv8o5po+t/SYF3NL/965PDiZVYjCnVznaxyEDZiVN3A
ByTMhlFRsUVOtavmadp8vcqRjdkOYVFpvG2MB1+/7h9BYsS+NWzSmkrcrWEMs8i+YpZMu3PsPvKr
KTw1m+f4elQAzDElvTucsDfoWm/bwDooEEQL/cc0UcjVIKTRJtGS8r6fGuPn11s8ckDYIlPMeGSw
/P+r8s61mKYVPuQcFTGNuyXkQtkt/37eseQBFzONNeq6B+7bbmvR4k7PgddnWnDnTPQ7tUk6nxhe
+XdaABJl8pIwOJPpAu7B3Q2sCLepJMg9g8l2CLUxZaFpZvyGYt/du6NDC24aTjB4bZfvv/6MR345
si3sAk1GFUqglM8nZYi1uK6ZV+KVlgqf6QAyn+nMU+0uK3Ht8KwURdHu6yX/flaYS8GnXIkcHs/D
Nzsa9cIdGaLtBUax7E1EWa+ZgJC8EjrV+V1AA6/0yjoCzv164SNHxsEF2+ECOty/w2G7jL0kf8Vu
0BuiTtwkpsq9tqrGf05j2Z6LK7xOvxWO3wfvV1lNtPI76L7czCn2tDUGeLyJwuYqZFlunjigx44O
TzNg4PpF0cx9/v16g4lYyFQpS50p3mPthbQuiwWm9IGdXGNHOF+bYHZ7g9z68d8/p81nZNiIw/Ex
16P1R5CxY6Dr0DIR/6NlupNYPm1LLBVPlKjHDqitUxKTQppUqgcpM5ZPlYHhPMJkK7W9Fr3CqzEV
Jui+qs9oE2nPvt7V3+kHcZlKGp9bqh5C9eddLbiplHQI0t2TRybSSBVCSVqws0i9MMo6cSSP7o5K
f81A+F/noN7HnQppKC4NuLgE9BEwHRjSpC3dKTtLc1NrHxa6f06hYUcWXQelUPvwRXnHD16HRUeq
XC302sxMbYOnoo1rRgtf4m0T5vnmn78n0gTsSqlVeRqMgwCTjymdtljr0BbV0WDkx8tUZ8/0f9n1
RJf4POqnKju55gafSzvSOY3qyuG7kkIc/IRT7kahBT3hudy9fBsPnXY9TriIuXFXnAUO9JGM63Yf
oY5kDqCAovLC2YYUzPHJO3F+jwQdF/MT4rphEeAPc8xoRJ3JhKgSfU0Tbhmmi4wvxC3+6698fM9/
LLMe6z8uY2J12aAFTMAJlmWyvKZfDbYYF6lMPzfc7pbTLM61EY7NyepkU2XQ0WKYHSbzJNqJWVXH
zhe/+P8PVyA8HFzZEkO5wFZsOUQ/7isUqx9GU6fIwrTwYmip077e/LFPDADOg8LzuQ52+7x3ZS3M
p8Ca0bNNo8Z7jS4ie87HE7s6EhhI26BDMMg3+C3XXf/xhVEHq2zqKRaw0atfgiSES6z18I3h26fy
gaMbovBiOKaDvlc7+IBDQu/lIsk6GgaJb4IGVSBkTXQi6zi6Co0lBB7wD4L45w3R2xRUOqNTGRUc
xs4OqyLVbyi36IL++vc59uUcHkN+IyYYGIe5fEOG79DYykKi03YCdfrGLgf7vqJr+Nv/shQDE9w1
u2YO+Oc95e3Udq7gR6qmrrp1gi6C5XSQ8qIoGpPv/8NiTLwChiPPloelOJY2ETM3yHoHSJhd33cM
v0Qlvhm6LN99vdSx34o8jVcQS2ae+YN9oWNSVpsD3xiGmd9jZ+HcWM7gnIhV67/lMHBilGyvEBEv
xKEfc5EN1hwvnLuiRTvp9ehFzwmO41MESrWrejp+vt7WsZMB4IdMEcUSPNbB82d0NI7nFvQZnlqF
nyy0yDUJg8JI7qMTP9bfewMyYa6dzcMHnHG4t1FJN2vRVa8d1c0+Cur70mkukMtZZ1oTDyc2dmQ1
B+9l5loy92WVnH0+h2NvCCaOQ7Gbo7AuwtwVj4x3on1H9ssdNn3BiaTz7/MBui4ZnkMeodPtenCX
Y81CtC9KGtvh2V8quczgbvr48PXPdXQVJh1yjcEz4D0/70qIwZoWHJpQteHCqoawuUHGmf7zKfwP
mIVsoUIAeD4460D2dEg5aOuLYR7upAxW2QSdvxcqH60feh1kv/95WxxBkCadSa+wPAfbMqysicOI
ugCXMTL2XP8VF/Y/zqkGXaAoUIQlAjqPx2FeqQsMJ4ploMYrDZx0W/xjQJhV4SPHoElN4zc78R3/
/rWI6yYjOCksSTEPScF6qOjCGVw0fVndX9lLElxr/WiM/xzdaavQbKaX20R33TlAapwczQ8ikBR3
jK7c5mn+saxys8ZKTo3C+mtDTN6hDLc16mSdCeYHlwq330b0Gs2Isp7jl7wU1Tbton/G6FmF+pR0
wnVhcA+vEmJQFN82lsNNOhq1lxYOdjjjPKbG9dBXSPeS1kVIR688lx+3y/okV3Zsn2vYoCwngsA6
fr5mGeXO2vSLgqnJ0MvEjRFdqdjM//X95zlZ52zxMPMyExo/L6NhEd+rFcujNczZuMb4USA0PlFO
rbn2pycF2HMdGbLy4e7638+LNHHRNl1rvfb0CVeluLfis1yzd6XUPSbVk+DQ+FUPyYkz+RfEsK5K
wxHYrlpNgw7CIXpCHHsn63XqL9zIucqHrV4GfmYlm2V5/jp4HC4FgKzBQJhsznbpgj4IHjHeEgvy
UDqDrSm8wfEk8PsxHy4FnutbJw8QlPGabr5e9PCE/LcoPD+8pk6KcYjvJTgPmWM5RR4eHuk9PQLZ
dnFm58Qqh6/z/6/ikPMaBon14eg5iOgQS2C2FtHqNCIsESsei5OST2/5KdHEkcUYQ2XSiwbrzZiM
g6jflCWjysxVkRgFrDVWzgMPGi/m1AX/ePDZ16elDg6+aQWBvdQsRX/iSCNDHuwxWPnXlG1dBfiH
+RiAa0SSg7jY9zJCfY9DI0HG3I8wxxBui73715MAQ0snBHEKyAmQ5PP9outgSUyLBsUgriqq2DbC
ZTH718gL/fNplYNbTEGCL8BE8YgpaODhnfWipfLl6538fQCAI7BndbB2AVSyD36VKROdHi7YqTG4
yPolJzwdMpp0V28J2zoRH/47un+GJWoeFgMigDKBZDqcUjfik/B/7J1Zb9zImm3/ilHvdHMeLvqc
B5KZGixZkjVYpRdClmXO88xff1fQrtvKlEtZLjQuqoFWvZShIZJTMGJ/+1tbnwdKWVTSIcmwZpRo
2Lbas0bK648YcMttZ/b9MQBY1ZviRD2BlJsdmBtfPcXskck9UXBw2aKPc++I8xrKeh5Z905MF0AN
atGbzPTQauqng+Dy4JxStjHl/UFAv4ASDn9P5zp3NlqtGacFeXXO0S9dPeGK0dkIUUdhIDJQ9t7N
fZZNTmROo0sgXoR7ubJvYafQRqon0fXbQ+0d0fehWOUS10odm0jD3VteC6w4LVjcumZOA3jLAfp9
Jim/Nkmso1D/WQ+GGMx9N8JSlqCkiohum4gojoau6DNNXg5V7fYtfN+HocQgAvjYrhp75w12zkAR
TcJKPxjNcTLV8xkkuf6j0YfGUcSGme6uyaAZkx6uMSVIhWbpPjwxYLd4XNJDD/reQ7h+HJN6gHgE
WRC/0iPtQgWjBy6inKfMbfU0+zCBNNjG9LcdCOVevWEvnsF1LKxyKjcOBXzWxrvXUddz8M8z1zFK
mpueBh/wWdrREqTHYIuPjbJ56OPxoVeI0NGD68Lo7yfK0DOrvrpLT2DTH9IpxFy594F4kdu80B0V
K92+Y4g2CzpzbTD5stI42nMOAzY9LVpKnZfwM4t0m8ZLrn6CCxc/LTFE6gOOpZ+cfNM0NRm7EqYJ
AHy7JyRoFrUHATq42MPg+Jpl6eMhrvw6SjL/l5+hnaHER3khZtXKrEazuO2izpROUm6IMxaj/a8/
qYzi8IziZhPvwt1RGlpbgyLjGeqXMNqqziRtKxXe1N84FrZVCnVAKhHm3n3kkLSQgV/jPiqT5IHO
6PajNEjmp7dH+dnNgd2DRwJ9hALu3qyD6yKshpzO6jRWkiNiWyOLrhAl3IR62J3JFWQHta+qU21I
httfH5p3FM4yDB+vHxTaqwtlzGkv1BDnzifFGB/JRpBOaPc2LnPIcuDTTPOSuf+QP/D1VIt5nv0W
liUW00wJuxdQGqnvSE0Cw8PW6/MkLcrjyGkPlVxen1qbMiCXTrZlNnj7en0k14MpV/ns0pr3STaN
x0G3b4LFPB2guMBt7Y4tvfk1bwuTD4qkCjEAmVXFprv3WqQHaWTbXcx0nwIsuHcq4ODHlaLFpgdm
torgNrYhRRgwncnd25dT3Cm704yt8N7C1ED5BV/N3tA4aGgoSxnaNjFla1OQbMoqqjfkHdHw0DWH
lIefnF7G0ymF4EvGwLp3587KEuihChMHEHLqTUVpHjt5L/lTlVbHNHzeAPyrjmESO8dvH+jr+UzU
BfEqYS/l7tlXzKOF1qhFcBYBG0leKpeSn+qts63gbB2Yz346FPt2mkFhGvLW3r1RwQmNVi7Byiky
6vNeBOMgvYirAU5aJ4Afbx/Yq8eC6D1MFabOXStq9nsvbWmihdo2aMQwJhAeUgPmqkrJT3t7lFf3
iTCsMwQTKLZgNpe7x+QE+M4WUFTw8nK73cxjlBR+ZkbGV1rEbJBoVXIobvjVadwbcu80ahl9gDbB
Bh4dn5Wv6OlzYimdn9fZcODgXp3C1Y2P1YEFFvVrc+/VEC1zJENGAik61/0JyJLco0WoOHBbvB4F
aYNqPLVO3qog3HdPIXDRIbFqmpWdtDU2dTQsgJvM5cDaV/yVlw80yxceLB4tbnLVBki6OwoNWgrR
Tzhe+iCQP03OQHZS2J/MmjW45BBNn4byUIXo1ZCcMfYuwr0tzNv7275MsbRJa+mniNtG8Scw5obn
lJ10qQBYunDsTmDr5m7z9h0pLv/OgbI3Y6Um7IcMiudy90CzaewHOSUPqtvGbu+Nm/JIO1f96MAw
+8VM5ozdcfZeOywYe7POGKfyH+4KnwgO9+vp5ePbB7NuSd46Gm33aCazjWgAZBT1CGOBS6THRvkI
7cUnBsUzNlTf3A+NewpF350/vz32/v7z1RGKG/fF+osddKY3IllLOta90cML7z5Z59bpr75a98+k
eOBfjDNlBViIgnH0q+Coprv+Dl/zaXDggu2/YfZH2XvD0JWfZJI4mmVLRIgHP9ArvOrAs/xqq7Q/
ingmXhyLFjeKnojrdV5vvqTezbNx9Hh3fShAUxGX/a3bYm/axc+czUrMMPUG+6kHhsC9g7l5sXjW
LRjPkwN3griX3xpub8p1CK5k+mC40fsC+9V9KtzTb9713YFhfjJhvHx09/fneVu0FkRQcVSAsDz0
Io/oIM/2Tf/x6PfWvwUZdOiCHZgu9vugOlurnEiMOfjs7XjA4s3nxX26/Ri5l63/yLbAhbl54MVy
6Prte+w1WB1qJq7f7H1ZtvIRwVibdht9jE8CNzvq3QMnVrzr37h+6t4skuq0UtJlKA4y8nL+013A
nx6MtgOnUzyqbw20N2XoEolEEcVLVykgfA8BHRFl058OqXXomA7dK3uThm0lrV2IB8027vvgOAaZ
XKlknhUpRJJDNedVanvruPYmj8SWVAPu2PcTmF0Q1+BbW6LgvNvYj/1v9N4zEcvut0NHuS4/3xp4
bz4Zw5xIgZqBtWv1tL0rP9an2pfgEsUR+nb1ON8Up/GFdmncHLhjDp3evQkm7KbYLMUdo3HPAGDg
/hyOWeV5gWt51abYhL7t2d4h6/YrvWVv/lT3ZppZLdKsFQ8GNchtfKz4N7m3uM+BW3F6y63qHnyP
/2wCoCaImV80zdFnwy39YsZuUzsvZHHLkkW8UXg+NN9h5aB7zofcI8nvqr0EbH3UHOlnzsmBs/yz
efXl2HtnGazMnFEjYa3ijxvzLttG23E7++m2PVGPD8lmP7uklBSoW+Croy6+tyFI4FUnc1O1bgME
XlZowoVSpc/PfdH4yXL19qHtTwQs+5E+0Ts0DbM/voXds2p2sRpEmb54ktZpWzBJwJWVJiZqbV4O
zDliTnn5iDAUDk9q/bQi2RZ4rN2hMls1J3UgQCugWf1D6RQFvmAtOzCH7p89MYpOEYvdgGia3ZdW
dMKqiYWEetTRnHsBe9I6bYas9eRZzS+SKs9v6WhSLn/5LCLisK1i0U4d1BT3z4t7s4SX0LQVkY3k
TlYb8KzMqXqXX0Gtzw7di/s7OQ6QPRzaDYZ8gy6sveeAUJ5mcSxp9qxiKBwPBEZ7CwMOlFJjlFp6
kylDB/c1t8DXIm63kgsiMb/Mkjm4M7qiK+EIDMNwUuemeoWhpCZqqIkr261k4pPePi+vFt+UXSmP
mQpqE9Ywyle7J0YnS6PoLIssS2UYiB6RsnBmNgRdG/lTS9wrNGhjmJItQafDY0Px8SlsndD2FQqE
yzapNPNQo/v++lJ8JI37gwoXxFfijHY/kgSrKSYsfvJIWkjhDWuqSyZF/jvaP0yCsRrs07lSee3G
w3Rgafv6YdO4aDjUkIQR6bW9txNAV2mc6RLxms5+qPFv3HYwiC4Abx4yiv5kJNFRY1KJR1XAzrN7
kGErku8cdYGql5i4Keh58ss5ARpKqer57Yv8+rlGxUT2gh5Az4a8X5UPLXnKS4hWngURZ9M1EzlP
dXiggvJqk8Nlo7lSw5VJDZlXgDjiF49YSH1CS5Z+8AIpCtyJYFE3yUPN5YbKT+N+KTdWFmQbVU70
cwr62bORz8qBGez1o8dnwHojupZwmu2LbfMyjGFZ83TZIJ3NTVgG0rWeytgCnQ4kzgkUY4guv3x2
xTxGow9uHwWxfve4cyPKtTIL6LdvS0A4s55u89zSjn99FPzNol6A7YCG2d1RwnGgPDUnA7QXYj0B
IgEbJlP7l8+fLmsciIKwRrlyvcYvrmE6a6nV4Q3x4rEqzjO9VfxYAkIzAhH1834Ktr96VMK2gamS
Igh3jr53z6iz3GZE0oKJX+LwNCml5SQgmuXAJuH1hGKrBq2bHBRVt1e+Q5p/qerNdusRE1v4sgwG
J4PVfizbhoRpwxgBxE7tcBJI7Q9X1n88Tf8nfC4vv78923//J/9+KmE+CefY3j//fR4/NVz7b91/
il/7fz+2+0v/vhiem65vnt+dP1btu21ffH3s4rLY/52dP8FIPz6J/9g97vxjU3RxN1/1z8386bnt
s24djs8sfvKvfvPd8/pXbubq+V+/PX7NOTtx2zXxU/fbj2+dfP3XbxTxBYvkP16O8OPbHx9zfvNT
XL47Qnv9+vzua/nuus9+8tvPj233r98k3XmPfkfBhQoPzc/U7X97Nz6v3zKs90yWjniuURFZFfHw
F2XTRfyaar3HRMLv8bpFX6RJ7Ld3PG3r9zTtPbUokDEyTlBqU0wKf3zSnev3X9fzXdHnl2VMlNm/
fmMonrQXqyR0YP4I9S2mOlZlMBB3n0S+CVgGNxVoS6owJIteaP1IvAKNMRp70UsSwQCiAjjWW1z3
oPoWwoxnu2lBAMp2LqMcdwTwNNeqA//bhdaLg58smbB5hNYkNZdL0BLtzuOGqBptllybo8c4Zdmm
n4xw6qU7u5WJTvSMwRjjc5lEAiM7BrKXjbqrZM2QAIOShlb6WpCoFtieodKJSiKuZRTBw1gUC4Ev
pKA0H+QxgAakAyokAbIg1B33fgi5XC+I6z032C991CmwNb5VhORn0DY7wh+vg8FvG4e/GDtdc2Yn
PTxuGWr0ZZZr47clxzDnaZ0df4ZhZNnugrlTActTOrbHu0k+bWStCwjOtcKLmS6nxCXc3XyS0dnr
bZ5EKd0+Wexcx5Qu7oKyae7ioCuviRorSUABpXXCwpTfCiErXiemUl9YiL7nnHXWBIlMmlyvNGkA
hagpHpK0KW8DgK+SlxM29kVbePETntdE3yCwNoCAwfOJXAWhrtLxAz+eqAtghKRgTiJIIn6MtUgH
C2bJwddaK5qrRdYqc5PZs9RvSFDJsatOcXVph4KYX0+jOgAG0okht0dHpTurnO9IDExhaDn0YnqS
mfSWwFym0QcpxhTP4asa+WnOAKPJIncMHpqqEh0OlzABU2xvjUlWP1dK6tyWUxl5U5OZIjdgMM/k
mXqWGxEB/2E25w4WXwjYyrOarrk26YEpYIFJyQWxeeGZ3DYjoSVBD1q5bj7PTh+fBaRSkhtrZjBT
9e48TqiAudo80JwYZYbeuVIHZ9OtMsPOPYWOtjNckrzlCOVgy9OZeZh5MLGlJzLZ7U9lGRCw1/SR
fFnE83JVOHjKNvU4dcOxRKTHV7z5ym0u9yUI7xhkvdta3Hsee0ryOsieNM6BfpF2opYKYZ1DPd4R
jNr+LtWpASR0MpR7Cua5QBmUeE+yfqJHjNJbddIPWoa9kLixa3O05gtLz+ezFjdP40pKml/HnaOS
rtXlsUXGuJXUrpwrBhs3Nsg1xOx0eabfGFdrmMrSQ291w2e4XHT1Wa1IJabP+7qEGEtub2oG52Rz
lKYrj5KK8kP8NoRIEMyK2xR5u1Uaq25gYhH24SpNnn0ieJV0qbbTZj9pFeuCVo/l90AOM8xvZDnd
kJGjXY10fCh+OmbqRyOxZFaBEHfB5s8qcY2xqoZfbMKCn6js6Zekn5JPVJI3rPtdLZc4N+oRzpJa
mcGxKqnzbU6axE2rDDmtQTSx3NcJaC8qV036OSG3PiPkepofWxj19QbcrP402D2NDYQM8YdtSKun
LHVG0h0U8rkB+5ry7znNL/eOHYzLprMW5WO/GGBBaowzXizZWN81GwA8sac1EKiQozmV9KkRyeEy
OLa2VWl0iwhF8prJJDQsgvVJYKocj1/MMSJTLmjryXJLyHiFn1cVRC3ZIoqL82g/kODg3JPq0TFx
SWk3bbqwmu7McFRv6HYMWl+akupjnhUF8aB1EXPb9kk9bRqKkJlHWiTPb8WPfKKrKJ/8ik6Oyzxp
SDp2sobc+iZvhM9NnwkmJsPI+jZlTTkdsaBwCFVUqnHwIr2LSRf6X+6m/0/kbmoF7qCk6gjO/g7f
1OBmHJMffrMCOLFP1e5QkLf1ZxTOOgkLcr6GTlP/+ymcC3ztyhvmzHRfoTgrshIMj9c5WLI/QXHy
sg8h2pEzXeygOKu4Fwiuyk4elhYO4MX/PyonCHU98q2+1cebfxKaszF42VWGnfyPRHNKitzeEpcA
dWDlc9K4SwhJoc0jWT9aRhD4X6N0zjUmEz81pejzd1Rn3fZWeDUOXf2VBfV4rRbtUBFa8Q+Gdk7m
CJOXpn0DAOs+tTOctKb3VeJvv/0StbMq2uIyngv7MpDbBLztX+R3WlktL5uFECtpK2EWdvyCcO0P
eQ47Nd6Oczh9drQlyLeTqtE0F1HA/8HyHMm4azdhKwcZ2aA/hXmmi1WCNyfq6vw7zLNRzfZkjJQR
zkU5avdLSvKetwP3tBL9aF6MSPXy3A7brQFaF9R9nY6X86zr4zYZlqX3eAv/NyA/zTgNR2KVyq5I
rseX4E/ScMLb3mLEHfBnTNZfwmrX+N6S+7976Zd7aShv7F3/fC99jYXp8Z3HJp5mGjwQ33fo6zb8
+6/+sZG234uOYgvrO1YwXEtsU//YSGvvUTbBDyA70qOPXvZiI228J/AOrCSIEjQ8Otj/ayOtOu81
XDUYlER7ACqR+ksb6f1tNI2ZBrqzbGN3MsB07G6jddJs2rbvc78AV+IlhFbfmGOnHS9aOTy9OEM/
9vAv9+yvduxiKAc9Afc9S/V9QbnrraLTI2JAkL8tb1AGw8sW5+vfGQRPPB4npH9nT8pCsA5tC9yI
H4GJ3UQEG/ik5i4HjIyIcK/OG3tkjMucPDzDr2RWyUnlTK2IPrDFpny2ZuLziBOeP5b0UVrnBL6w
g6/W3by27uyXdZcvdeuOv3MEVqNhGf+VZYUcaF4rNZgBvQ6mv+SquWbhzYqCJCfak+5BxyNkNzki
W8aOt/EcTIVPJilsaEmWDODR+iRZpKsEdUZYxxDOfmVkyrMahtrvRTwOX7NQIy7ZqXLyY2szSDTi
TfMF802Yd6GvTmRuHeM5JSCnU3XpW4ML+rzsFWoKRhTH5F+pSf9ME2cMsR2PZuL1lPmuJ5O0KEDg
hnpb2GXA6zHNEgI/EKq8aQma2FusnFSrsiDT2s/VHi9MLCfhZ71XRxF+MRLaA0JObl2zL9TYp2/O
zLxltih8K7LefatTveu9ALmm9BaY3XeGmhhQ+SdTfeqoH5xqEtklqNxq8sjfV+HOKz3TNMyQhvq5
ZMVQ8Aw1Uj+UIUHqspUQA2FVlvEoJyYo80RViLCb2XcNHvtRtpPE84AESdRiOS/CAQgQGIniDKz6
NJFq3sU6qK+F4J/Ybnr7OJbMKT2b25pED9NqWhj7oon3SqllSoVRYRoPpN9KuJ2mqbkqOjWWj2tD
4zzLg9RqaEfLfC7XeXMXqP0IEtqekxuCEssvRVSGNjfCxCsvaYnoIdwhqxSvb42p+aCYBYbLDqFL
/wCCD1jJZOnJc6CEwS2k2/GGuBdkgwlgZbdwwBUB4C05BbOr9mHzaSKv54EKQHJp5Es7uV1sZndk
59QPKhRG2VPRNi7IT50DP6wU8y7FsHq+JFb3ochjW0FyK/p5E4RWfxEYszMfV1Fn32uxY35pyBwl
0xZXXOwjZpRnRqIr50ppciX6Km1vnLBIr4fWsU7KIu/wj1dGc++E5Ff4kUVOLG84aT6WUvLG+RxR
82C0FM1Az85FSvlAg3QVcus+DiOJTNyuVRMdET1OrsOMVhi6hrTEj2VInRE6O+0dXptnRLGbS6IN
iM5z2XpGAwedVc0SnmCE6DE7IG+CJ4FRyvpg6qcr5OVh9hQ1K5GVFpWIosVAvPGkbMwfW3WqrobS
Mr+mVRccs70myAAxSLqfovihhNzOQwZ/4XNg9dTt+tRcJhreTHpoVTSExp37sb3KyM7LSAHSyWWz
A9T3zYxc1buUFDpkSylUPpjTJF9MRk+SaUIoKEGvKqnyxB5nze+tLbUBkLFkfjKlidTOoqCb2UUE
IKC+TKXwpI3qYNr0utwS/5ZIVbAZ2coTM1THxIrBiyaKRwQyqJ7Z2enj2KHjkD2uEDU5SuCsXWOY
pZMFszGBn0qRX3UVLPFNUFpEss8dVSNvHIssPlVrpyDippez24hENpOMzDZUXFlNSA8mgImM49Hp
iw4zMtI28RVaPfp1n7H0s9qk649Sc0yv6yHQ/IwpyPZCkbzntmpdal5vz9QlJisKR6+KK2JSKmkx
iTBJZkK5CCCLPqNbKZNvp7EWH4U2ePbNsiimelQmwNBcS4fSzTQ2kxgSicc/HUKZEF01tm/DrCdv
JEackch3RnPflOlKY1eJGCNPKcWE00iT9dUIyig/M4o+vM6jYLivSJC9sPJWMzfNEpT0AjhFxFpQ
JbivTlE6PHyiiQVJdYwTb8lK9V4jY7L4O9kmktlHkGB79U6kTx9Rvfkr+SZEMqqntjSkxDP/er5J
lhE8bxCvy6McKerHyhbJHpR1UGKcWK6mI0cINPaq1RQjWi3iZGNJfrbqOV2mRZf6qvIo1VB9Emdk
wHlvBGcWAts9LpFm2gSrRpStelEgpCP+12l9QwhKU6pOd2Nc9NMmWxWnxRqc+7FX7IdFCFLZqk2J
tUvhS6tmFSdk00CSncYvXZkLVWtVuFLClkmWa4TyFVlZ9oTwhh4WZrp62qv5wttvVczMoW9z4k4I
OfE6IaoZbaV8tFelLROim73Kb21Dm5a+qnKWEOgsQkdooVh1u0FIeO0g9fUmF8JevGp8Fobuz/Ws
JCRuOmF+36x6IAWE4EZbRcIqlo6bVTmMFlxt8AmEopiu6qLCU3VVZXrxpXAqwoFKsAzevGqS+qpP
poTkfRyjXkO1FALmAvz1Jg9GVM1ZCJzFUJP1sqqesdrrW11b4hOD4scnKRLSqLzKpIMiNVvs7oin
yyqkLquoGmp9YUKjQ2ulo5Cm+FwosMiA6Y2UCFl2EArtOMXho46hLOUtLi/PwgZYuxQbEHZLuUsp
W66CL8I403Oij/l1s0rCplCHaZBcLmqhGPOuQjymaaU6AaqZETSoyeMI9lRIzdRB1XsrNhCgU6FF
0xY73umrQE2it3HaGuQWLnQhQbVexeyBzgS06e8it9C7A6F8k/eCCJ6vgni+auNyi0q+CuZSjXZu
GoX01K6COjFRiOu2ViNnyUJzL1f5PVil+HCV5clwRaKPpz4x0bNR7qUQDd8Rav4kdP0+1JvPi5YO
m0Wo/pHQ/8e2Ti+MtSig8Xq6ntZSwbSWDUJRQVjWYsIk6grjWmKAlRl5pag7ZFGsfY7XYgRaqXqd
ryWKei1XjHEz3iWihtEkBuWMZS1tAAWnzEF2ECWPIo65LdK1ErIWRSotls6atVSSDrFGrvCgoSav
xZRJlcNhI+lmbW4qUW8JROVlLhUe5FnUY1LNnD4QB9iTyU0IIQWmQaJ4QzDfYLqGQcohryTqO+oi
Sj2BtNRfnLUAFItaEK/t4qFX0iTYpqJWNOUqWbaFHhrnQ9LUF4QSJtdGpVpEKIla07KWnWorKq9J
mWvu6tAy7liK2Ne5xvES0iLKVqnTmU/TWsxKRF1LM7U28CEFyKe8YG3bG5jGuYPy2WRtJWpjxTja
khfVxfgN49N06axltGitqFkVxbVxLbSNa9Ht7Z2K2InsFDBVWtUpshr0FOAmMPc8rOS0E6WkJ6Vv
pFJ9lUmV44va0BFZcebnt4daDTN7Y9EeDNseXwY2o30eHFkBTVhkee0nRJHfEL1UStiYpOChtiWy
mFprjrh040wjeKbrdbwlyG7+ls+1o21SQ63uFKuTQSu3aaV8IDeWDN4QTLnk6oWsfJimsbyBamXL
PtdVfe6bYTF9mmerky5WrI8U9ZNvdIu0V8Ba5gfDGGdi8CajxK9eps7j1GvTgxKPJkma1WRfdbka
3ZiNvnwpxixH7FBbogJH9kffPSP/I6WMFw6CV76A71aGH66BtSR+U/69H/qj5C7sB6//0A8Z47vR
4KlkTSZsCyH+h5cKh6BB7igj6x9aPQ5v/YEMI0XXf8WIgIL6HnINXwJmlMH7++Mbhvaevny+8Eet
X9+HenFuXn/o176Kv/czO5/9T10WMDGx1eKF+ytnYO+vvDgDqvFeZzkABVsnx0587Z4IDBiwJfBL
CJ1n/VpH/AediJ/ZTf7kRvjz06DJ77Ed0QuKvrVzHyjvaQYH5qEBKBNf/7j7ABTSK4Xwlw8fvwzu
OOQjeif/uMovT4Nuv8dqDI5d0JDFF+8I7ru/dBf8hR/64Vt6yp4fm3//XwAAAP//</cx:binary>
              </cx:geoCache>
            </cx:geography>
          </cx:layoutPr>
          <cx:valueColors>
            <cx:minColor>
              <a:schemeClr val="accent1">
                <a:lumMod val="40000"/>
                <a:lumOff val="60000"/>
              </a:schemeClr>
            </cx:minColor>
            <cx:midColor>
              <a:schemeClr val="accent1">
                <a:lumMod val="20000"/>
                <a:lumOff val="80000"/>
              </a:schemeClr>
            </cx:midColor>
          </cx:valueColors>
          <cx:valueColorPositions count="3"/>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114299</xdr:colOff>
      <xdr:row>3</xdr:row>
      <xdr:rowOff>178645</xdr:rowOff>
    </xdr:from>
    <xdr:to>
      <xdr:col>3</xdr:col>
      <xdr:colOff>204106</xdr:colOff>
      <xdr:row>35</xdr:row>
      <xdr:rowOff>87475</xdr:rowOff>
    </xdr:to>
    <xdr:sp macro="" textlink="">
      <xdr:nvSpPr>
        <xdr:cNvPr id="3" name="Rectangle: Rounded Corners 2">
          <a:extLst>
            <a:ext uri="{FF2B5EF4-FFF2-40B4-BE49-F238E27FC236}">
              <a16:creationId xmlns:a16="http://schemas.microsoft.com/office/drawing/2014/main" id="{38923030-D108-6E90-8EB0-F66E275D168B}"/>
            </a:ext>
          </a:extLst>
        </xdr:cNvPr>
        <xdr:cNvSpPr/>
      </xdr:nvSpPr>
      <xdr:spPr>
        <a:xfrm>
          <a:off x="114299" y="750145"/>
          <a:ext cx="1994807" cy="6004830"/>
        </a:xfrm>
        <a:prstGeom prst="roundRect">
          <a:avLst>
            <a:gd name="adj" fmla="val 4403"/>
          </a:avLst>
        </a:prstGeom>
        <a:solidFill>
          <a:schemeClr val="bg2">
            <a:lumMod val="60000"/>
            <a:lumOff val="40000"/>
          </a:schemeClr>
        </a:solidFill>
        <a:ln>
          <a:solidFill>
            <a:schemeClr val="bg2">
              <a:lumMod val="40000"/>
              <a:lumOff val="60000"/>
            </a:schemeClr>
          </a:solidFill>
        </a:ln>
        <a:effectLst>
          <a:outerShdw blurRad="50800" dist="38100" dir="2700000" algn="tl"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280244</xdr:colOff>
      <xdr:row>3</xdr:row>
      <xdr:rowOff>161424</xdr:rowOff>
    </xdr:from>
    <xdr:to>
      <xdr:col>7</xdr:col>
      <xdr:colOff>588819</xdr:colOff>
      <xdr:row>8</xdr:row>
      <xdr:rowOff>113390</xdr:rowOff>
    </xdr:to>
    <xdr:grpSp>
      <xdr:nvGrpSpPr>
        <xdr:cNvPr id="26" name="Group 25">
          <a:extLst>
            <a:ext uri="{FF2B5EF4-FFF2-40B4-BE49-F238E27FC236}">
              <a16:creationId xmlns:a16="http://schemas.microsoft.com/office/drawing/2014/main" id="{41A10C2B-2BE8-E16A-F50A-2F56F7E0DC54}"/>
            </a:ext>
          </a:extLst>
        </xdr:cNvPr>
        <xdr:cNvGrpSpPr/>
      </xdr:nvGrpSpPr>
      <xdr:grpSpPr>
        <a:xfrm>
          <a:off x="2195827" y="732924"/>
          <a:ext cx="2763909" cy="904466"/>
          <a:chOff x="1865697" y="746064"/>
          <a:chExt cx="1996342" cy="823333"/>
        </a:xfrm>
      </xdr:grpSpPr>
      <xdr:sp macro="" textlink="">
        <xdr:nvSpPr>
          <xdr:cNvPr id="9" name="Rectangle: Rounded Corners 8">
            <a:extLst>
              <a:ext uri="{FF2B5EF4-FFF2-40B4-BE49-F238E27FC236}">
                <a16:creationId xmlns:a16="http://schemas.microsoft.com/office/drawing/2014/main" id="{83673C3E-1790-465F-84EC-8F437F39EE80}"/>
              </a:ext>
            </a:extLst>
          </xdr:cNvPr>
          <xdr:cNvSpPr/>
        </xdr:nvSpPr>
        <xdr:spPr>
          <a:xfrm>
            <a:off x="1865697" y="746064"/>
            <a:ext cx="1996342" cy="823333"/>
          </a:xfrm>
          <a:prstGeom prst="roundRect">
            <a:avLst>
              <a:gd name="adj" fmla="val 9119"/>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088D4B5F-5226-41AC-9C56-100C3401271D}"/>
              </a:ext>
            </a:extLst>
          </xdr:cNvPr>
          <xdr:cNvSpPr txBox="1"/>
        </xdr:nvSpPr>
        <xdr:spPr>
          <a:xfrm>
            <a:off x="2587433" y="1214813"/>
            <a:ext cx="1042492" cy="269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chemeClr val="tx1">
                    <a:lumMod val="75000"/>
                    <a:lumOff val="25000"/>
                  </a:schemeClr>
                </a:solidFill>
                <a:latin typeface="Aptos Narrow"/>
                <a:ea typeface="+mn-ea"/>
                <a:cs typeface="+mn-cs"/>
              </a:rPr>
              <a:t>Faturamento do </a:t>
            </a:r>
            <a:r>
              <a:rPr lang="en-US" sz="1100" b="0" i="0" u="none" strike="noStrike">
                <a:solidFill>
                  <a:schemeClr val="tx1">
                    <a:lumMod val="75000"/>
                    <a:lumOff val="25000"/>
                  </a:schemeClr>
                </a:solidFill>
                <a:latin typeface="Aptos Narrow"/>
                <a:ea typeface="+mn-ea"/>
                <a:cs typeface="+mn-cs"/>
              </a:rPr>
              <a:t>Mês</a:t>
            </a:r>
            <a:endParaRPr lang="en-US" sz="1200" b="0" i="0" u="none" strike="noStrike">
              <a:solidFill>
                <a:schemeClr val="tx1">
                  <a:lumMod val="75000"/>
                  <a:lumOff val="25000"/>
                </a:schemeClr>
              </a:solidFill>
              <a:latin typeface="Aptos Narrow"/>
              <a:ea typeface="+mn-ea"/>
              <a:cs typeface="+mn-cs"/>
            </a:endParaRPr>
          </a:p>
        </xdr:txBody>
      </xdr:sp>
      <xdr:sp macro="" textlink="tabelas_dinamicas!E8">
        <xdr:nvSpPr>
          <xdr:cNvPr id="10" name="TextBox 9">
            <a:extLst>
              <a:ext uri="{FF2B5EF4-FFF2-40B4-BE49-F238E27FC236}">
                <a16:creationId xmlns:a16="http://schemas.microsoft.com/office/drawing/2014/main" id="{BF6A0042-388B-4BF7-8B3F-DB50275A3B03}"/>
              </a:ext>
            </a:extLst>
          </xdr:cNvPr>
          <xdr:cNvSpPr txBox="1"/>
        </xdr:nvSpPr>
        <xdr:spPr>
          <a:xfrm>
            <a:off x="2419750" y="877315"/>
            <a:ext cx="1362531" cy="432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B5E5267-84F9-411C-8853-62562FA882AC}" type="TxLink">
              <a:rPr lang="en-US" sz="2200" b="0" i="0" u="none" strike="noStrike">
                <a:solidFill>
                  <a:schemeClr val="tx1">
                    <a:lumMod val="85000"/>
                    <a:lumOff val="15000"/>
                  </a:schemeClr>
                </a:solidFill>
                <a:latin typeface="Aptos Narrow"/>
                <a:ea typeface="+mn-ea"/>
                <a:cs typeface="+mn-cs"/>
              </a:rPr>
              <a:pPr marL="0" indent="0" algn="ctr"/>
              <a:t> R$ 26.467,80 </a:t>
            </a:fld>
            <a:endParaRPr lang="en-US" sz="2200" b="0" i="0" u="none" strike="noStrike">
              <a:solidFill>
                <a:schemeClr val="tx1">
                  <a:lumMod val="85000"/>
                  <a:lumOff val="15000"/>
                </a:schemeClr>
              </a:solidFill>
              <a:latin typeface="Aptos Narrow"/>
              <a:ea typeface="+mn-ea"/>
              <a:cs typeface="+mn-cs"/>
            </a:endParaRPr>
          </a:p>
        </xdr:txBody>
      </xdr:sp>
    </xdr:grpSp>
    <xdr:clientData/>
  </xdr:twoCellAnchor>
  <xdr:twoCellAnchor>
    <xdr:from>
      <xdr:col>0</xdr:col>
      <xdr:colOff>288277</xdr:colOff>
      <xdr:row>4</xdr:row>
      <xdr:rowOff>76784</xdr:rowOff>
    </xdr:from>
    <xdr:to>
      <xdr:col>2</xdr:col>
      <xdr:colOff>583552</xdr:colOff>
      <xdr:row>5</xdr:row>
      <xdr:rowOff>152984</xdr:rowOff>
    </xdr:to>
    <xdr:sp macro="" textlink="">
      <xdr:nvSpPr>
        <xdr:cNvPr id="11" name="TextBox 10">
          <a:extLst>
            <a:ext uri="{FF2B5EF4-FFF2-40B4-BE49-F238E27FC236}">
              <a16:creationId xmlns:a16="http://schemas.microsoft.com/office/drawing/2014/main" id="{2F832710-A176-469D-9134-8BD19F6792D8}"/>
            </a:ext>
          </a:extLst>
        </xdr:cNvPr>
        <xdr:cNvSpPr txBox="1"/>
      </xdr:nvSpPr>
      <xdr:spPr>
        <a:xfrm>
          <a:off x="288277" y="854335"/>
          <a:ext cx="1519918" cy="270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i="0" u="none" strike="noStrike">
              <a:solidFill>
                <a:schemeClr val="bg1"/>
              </a:solidFill>
              <a:latin typeface="Aptos Narrow"/>
              <a:ea typeface="+mn-ea"/>
              <a:cs typeface="+mn-cs"/>
            </a:rPr>
            <a:t>Filtros</a:t>
          </a:r>
        </a:p>
      </xdr:txBody>
    </xdr:sp>
    <xdr:clientData/>
  </xdr:twoCellAnchor>
  <xdr:twoCellAnchor>
    <xdr:from>
      <xdr:col>0</xdr:col>
      <xdr:colOff>203329</xdr:colOff>
      <xdr:row>19</xdr:row>
      <xdr:rowOff>45293</xdr:rowOff>
    </xdr:from>
    <xdr:to>
      <xdr:col>3</xdr:col>
      <xdr:colOff>109634</xdr:colOff>
      <xdr:row>19</xdr:row>
      <xdr:rowOff>48403</xdr:rowOff>
    </xdr:to>
    <xdr:cxnSp macro="">
      <xdr:nvCxnSpPr>
        <xdr:cNvPr id="13" name="Straight Connector 12">
          <a:extLst>
            <a:ext uri="{FF2B5EF4-FFF2-40B4-BE49-F238E27FC236}">
              <a16:creationId xmlns:a16="http://schemas.microsoft.com/office/drawing/2014/main" id="{88891D70-94C1-7393-2F25-1EAF2B38486C}"/>
            </a:ext>
          </a:extLst>
        </xdr:cNvPr>
        <xdr:cNvCxnSpPr/>
      </xdr:nvCxnSpPr>
      <xdr:spPr>
        <a:xfrm>
          <a:off x="203329" y="3664793"/>
          <a:ext cx="1811305" cy="3110"/>
        </a:xfrm>
        <a:prstGeom prst="line">
          <a:avLst/>
        </a:prstGeom>
        <a:ln>
          <a:solidFill>
            <a:schemeClr val="tx2">
              <a:lumMod val="25000"/>
              <a:lumOff val="75000"/>
            </a:schemeClr>
          </a:solidFill>
        </a:ln>
        <a:effectLst>
          <a:outerShdw blurRad="25400" dist="12700" dir="5400000" algn="t" rotWithShape="0">
            <a:schemeClr val="bg2">
              <a:lumMod val="60000"/>
              <a:lumOff val="40000"/>
              <a:alpha val="65000"/>
            </a:scheme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94457</xdr:colOff>
      <xdr:row>3</xdr:row>
      <xdr:rowOff>26193</xdr:rowOff>
    </xdr:from>
    <xdr:to>
      <xdr:col>8</xdr:col>
      <xdr:colOff>8732</xdr:colOff>
      <xdr:row>3</xdr:row>
      <xdr:rowOff>45243</xdr:rowOff>
    </xdr:to>
    <xdr:cxnSp macro="">
      <xdr:nvCxnSpPr>
        <xdr:cNvPr id="24" name="Straight Connector 23">
          <a:extLst>
            <a:ext uri="{FF2B5EF4-FFF2-40B4-BE49-F238E27FC236}">
              <a16:creationId xmlns:a16="http://schemas.microsoft.com/office/drawing/2014/main" id="{43C06C31-7C35-43ED-B4CE-B816DD4049C6}"/>
            </a:ext>
          </a:extLst>
        </xdr:cNvPr>
        <xdr:cNvCxnSpPr/>
      </xdr:nvCxnSpPr>
      <xdr:spPr>
        <a:xfrm>
          <a:off x="94457" y="591740"/>
          <a:ext cx="4756150" cy="19050"/>
        </a:xfrm>
        <a:prstGeom prst="line">
          <a:avLst/>
        </a:prstGeom>
        <a:ln>
          <a:solidFill>
            <a:schemeClr val="bg2">
              <a:lumMod val="20000"/>
              <a:lumOff val="80000"/>
            </a:schemeClr>
          </a:solidFill>
        </a:ln>
        <a:effectLst>
          <a:outerShdw blurRad="50800" dist="38100" dir="5400000" algn="t"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262118</xdr:colOff>
      <xdr:row>9</xdr:row>
      <xdr:rowOff>0</xdr:rowOff>
    </xdr:from>
    <xdr:to>
      <xdr:col>7</xdr:col>
      <xdr:colOff>590499</xdr:colOff>
      <xdr:row>13</xdr:row>
      <xdr:rowOff>183777</xdr:rowOff>
    </xdr:to>
    <xdr:grpSp>
      <xdr:nvGrpSpPr>
        <xdr:cNvPr id="35" name="Group 34">
          <a:extLst>
            <a:ext uri="{FF2B5EF4-FFF2-40B4-BE49-F238E27FC236}">
              <a16:creationId xmlns:a16="http://schemas.microsoft.com/office/drawing/2014/main" id="{D53C5BF6-DF7F-FD43-1901-54F6C72A759F}"/>
            </a:ext>
          </a:extLst>
        </xdr:cNvPr>
        <xdr:cNvGrpSpPr/>
      </xdr:nvGrpSpPr>
      <xdr:grpSpPr>
        <a:xfrm>
          <a:off x="2177701" y="1714500"/>
          <a:ext cx="2783715" cy="945777"/>
          <a:chOff x="3839768" y="744141"/>
          <a:chExt cx="1297599" cy="838827"/>
        </a:xfrm>
      </xdr:grpSpPr>
      <xdr:sp macro="" textlink="">
        <xdr:nvSpPr>
          <xdr:cNvPr id="6" name="Rectangle: Rounded Corners 5">
            <a:extLst>
              <a:ext uri="{FF2B5EF4-FFF2-40B4-BE49-F238E27FC236}">
                <a16:creationId xmlns:a16="http://schemas.microsoft.com/office/drawing/2014/main" id="{E617CC55-CAF0-459F-8BE8-AD09EF1AB007}"/>
              </a:ext>
            </a:extLst>
          </xdr:cNvPr>
          <xdr:cNvSpPr/>
        </xdr:nvSpPr>
        <xdr:spPr>
          <a:xfrm>
            <a:off x="3839768" y="744141"/>
            <a:ext cx="1297599" cy="838827"/>
          </a:xfrm>
          <a:prstGeom prst="roundRect">
            <a:avLst>
              <a:gd name="adj" fmla="val 9177"/>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13CD0298-E029-4367-B202-68E3FD13CB61}"/>
              </a:ext>
            </a:extLst>
          </xdr:cNvPr>
          <xdr:cNvSpPr txBox="1"/>
        </xdr:nvSpPr>
        <xdr:spPr>
          <a:xfrm>
            <a:off x="4284166" y="1211803"/>
            <a:ext cx="745961" cy="26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chemeClr val="tx1">
                    <a:lumMod val="75000"/>
                    <a:lumOff val="25000"/>
                  </a:schemeClr>
                </a:solidFill>
                <a:latin typeface="Aptos Narrow"/>
                <a:ea typeface="+mn-ea"/>
                <a:cs typeface="+mn-cs"/>
              </a:rPr>
              <a:t>Total de </a:t>
            </a:r>
            <a:r>
              <a:rPr lang="en-US" sz="1100" b="0" i="0" u="none" strike="noStrike">
                <a:solidFill>
                  <a:schemeClr val="tx1">
                    <a:lumMod val="75000"/>
                    <a:lumOff val="25000"/>
                  </a:schemeClr>
                </a:solidFill>
                <a:latin typeface="Aptos Narrow"/>
                <a:ea typeface="+mn-ea"/>
                <a:cs typeface="+mn-cs"/>
              </a:rPr>
              <a:t>Assinantes</a:t>
            </a:r>
            <a:endParaRPr lang="en-US" sz="1200" b="0" i="0" u="none" strike="noStrike">
              <a:solidFill>
                <a:schemeClr val="tx1">
                  <a:lumMod val="75000"/>
                  <a:lumOff val="25000"/>
                </a:schemeClr>
              </a:solidFill>
              <a:latin typeface="Aptos Narrow"/>
              <a:ea typeface="+mn-ea"/>
              <a:cs typeface="+mn-cs"/>
            </a:endParaRPr>
          </a:p>
        </xdr:txBody>
      </xdr:sp>
      <xdr:sp macro="" textlink="tabelas_dinamicas!E4">
        <xdr:nvSpPr>
          <xdr:cNvPr id="27" name="TextBox 26">
            <a:extLst>
              <a:ext uri="{FF2B5EF4-FFF2-40B4-BE49-F238E27FC236}">
                <a16:creationId xmlns:a16="http://schemas.microsoft.com/office/drawing/2014/main" id="{0CF4950F-D9E6-441A-A646-2565216A1A2A}"/>
              </a:ext>
            </a:extLst>
          </xdr:cNvPr>
          <xdr:cNvSpPr txBox="1"/>
        </xdr:nvSpPr>
        <xdr:spPr>
          <a:xfrm>
            <a:off x="4400312" y="881483"/>
            <a:ext cx="544991" cy="386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C24B273-5438-41F5-B54A-4191804B52D8}" type="TxLink">
              <a:rPr lang="en-US" sz="2200" b="0" i="0" u="none" strike="noStrike">
                <a:solidFill>
                  <a:schemeClr val="tx1">
                    <a:lumMod val="85000"/>
                    <a:lumOff val="15000"/>
                  </a:schemeClr>
                </a:solidFill>
                <a:latin typeface="Aptos Narrow"/>
                <a:ea typeface="+mn-ea"/>
                <a:cs typeface="+mn-cs"/>
              </a:rPr>
              <a:pPr marL="0" indent="0" algn="ctr"/>
              <a:t>802</a:t>
            </a:fld>
            <a:endParaRPr lang="en-US" sz="2200" b="0" i="0" u="none" strike="noStrike">
              <a:solidFill>
                <a:schemeClr val="tx1">
                  <a:lumMod val="85000"/>
                  <a:lumOff val="15000"/>
                </a:schemeClr>
              </a:solidFill>
              <a:latin typeface="Aptos Narrow"/>
              <a:ea typeface="+mn-ea"/>
              <a:cs typeface="+mn-cs"/>
            </a:endParaRPr>
          </a:p>
        </xdr:txBody>
      </xdr:sp>
    </xdr:grpSp>
    <xdr:clientData/>
  </xdr:twoCellAnchor>
  <xdr:twoCellAnchor>
    <xdr:from>
      <xdr:col>3</xdr:col>
      <xdr:colOff>261678</xdr:colOff>
      <xdr:row>14</xdr:row>
      <xdr:rowOff>47771</xdr:rowOff>
    </xdr:from>
    <xdr:to>
      <xdr:col>8</xdr:col>
      <xdr:colOff>1392</xdr:colOff>
      <xdr:row>36</xdr:row>
      <xdr:rowOff>70184</xdr:rowOff>
    </xdr:to>
    <xdr:grpSp>
      <xdr:nvGrpSpPr>
        <xdr:cNvPr id="19" name="Group 18">
          <a:extLst>
            <a:ext uri="{FF2B5EF4-FFF2-40B4-BE49-F238E27FC236}">
              <a16:creationId xmlns:a16="http://schemas.microsoft.com/office/drawing/2014/main" id="{FEB93839-1D7A-43E5-B430-93A7A78B78D8}"/>
            </a:ext>
          </a:extLst>
        </xdr:cNvPr>
        <xdr:cNvGrpSpPr/>
      </xdr:nvGrpSpPr>
      <xdr:grpSpPr>
        <a:xfrm>
          <a:off x="2177261" y="2714771"/>
          <a:ext cx="2808881" cy="4213413"/>
          <a:chOff x="1851489" y="1172640"/>
          <a:chExt cx="2579627" cy="4079083"/>
        </a:xfrm>
      </xdr:grpSpPr>
      <xdr:sp macro="" textlink="">
        <xdr:nvSpPr>
          <xdr:cNvPr id="5" name="Rectangle: Rounded Corners 4">
            <a:extLst>
              <a:ext uri="{FF2B5EF4-FFF2-40B4-BE49-F238E27FC236}">
                <a16:creationId xmlns:a16="http://schemas.microsoft.com/office/drawing/2014/main" id="{F24B4EC8-B9E9-44ED-A573-BD3DF2E330C8}"/>
              </a:ext>
            </a:extLst>
          </xdr:cNvPr>
          <xdr:cNvSpPr/>
        </xdr:nvSpPr>
        <xdr:spPr>
          <a:xfrm>
            <a:off x="1854244" y="1172640"/>
            <a:ext cx="2569151" cy="3918073"/>
          </a:xfrm>
          <a:prstGeom prst="roundRect">
            <a:avLst>
              <a:gd name="adj" fmla="val 3027"/>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aphicFrame macro="">
        <xdr:nvGraphicFramePr>
          <xdr:cNvPr id="14" name="Chart 13">
            <a:extLst>
              <a:ext uri="{FF2B5EF4-FFF2-40B4-BE49-F238E27FC236}">
                <a16:creationId xmlns:a16="http://schemas.microsoft.com/office/drawing/2014/main" id="{AE9683CC-887E-47E8-99E9-C4C01B18B48D}"/>
              </a:ext>
            </a:extLst>
          </xdr:cNvPr>
          <xdr:cNvGraphicFramePr>
            <a:graphicFrameLocks/>
          </xdr:cNvGraphicFramePr>
        </xdr:nvGraphicFramePr>
        <xdr:xfrm>
          <a:off x="1851489" y="2500810"/>
          <a:ext cx="2579627" cy="275091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16" name="Straight Connector 15">
            <a:extLst>
              <a:ext uri="{FF2B5EF4-FFF2-40B4-BE49-F238E27FC236}">
                <a16:creationId xmlns:a16="http://schemas.microsoft.com/office/drawing/2014/main" id="{41C99B95-86B3-41F4-BA1E-36B5124A5943}"/>
              </a:ext>
            </a:extLst>
          </xdr:cNvPr>
          <xdr:cNvCxnSpPr/>
        </xdr:nvCxnSpPr>
        <xdr:spPr>
          <a:xfrm>
            <a:off x="1964424" y="1244005"/>
            <a:ext cx="0" cy="302814"/>
          </a:xfrm>
          <a:prstGeom prst="line">
            <a:avLst/>
          </a:prstGeom>
          <a:ln>
            <a:solidFill>
              <a:schemeClr val="tx2">
                <a:lumMod val="75000"/>
                <a:lumOff val="25000"/>
              </a:schemeClr>
            </a:solidFill>
          </a:ln>
          <a:effectLst>
            <a:outerShdw blurRad="25400" dist="12700" dir="10800000" algn="r" rotWithShape="0">
              <a:schemeClr val="tx2">
                <a:lumMod val="50000"/>
                <a:lumOff val="50000"/>
                <a:alpha val="65000"/>
              </a:schemeClr>
            </a:outerShdw>
          </a:effectLst>
        </xdr:spPr>
        <xdr:style>
          <a:lnRef idx="2">
            <a:schemeClr val="accent1"/>
          </a:lnRef>
          <a:fillRef idx="0">
            <a:schemeClr val="accent1"/>
          </a:fillRef>
          <a:effectRef idx="1">
            <a:schemeClr val="accent1"/>
          </a:effectRef>
          <a:fontRef idx="minor">
            <a:schemeClr val="tx1"/>
          </a:fontRef>
        </xdr:style>
      </xdr:cxnSp>
      <xdr:sp macro="" textlink="">
        <xdr:nvSpPr>
          <xdr:cNvPr id="20" name="TextBox 19">
            <a:extLst>
              <a:ext uri="{FF2B5EF4-FFF2-40B4-BE49-F238E27FC236}">
                <a16:creationId xmlns:a16="http://schemas.microsoft.com/office/drawing/2014/main" id="{7FCF9971-ADB2-486A-B586-BC51BF4832EC}"/>
              </a:ext>
            </a:extLst>
          </xdr:cNvPr>
          <xdr:cNvSpPr txBox="1"/>
        </xdr:nvSpPr>
        <xdr:spPr>
          <a:xfrm>
            <a:off x="1939026" y="1265416"/>
            <a:ext cx="2291954" cy="29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Assinantes Por Gênero</a:t>
            </a:r>
            <a:r>
              <a:rPr lang="en-US" sz="1100" b="1" i="0" u="none" strike="noStrike" baseline="0">
                <a:solidFill>
                  <a:schemeClr val="tx1">
                    <a:lumMod val="85000"/>
                    <a:lumOff val="15000"/>
                  </a:schemeClr>
                </a:solidFill>
                <a:latin typeface="Aptos Narrow"/>
                <a:ea typeface="+mn-ea"/>
                <a:cs typeface="+mn-cs"/>
              </a:rPr>
              <a:t> e Faixa Etária</a:t>
            </a:r>
            <a:endParaRPr lang="en-US" sz="1100" b="1" i="0" u="none" strike="noStrike">
              <a:solidFill>
                <a:schemeClr val="tx1">
                  <a:lumMod val="85000"/>
                  <a:lumOff val="15000"/>
                </a:schemeClr>
              </a:solidFill>
              <a:latin typeface="Aptos Narrow"/>
              <a:ea typeface="+mn-ea"/>
              <a:cs typeface="+mn-cs"/>
            </a:endParaRPr>
          </a:p>
        </xdr:txBody>
      </xdr:sp>
      <xdr:graphicFrame macro="">
        <xdr:nvGraphicFramePr>
          <xdr:cNvPr id="28" name="Chart 27">
            <a:extLst>
              <a:ext uri="{FF2B5EF4-FFF2-40B4-BE49-F238E27FC236}">
                <a16:creationId xmlns:a16="http://schemas.microsoft.com/office/drawing/2014/main" id="{74CC4F53-4139-4C99-A11C-7941CB6AD82F}"/>
              </a:ext>
            </a:extLst>
          </xdr:cNvPr>
          <xdr:cNvGraphicFramePr>
            <a:graphicFrameLocks/>
          </xdr:cNvGraphicFramePr>
        </xdr:nvGraphicFramePr>
        <xdr:xfrm>
          <a:off x="2981755" y="1762024"/>
          <a:ext cx="1374339" cy="18851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9" name="Chart 28">
            <a:extLst>
              <a:ext uri="{FF2B5EF4-FFF2-40B4-BE49-F238E27FC236}">
                <a16:creationId xmlns:a16="http://schemas.microsoft.com/office/drawing/2014/main" id="{E4EE4AF5-584F-41A5-BF68-0A4AA3D7F972}"/>
              </a:ext>
            </a:extLst>
          </xdr:cNvPr>
          <xdr:cNvGraphicFramePr>
            <a:graphicFrameLocks/>
          </xdr:cNvGraphicFramePr>
        </xdr:nvGraphicFramePr>
        <xdr:xfrm>
          <a:off x="2991083" y="1980475"/>
          <a:ext cx="1384446" cy="40560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0" name="TextBox 29">
            <a:extLst>
              <a:ext uri="{FF2B5EF4-FFF2-40B4-BE49-F238E27FC236}">
                <a16:creationId xmlns:a16="http://schemas.microsoft.com/office/drawing/2014/main" id="{A07DCC80-21C4-4BA3-AFE6-8C7D99D47642}"/>
              </a:ext>
            </a:extLst>
          </xdr:cNvPr>
          <xdr:cNvSpPr txBox="1"/>
        </xdr:nvSpPr>
        <xdr:spPr>
          <a:xfrm>
            <a:off x="2988639" y="1649938"/>
            <a:ext cx="670534" cy="190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900" b="1" i="0" u="none" strike="noStrike">
                <a:solidFill>
                  <a:schemeClr val="tx1">
                    <a:lumMod val="85000"/>
                    <a:lumOff val="15000"/>
                  </a:schemeClr>
                </a:solidFill>
                <a:latin typeface="Aptos Narrow"/>
                <a:ea typeface="+mn-ea"/>
                <a:cs typeface="+mn-cs"/>
              </a:rPr>
              <a:t>Feminino</a:t>
            </a:r>
          </a:p>
        </xdr:txBody>
      </xdr:sp>
      <xdr:sp macro="" textlink="tabelas_dinamicas!F2">
        <xdr:nvSpPr>
          <xdr:cNvPr id="31" name="TextBox 30">
            <a:extLst>
              <a:ext uri="{FF2B5EF4-FFF2-40B4-BE49-F238E27FC236}">
                <a16:creationId xmlns:a16="http://schemas.microsoft.com/office/drawing/2014/main" id="{A5998F9B-67E0-42B3-A541-FA2D780A6651}"/>
              </a:ext>
            </a:extLst>
          </xdr:cNvPr>
          <xdr:cNvSpPr txBox="1"/>
        </xdr:nvSpPr>
        <xdr:spPr>
          <a:xfrm>
            <a:off x="3954192" y="1648137"/>
            <a:ext cx="413845" cy="18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D17E13C0-85BB-4D78-818B-714AEE706C52}" type="TxLink">
              <a:rPr lang="en-US" sz="900" b="1" i="0" u="none" strike="noStrike">
                <a:solidFill>
                  <a:schemeClr val="tx1">
                    <a:lumMod val="85000"/>
                    <a:lumOff val="15000"/>
                  </a:schemeClr>
                </a:solidFill>
                <a:latin typeface="Aptos Narrow"/>
                <a:ea typeface="+mn-ea"/>
                <a:cs typeface="+mn-cs"/>
              </a:rPr>
              <a:pPr marL="0" indent="0" algn="r"/>
              <a:t>44%</a:t>
            </a:fld>
            <a:endParaRPr lang="en-US" sz="900" b="1" i="0" u="none" strike="noStrike">
              <a:solidFill>
                <a:schemeClr val="tx1">
                  <a:lumMod val="85000"/>
                  <a:lumOff val="15000"/>
                </a:schemeClr>
              </a:solidFill>
              <a:latin typeface="Aptos Narrow"/>
              <a:ea typeface="+mn-ea"/>
              <a:cs typeface="+mn-cs"/>
            </a:endParaRPr>
          </a:p>
        </xdr:txBody>
      </xdr:sp>
      <xdr:sp macro="" textlink="">
        <xdr:nvSpPr>
          <xdr:cNvPr id="32" name="TextBox 31">
            <a:extLst>
              <a:ext uri="{FF2B5EF4-FFF2-40B4-BE49-F238E27FC236}">
                <a16:creationId xmlns:a16="http://schemas.microsoft.com/office/drawing/2014/main" id="{61CB5F85-046D-4032-814C-078199A43A4F}"/>
              </a:ext>
            </a:extLst>
          </xdr:cNvPr>
          <xdr:cNvSpPr txBox="1"/>
        </xdr:nvSpPr>
        <xdr:spPr>
          <a:xfrm>
            <a:off x="2992808" y="1921044"/>
            <a:ext cx="691305" cy="19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900" b="1" i="0" u="none" strike="noStrike">
                <a:solidFill>
                  <a:schemeClr val="tx1">
                    <a:lumMod val="85000"/>
                    <a:lumOff val="15000"/>
                  </a:schemeClr>
                </a:solidFill>
                <a:latin typeface="Aptos Narrow"/>
                <a:ea typeface="+mn-ea"/>
                <a:cs typeface="+mn-cs"/>
              </a:rPr>
              <a:t>Masculino</a:t>
            </a:r>
          </a:p>
        </xdr:txBody>
      </xdr:sp>
      <xdr:sp macro="" textlink="tabelas_dinamicas!F3">
        <xdr:nvSpPr>
          <xdr:cNvPr id="33" name="TextBox 32">
            <a:extLst>
              <a:ext uri="{FF2B5EF4-FFF2-40B4-BE49-F238E27FC236}">
                <a16:creationId xmlns:a16="http://schemas.microsoft.com/office/drawing/2014/main" id="{433CA8FC-8082-41C4-BD76-01B69BA4AE4A}"/>
              </a:ext>
            </a:extLst>
          </xdr:cNvPr>
          <xdr:cNvSpPr txBox="1"/>
        </xdr:nvSpPr>
        <xdr:spPr>
          <a:xfrm>
            <a:off x="3901712" y="1922764"/>
            <a:ext cx="475159" cy="188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7AD558F8-8080-46BD-94E8-D589A4EB0A89}" type="TxLink">
              <a:rPr lang="en-US" sz="900" b="1" i="0" u="none" strike="noStrike">
                <a:solidFill>
                  <a:schemeClr val="tx1">
                    <a:lumMod val="85000"/>
                    <a:lumOff val="15000"/>
                  </a:schemeClr>
                </a:solidFill>
                <a:latin typeface="Aptos Narrow"/>
                <a:ea typeface="+mn-ea"/>
                <a:cs typeface="+mn-cs"/>
              </a:rPr>
              <a:pPr marL="0" indent="0" algn="r"/>
              <a:t>56%</a:t>
            </a:fld>
            <a:endParaRPr lang="en-US" sz="900" b="1" i="0" u="none" strike="noStrike">
              <a:solidFill>
                <a:schemeClr val="tx1">
                  <a:lumMod val="85000"/>
                  <a:lumOff val="15000"/>
                </a:schemeClr>
              </a:solidFill>
              <a:latin typeface="Aptos Narrow"/>
              <a:ea typeface="+mn-ea"/>
              <a:cs typeface="+mn-cs"/>
            </a:endParaRPr>
          </a:p>
        </xdr:txBody>
      </xdr:sp>
    </xdr:grpSp>
    <xdr:clientData/>
  </xdr:twoCellAnchor>
  <xdr:twoCellAnchor>
    <xdr:from>
      <xdr:col>8</xdr:col>
      <xdr:colOff>44440</xdr:colOff>
      <xdr:row>3</xdr:row>
      <xdr:rowOff>171450</xdr:rowOff>
    </xdr:from>
    <xdr:to>
      <xdr:col>16</xdr:col>
      <xdr:colOff>401554</xdr:colOff>
      <xdr:row>16</xdr:row>
      <xdr:rowOff>144104</xdr:rowOff>
    </xdr:to>
    <xdr:grpSp>
      <xdr:nvGrpSpPr>
        <xdr:cNvPr id="25" name="Group 24">
          <a:extLst>
            <a:ext uri="{FF2B5EF4-FFF2-40B4-BE49-F238E27FC236}">
              <a16:creationId xmlns:a16="http://schemas.microsoft.com/office/drawing/2014/main" id="{0B839CB3-6F5B-BDFD-8FA4-C5D3993B1311}"/>
            </a:ext>
          </a:extLst>
        </xdr:cNvPr>
        <xdr:cNvGrpSpPr/>
      </xdr:nvGrpSpPr>
      <xdr:grpSpPr>
        <a:xfrm>
          <a:off x="5029190" y="742950"/>
          <a:ext cx="5267781" cy="2449154"/>
          <a:chOff x="5605859" y="121841"/>
          <a:chExt cx="4017567" cy="1941909"/>
        </a:xfrm>
      </xdr:grpSpPr>
      <xdr:sp macro="" textlink="">
        <xdr:nvSpPr>
          <xdr:cNvPr id="21" name="Rectangle: Rounded Corners 20">
            <a:extLst>
              <a:ext uri="{FF2B5EF4-FFF2-40B4-BE49-F238E27FC236}">
                <a16:creationId xmlns:a16="http://schemas.microsoft.com/office/drawing/2014/main" id="{C0421C70-154B-4198-B16A-BF8CEB49FD80}"/>
              </a:ext>
            </a:extLst>
          </xdr:cNvPr>
          <xdr:cNvSpPr/>
        </xdr:nvSpPr>
        <xdr:spPr>
          <a:xfrm>
            <a:off x="5605859" y="121841"/>
            <a:ext cx="4017567" cy="1941909"/>
          </a:xfrm>
          <a:prstGeom prst="roundRect">
            <a:avLst>
              <a:gd name="adj" fmla="val 3844"/>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cxnSp macro="">
        <xdr:nvCxnSpPr>
          <xdr:cNvPr id="22" name="Straight Connector 21">
            <a:extLst>
              <a:ext uri="{FF2B5EF4-FFF2-40B4-BE49-F238E27FC236}">
                <a16:creationId xmlns:a16="http://schemas.microsoft.com/office/drawing/2014/main" id="{B73095FE-DDBE-4A55-9D4F-109C298964A5}"/>
              </a:ext>
            </a:extLst>
          </xdr:cNvPr>
          <xdr:cNvCxnSpPr/>
        </xdr:nvCxnSpPr>
        <xdr:spPr>
          <a:xfrm>
            <a:off x="5719364" y="181688"/>
            <a:ext cx="5923" cy="242244"/>
          </a:xfrm>
          <a:prstGeom prst="line">
            <a:avLst/>
          </a:prstGeom>
          <a:ln>
            <a:solidFill>
              <a:schemeClr val="tx2">
                <a:lumMod val="75000"/>
                <a:lumOff val="25000"/>
              </a:schemeClr>
            </a:solidFill>
          </a:ln>
          <a:effectLst>
            <a:outerShdw blurRad="25400" dist="12700" dir="10800000" algn="r" rotWithShape="0">
              <a:schemeClr val="tx2">
                <a:lumMod val="50000"/>
                <a:lumOff val="50000"/>
                <a:alpha val="65000"/>
              </a:schemeClr>
            </a:outerShdw>
          </a:effectLst>
        </xdr:spPr>
        <xdr:style>
          <a:lnRef idx="2">
            <a:schemeClr val="accent1"/>
          </a:lnRef>
          <a:fillRef idx="0">
            <a:schemeClr val="accent1"/>
          </a:fillRef>
          <a:effectRef idx="1">
            <a:schemeClr val="accent1"/>
          </a:effectRef>
          <a:fontRef idx="minor">
            <a:schemeClr val="tx1"/>
          </a:fontRef>
        </xdr:style>
      </xdr:cxnSp>
      <xdr:sp macro="" textlink="">
        <xdr:nvSpPr>
          <xdr:cNvPr id="23" name="TextBox 22">
            <a:extLst>
              <a:ext uri="{FF2B5EF4-FFF2-40B4-BE49-F238E27FC236}">
                <a16:creationId xmlns:a16="http://schemas.microsoft.com/office/drawing/2014/main" id="{96B007F5-DD91-489C-81F9-7B6B06A37999}"/>
              </a:ext>
            </a:extLst>
          </xdr:cNvPr>
          <xdr:cNvSpPr txBox="1"/>
        </xdr:nvSpPr>
        <xdr:spPr>
          <a:xfrm>
            <a:off x="5719701" y="200415"/>
            <a:ext cx="2060178" cy="25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Assinantes</a:t>
            </a:r>
            <a:r>
              <a:rPr lang="en-US" sz="1100" b="1" i="0" u="none" strike="noStrike" baseline="0">
                <a:solidFill>
                  <a:schemeClr val="tx1">
                    <a:lumMod val="85000"/>
                    <a:lumOff val="15000"/>
                  </a:schemeClr>
                </a:solidFill>
                <a:latin typeface="Aptos Narrow"/>
                <a:ea typeface="+mn-ea"/>
                <a:cs typeface="+mn-cs"/>
              </a:rPr>
              <a:t> Por Produto</a:t>
            </a:r>
            <a:endParaRPr lang="en-US" sz="1100" b="1" i="0" u="none" strike="noStrike">
              <a:solidFill>
                <a:schemeClr val="tx1">
                  <a:lumMod val="85000"/>
                  <a:lumOff val="15000"/>
                </a:schemeClr>
              </a:solidFill>
              <a:latin typeface="Aptos Narrow"/>
              <a:ea typeface="+mn-ea"/>
              <a:cs typeface="+mn-cs"/>
            </a:endParaRPr>
          </a:p>
        </xdr:txBody>
      </xdr:sp>
      <xdr:graphicFrame macro="">
        <xdr:nvGraphicFramePr>
          <xdr:cNvPr id="34" name="Chart 33">
            <a:extLst>
              <a:ext uri="{FF2B5EF4-FFF2-40B4-BE49-F238E27FC236}">
                <a16:creationId xmlns:a16="http://schemas.microsoft.com/office/drawing/2014/main" id="{EBCFCDD8-F488-480D-9DAD-45DAAF4EA38B}"/>
              </a:ext>
            </a:extLst>
          </xdr:cNvPr>
          <xdr:cNvGraphicFramePr>
            <a:graphicFrameLocks/>
          </xdr:cNvGraphicFramePr>
        </xdr:nvGraphicFramePr>
        <xdr:xfrm>
          <a:off x="5707105" y="556202"/>
          <a:ext cx="3859609" cy="149820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45614</xdr:colOff>
      <xdr:row>0</xdr:row>
      <xdr:rowOff>66816</xdr:rowOff>
    </xdr:from>
    <xdr:to>
      <xdr:col>5</xdr:col>
      <xdr:colOff>234924</xdr:colOff>
      <xdr:row>1</xdr:row>
      <xdr:rowOff>176353</xdr:rowOff>
    </xdr:to>
    <xdr:sp macro="" textlink="">
      <xdr:nvSpPr>
        <xdr:cNvPr id="2" name="TextBox 1">
          <a:extLst>
            <a:ext uri="{FF2B5EF4-FFF2-40B4-BE49-F238E27FC236}">
              <a16:creationId xmlns:a16="http://schemas.microsoft.com/office/drawing/2014/main" id="{036CA595-DFFB-48C6-A902-0392C17992F8}"/>
            </a:ext>
          </a:extLst>
        </xdr:cNvPr>
        <xdr:cNvSpPr txBox="1"/>
      </xdr:nvSpPr>
      <xdr:spPr>
        <a:xfrm>
          <a:off x="45614" y="66816"/>
          <a:ext cx="3223483" cy="30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600" b="1" i="0" u="none" strike="noStrike">
              <a:solidFill>
                <a:schemeClr val="bg1">
                  <a:lumMod val="95000"/>
                </a:schemeClr>
              </a:solidFill>
              <a:latin typeface="Aptos Narrow"/>
              <a:ea typeface="+mn-ea"/>
              <a:cs typeface="+mn-cs"/>
            </a:rPr>
            <a:t>Análise</a:t>
          </a:r>
          <a:r>
            <a:rPr lang="en-US" sz="1600" b="1" i="0" u="none" strike="noStrike" baseline="0">
              <a:solidFill>
                <a:schemeClr val="bg1">
                  <a:lumMod val="95000"/>
                </a:schemeClr>
              </a:solidFill>
              <a:latin typeface="Aptos Narrow"/>
              <a:ea typeface="+mn-ea"/>
              <a:cs typeface="+mn-cs"/>
            </a:rPr>
            <a:t> de Assinaturas</a:t>
          </a:r>
          <a:endParaRPr lang="en-US" sz="1600" b="1" i="0" u="none" strike="noStrike">
            <a:solidFill>
              <a:schemeClr val="bg1">
                <a:lumMod val="95000"/>
              </a:schemeClr>
            </a:solidFill>
            <a:latin typeface="Aptos Narrow"/>
            <a:ea typeface="+mn-ea"/>
            <a:cs typeface="+mn-cs"/>
          </a:endParaRPr>
        </a:p>
      </xdr:txBody>
    </xdr:sp>
    <xdr:clientData/>
  </xdr:twoCellAnchor>
  <xdr:twoCellAnchor>
    <xdr:from>
      <xdr:col>0</xdr:col>
      <xdr:colOff>49610</xdr:colOff>
      <xdr:row>1</xdr:row>
      <xdr:rowOff>130175</xdr:rowOff>
    </xdr:from>
    <xdr:to>
      <xdr:col>4</xdr:col>
      <xdr:colOff>446485</xdr:colOff>
      <xdr:row>3</xdr:row>
      <xdr:rowOff>17859</xdr:rowOff>
    </xdr:to>
    <xdr:sp macro="" textlink="">
      <xdr:nvSpPr>
        <xdr:cNvPr id="4" name="TextBox 3">
          <a:extLst>
            <a:ext uri="{FF2B5EF4-FFF2-40B4-BE49-F238E27FC236}">
              <a16:creationId xmlns:a16="http://schemas.microsoft.com/office/drawing/2014/main" id="{3F525941-F702-4324-B074-F9495019E84A}"/>
            </a:ext>
          </a:extLst>
        </xdr:cNvPr>
        <xdr:cNvSpPr txBox="1"/>
      </xdr:nvSpPr>
      <xdr:spPr>
        <a:xfrm>
          <a:off x="49610" y="318691"/>
          <a:ext cx="2817813" cy="26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bg1">
                  <a:lumMod val="85000"/>
                </a:schemeClr>
              </a:solidFill>
              <a:latin typeface="Aptos Narrow"/>
              <a:ea typeface="+mn-ea"/>
              <a:cs typeface="+mn-cs"/>
            </a:rPr>
            <a:t>Análise</a:t>
          </a:r>
          <a:r>
            <a:rPr lang="en-US" sz="1100" b="0" i="0" u="none" strike="noStrike" baseline="0">
              <a:solidFill>
                <a:schemeClr val="bg1">
                  <a:lumMod val="85000"/>
                </a:schemeClr>
              </a:solidFill>
              <a:latin typeface="Aptos Narrow"/>
              <a:ea typeface="+mn-ea"/>
              <a:cs typeface="+mn-cs"/>
            </a:rPr>
            <a:t> quantitativa de produtos por assinatura</a:t>
          </a:r>
          <a:endParaRPr lang="en-US" sz="1100" b="0" i="0" u="none" strike="noStrike">
            <a:solidFill>
              <a:schemeClr val="bg1">
                <a:lumMod val="85000"/>
              </a:schemeClr>
            </a:solidFill>
            <a:latin typeface="Aptos Narrow"/>
            <a:ea typeface="+mn-ea"/>
            <a:cs typeface="+mn-cs"/>
          </a:endParaRPr>
        </a:p>
      </xdr:txBody>
    </xdr:sp>
    <xdr:clientData/>
  </xdr:twoCellAnchor>
  <xdr:twoCellAnchor>
    <xdr:from>
      <xdr:col>13</xdr:col>
      <xdr:colOff>70413</xdr:colOff>
      <xdr:row>17</xdr:row>
      <xdr:rowOff>32876</xdr:rowOff>
    </xdr:from>
    <xdr:to>
      <xdr:col>16</xdr:col>
      <xdr:colOff>406266</xdr:colOff>
      <xdr:row>35</xdr:row>
      <xdr:rowOff>76199</xdr:rowOff>
    </xdr:to>
    <xdr:grpSp>
      <xdr:nvGrpSpPr>
        <xdr:cNvPr id="18" name="Group 17">
          <a:extLst>
            <a:ext uri="{FF2B5EF4-FFF2-40B4-BE49-F238E27FC236}">
              <a16:creationId xmlns:a16="http://schemas.microsoft.com/office/drawing/2014/main" id="{A4F2A15B-AC5D-79FC-A406-A8BE8CB68FAA}"/>
            </a:ext>
          </a:extLst>
        </xdr:cNvPr>
        <xdr:cNvGrpSpPr/>
      </xdr:nvGrpSpPr>
      <xdr:grpSpPr>
        <a:xfrm>
          <a:off x="8124330" y="3271376"/>
          <a:ext cx="2177353" cy="3472323"/>
          <a:chOff x="5592187" y="2252263"/>
          <a:chExt cx="1951327" cy="3461122"/>
        </a:xfrm>
      </xdr:grpSpPr>
      <xdr:sp macro="" textlink="">
        <xdr:nvSpPr>
          <xdr:cNvPr id="12" name="Rectangle: Rounded Corners 11">
            <a:extLst>
              <a:ext uri="{FF2B5EF4-FFF2-40B4-BE49-F238E27FC236}">
                <a16:creationId xmlns:a16="http://schemas.microsoft.com/office/drawing/2014/main" id="{8164CBFE-E0ED-4267-942F-A3889FE74CDF}"/>
              </a:ext>
            </a:extLst>
          </xdr:cNvPr>
          <xdr:cNvSpPr/>
        </xdr:nvSpPr>
        <xdr:spPr>
          <a:xfrm>
            <a:off x="5592187" y="2252263"/>
            <a:ext cx="1951327" cy="3461122"/>
          </a:xfrm>
          <a:prstGeom prst="roundRect">
            <a:avLst>
              <a:gd name="adj" fmla="val 3253"/>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cxnSp macro="">
        <xdr:nvCxnSpPr>
          <xdr:cNvPr id="15" name="Straight Connector 14">
            <a:extLst>
              <a:ext uri="{FF2B5EF4-FFF2-40B4-BE49-F238E27FC236}">
                <a16:creationId xmlns:a16="http://schemas.microsoft.com/office/drawing/2014/main" id="{1ABBFABE-959A-4ABC-92AA-37B09831D3E1}"/>
              </a:ext>
            </a:extLst>
          </xdr:cNvPr>
          <xdr:cNvCxnSpPr/>
        </xdr:nvCxnSpPr>
        <xdr:spPr>
          <a:xfrm>
            <a:off x="5716864" y="2335213"/>
            <a:ext cx="0" cy="300831"/>
          </a:xfrm>
          <a:prstGeom prst="line">
            <a:avLst/>
          </a:prstGeom>
          <a:ln>
            <a:solidFill>
              <a:schemeClr val="tx2">
                <a:lumMod val="75000"/>
                <a:lumOff val="25000"/>
              </a:schemeClr>
            </a:solidFill>
          </a:ln>
          <a:effectLst>
            <a:outerShdw blurRad="25400" dist="12700" dir="10800000" algn="r" rotWithShape="0">
              <a:schemeClr val="tx2">
                <a:lumMod val="50000"/>
                <a:lumOff val="50000"/>
                <a:alpha val="65000"/>
              </a:schemeClr>
            </a:outerShdw>
          </a:effectLst>
        </xdr:spPr>
        <xdr:style>
          <a:lnRef idx="2">
            <a:schemeClr val="accent1"/>
          </a:lnRef>
          <a:fillRef idx="0">
            <a:schemeClr val="accent1"/>
          </a:fillRef>
          <a:effectRef idx="1">
            <a:schemeClr val="accent1"/>
          </a:effectRef>
          <a:fontRef idx="minor">
            <a:schemeClr val="tx1"/>
          </a:fontRef>
        </xdr:style>
      </xdr:cxnSp>
      <xdr:sp macro="" textlink="">
        <xdr:nvSpPr>
          <xdr:cNvPr id="17" name="TextBox 16">
            <a:extLst>
              <a:ext uri="{FF2B5EF4-FFF2-40B4-BE49-F238E27FC236}">
                <a16:creationId xmlns:a16="http://schemas.microsoft.com/office/drawing/2014/main" id="{390C30AD-DA1E-4BC0-AD29-CC4076A8D2F9}"/>
              </a:ext>
            </a:extLst>
          </xdr:cNvPr>
          <xdr:cNvSpPr txBox="1"/>
        </xdr:nvSpPr>
        <xdr:spPr>
          <a:xfrm>
            <a:off x="5708135" y="2320205"/>
            <a:ext cx="1683141" cy="25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Avaliações dos Clientes</a:t>
            </a:r>
          </a:p>
        </xdr:txBody>
      </xdr:sp>
    </xdr:grpSp>
    <xdr:clientData/>
  </xdr:twoCellAnchor>
  <xdr:twoCellAnchor>
    <xdr:from>
      <xdr:col>13</xdr:col>
      <xdr:colOff>189013</xdr:colOff>
      <xdr:row>20</xdr:row>
      <xdr:rowOff>45015</xdr:rowOff>
    </xdr:from>
    <xdr:to>
      <xdr:col>16</xdr:col>
      <xdr:colOff>252168</xdr:colOff>
      <xdr:row>34</xdr:row>
      <xdr:rowOff>23626</xdr:rowOff>
    </xdr:to>
    <xdr:grpSp>
      <xdr:nvGrpSpPr>
        <xdr:cNvPr id="61" name="Group 60">
          <a:extLst>
            <a:ext uri="{FF2B5EF4-FFF2-40B4-BE49-F238E27FC236}">
              <a16:creationId xmlns:a16="http://schemas.microsoft.com/office/drawing/2014/main" id="{0A35F978-02E3-BC85-BB25-B3BF1135F864}"/>
            </a:ext>
          </a:extLst>
        </xdr:cNvPr>
        <xdr:cNvGrpSpPr/>
      </xdr:nvGrpSpPr>
      <xdr:grpSpPr>
        <a:xfrm>
          <a:off x="8242930" y="3855015"/>
          <a:ext cx="1904655" cy="2645611"/>
          <a:chOff x="5653536" y="3229449"/>
          <a:chExt cx="1887859" cy="2566299"/>
        </a:xfrm>
      </xdr:grpSpPr>
      <xdr:sp macro="" textlink="tabelas_dinamicas!A29">
        <xdr:nvSpPr>
          <xdr:cNvPr id="36" name="TextBox 35">
            <a:extLst>
              <a:ext uri="{FF2B5EF4-FFF2-40B4-BE49-F238E27FC236}">
                <a16:creationId xmlns:a16="http://schemas.microsoft.com/office/drawing/2014/main" id="{E1CD92DD-B60A-4209-A93C-A08D8CCEFC2A}"/>
              </a:ext>
            </a:extLst>
          </xdr:cNvPr>
          <xdr:cNvSpPr txBox="1"/>
        </xdr:nvSpPr>
        <xdr:spPr>
          <a:xfrm>
            <a:off x="5673979" y="3229449"/>
            <a:ext cx="1303157" cy="261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F6AC53-E838-47E9-8B5F-CE9D68913BFA}" type="TxLink">
              <a:rPr lang="en-US" sz="1100" b="1" i="0" u="none" strike="noStrike">
                <a:solidFill>
                  <a:schemeClr val="tx1"/>
                </a:solidFill>
                <a:latin typeface="Aptos Narrow"/>
                <a:ea typeface="+mn-ea"/>
                <a:cs typeface="+mn-cs"/>
              </a:rPr>
              <a:pPr marL="0" indent="0" algn="l"/>
              <a:t>Produto Excelente</a:t>
            </a:fld>
            <a:endParaRPr lang="en-US" sz="1100" b="1" i="0" u="none" strike="noStrike">
              <a:solidFill>
                <a:schemeClr val="tx1"/>
              </a:solidFill>
              <a:latin typeface="Aptos Narrow"/>
              <a:ea typeface="+mn-ea"/>
              <a:cs typeface="+mn-cs"/>
            </a:endParaRPr>
          </a:p>
        </xdr:txBody>
      </xdr:sp>
      <xdr:sp macro="" textlink="tabelas_dinamicas!A30">
        <xdr:nvSpPr>
          <xdr:cNvPr id="37" name="TextBox 36">
            <a:extLst>
              <a:ext uri="{FF2B5EF4-FFF2-40B4-BE49-F238E27FC236}">
                <a16:creationId xmlns:a16="http://schemas.microsoft.com/office/drawing/2014/main" id="{A464583E-44D6-4B55-AE93-5F8F65BD2759}"/>
              </a:ext>
            </a:extLst>
          </xdr:cNvPr>
          <xdr:cNvSpPr txBox="1"/>
        </xdr:nvSpPr>
        <xdr:spPr>
          <a:xfrm>
            <a:off x="5667158" y="3558586"/>
            <a:ext cx="1303157"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AF647C8-1D68-4F75-8E98-9E3E659CEA02}" type="TxLink">
              <a:rPr lang="en-US" sz="1100" b="1" i="0" u="none" strike="noStrike">
                <a:solidFill>
                  <a:srgbClr val="000000"/>
                </a:solidFill>
                <a:latin typeface="Aptos Narrow"/>
                <a:ea typeface="+mn-ea"/>
                <a:cs typeface="+mn-cs"/>
              </a:rPr>
              <a:pPr marL="0" indent="0" algn="l"/>
              <a:t>Atendimento Bom</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1">
        <xdr:nvSpPr>
          <xdr:cNvPr id="38" name="TextBox 37">
            <a:extLst>
              <a:ext uri="{FF2B5EF4-FFF2-40B4-BE49-F238E27FC236}">
                <a16:creationId xmlns:a16="http://schemas.microsoft.com/office/drawing/2014/main" id="{3ECEF0EE-B171-4FFB-9E6C-8C46B2473882}"/>
              </a:ext>
            </a:extLst>
          </xdr:cNvPr>
          <xdr:cNvSpPr txBox="1"/>
        </xdr:nvSpPr>
        <xdr:spPr>
          <a:xfrm>
            <a:off x="5667158" y="3886389"/>
            <a:ext cx="1303157"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31432D6-89D4-4DAD-8EF0-7237A544A350}" type="TxLink">
              <a:rPr lang="en-US" sz="1100" b="1" i="0" u="none" strike="noStrike">
                <a:solidFill>
                  <a:srgbClr val="000000"/>
                </a:solidFill>
                <a:latin typeface="Aptos Narrow"/>
                <a:ea typeface="+mn-ea"/>
                <a:cs typeface="+mn-cs"/>
              </a:rPr>
              <a:pPr marL="0" indent="0" algn="l"/>
              <a:t>Faltando Item</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2">
        <xdr:nvSpPr>
          <xdr:cNvPr id="39" name="TextBox 38">
            <a:extLst>
              <a:ext uri="{FF2B5EF4-FFF2-40B4-BE49-F238E27FC236}">
                <a16:creationId xmlns:a16="http://schemas.microsoft.com/office/drawing/2014/main" id="{5EFA803B-C465-45A0-B732-4122631CF552}"/>
              </a:ext>
            </a:extLst>
          </xdr:cNvPr>
          <xdr:cNvSpPr txBox="1"/>
        </xdr:nvSpPr>
        <xdr:spPr>
          <a:xfrm>
            <a:off x="5667158" y="4211227"/>
            <a:ext cx="1303157"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0FAB444-2ECD-4D20-85A1-38352841396B}" type="TxLink">
              <a:rPr lang="en-US" sz="1100" b="1" i="0" u="none" strike="noStrike">
                <a:solidFill>
                  <a:srgbClr val="000000"/>
                </a:solidFill>
                <a:latin typeface="Aptos Narrow"/>
                <a:ea typeface="+mn-ea"/>
                <a:cs typeface="+mn-cs"/>
              </a:rPr>
              <a:pPr marL="0" indent="0" algn="l"/>
              <a:t>Atraso na Entrega</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3">
        <xdr:nvSpPr>
          <xdr:cNvPr id="40" name="TextBox 39">
            <a:extLst>
              <a:ext uri="{FF2B5EF4-FFF2-40B4-BE49-F238E27FC236}">
                <a16:creationId xmlns:a16="http://schemas.microsoft.com/office/drawing/2014/main" id="{4875862F-7441-45E4-9709-36EF3C0C7608}"/>
              </a:ext>
            </a:extLst>
          </xdr:cNvPr>
          <xdr:cNvSpPr txBox="1"/>
        </xdr:nvSpPr>
        <xdr:spPr>
          <a:xfrm>
            <a:off x="5667158" y="4536066"/>
            <a:ext cx="1303157"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0FC8062-52C7-43DB-9BB4-B49D1432E8CD}" type="TxLink">
              <a:rPr lang="en-US" sz="1100" b="1" i="0" u="none" strike="noStrike">
                <a:solidFill>
                  <a:srgbClr val="000000"/>
                </a:solidFill>
                <a:latin typeface="Aptos Narrow"/>
                <a:ea typeface="+mn-ea"/>
                <a:cs typeface="+mn-cs"/>
              </a:rPr>
              <a:pPr marL="0" indent="0" algn="l"/>
              <a:t>Suporte Ruim</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4">
        <xdr:nvSpPr>
          <xdr:cNvPr id="41" name="TextBox 40">
            <a:extLst>
              <a:ext uri="{FF2B5EF4-FFF2-40B4-BE49-F238E27FC236}">
                <a16:creationId xmlns:a16="http://schemas.microsoft.com/office/drawing/2014/main" id="{C4D30319-99E5-45E3-921B-031E068FAB68}"/>
              </a:ext>
            </a:extLst>
          </xdr:cNvPr>
          <xdr:cNvSpPr txBox="1"/>
        </xdr:nvSpPr>
        <xdr:spPr>
          <a:xfrm>
            <a:off x="5667158" y="4860906"/>
            <a:ext cx="1626321"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5F58A68-1EEB-4DC0-BB4E-50069354D0E3}" type="TxLink">
              <a:rPr lang="en-US" sz="1100" b="1" i="0" u="none" strike="noStrike">
                <a:solidFill>
                  <a:srgbClr val="000000"/>
                </a:solidFill>
                <a:latin typeface="Aptos Narrow"/>
                <a:ea typeface="+mn-ea"/>
                <a:cs typeface="+mn-cs"/>
              </a:rPr>
              <a:pPr marL="0" indent="0" algn="l"/>
              <a:t>Embalagem Danificada</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5">
        <xdr:nvSpPr>
          <xdr:cNvPr id="42" name="TextBox 41">
            <a:extLst>
              <a:ext uri="{FF2B5EF4-FFF2-40B4-BE49-F238E27FC236}">
                <a16:creationId xmlns:a16="http://schemas.microsoft.com/office/drawing/2014/main" id="{6CB0DEB8-6A11-4218-9C00-C464DA6800EE}"/>
              </a:ext>
            </a:extLst>
          </xdr:cNvPr>
          <xdr:cNvSpPr txBox="1"/>
        </xdr:nvSpPr>
        <xdr:spPr>
          <a:xfrm>
            <a:off x="5653537" y="5188708"/>
            <a:ext cx="1377372" cy="258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A9FFA77-28AA-4185-B29C-6028D5BE7CF8}" type="TxLink">
              <a:rPr lang="en-US" sz="1100" b="1" i="0" u="none" strike="noStrike">
                <a:solidFill>
                  <a:srgbClr val="000000"/>
                </a:solidFill>
                <a:latin typeface="Aptos Narrow"/>
                <a:ea typeface="+mn-ea"/>
                <a:cs typeface="+mn-cs"/>
              </a:rPr>
              <a:pPr marL="0" indent="0" algn="l"/>
              <a:t>Produto com defeito</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6">
        <xdr:nvSpPr>
          <xdr:cNvPr id="43" name="TextBox 42">
            <a:extLst>
              <a:ext uri="{FF2B5EF4-FFF2-40B4-BE49-F238E27FC236}">
                <a16:creationId xmlns:a16="http://schemas.microsoft.com/office/drawing/2014/main" id="{0FC3DA90-21D1-4A60-8177-891452065DC3}"/>
              </a:ext>
            </a:extLst>
          </xdr:cNvPr>
          <xdr:cNvSpPr txBox="1"/>
        </xdr:nvSpPr>
        <xdr:spPr>
          <a:xfrm>
            <a:off x="5653536" y="5513545"/>
            <a:ext cx="1474664"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B41A993-A120-47CD-8D39-E29A5C3EB4FE}" type="TxLink">
              <a:rPr lang="en-US" sz="1100" b="1" i="0" u="none" strike="noStrike">
                <a:solidFill>
                  <a:srgbClr val="000000"/>
                </a:solidFill>
                <a:latin typeface="Aptos Narrow"/>
                <a:ea typeface="+mn-ea"/>
                <a:cs typeface="+mn-cs"/>
              </a:rPr>
              <a:pPr marL="0" indent="0" algn="l"/>
              <a:t>Boa qualidade</a:t>
            </a:fld>
            <a:endParaRPr lang="en-US" sz="1100" b="1" i="0" u="none" strike="noStrike">
              <a:solidFill>
                <a:schemeClr val="tx1">
                  <a:lumMod val="75000"/>
                  <a:lumOff val="25000"/>
                </a:schemeClr>
              </a:solidFill>
              <a:latin typeface="Aptos Narrow"/>
              <a:ea typeface="+mn-ea"/>
              <a:cs typeface="+mn-cs"/>
            </a:endParaRPr>
          </a:p>
        </xdr:txBody>
      </xdr:sp>
      <xdr:sp macro="" textlink="tabelas_dinamicas!B29">
        <xdr:nvSpPr>
          <xdr:cNvPr id="44" name="TextBox 43">
            <a:extLst>
              <a:ext uri="{FF2B5EF4-FFF2-40B4-BE49-F238E27FC236}">
                <a16:creationId xmlns:a16="http://schemas.microsoft.com/office/drawing/2014/main" id="{4341018D-7910-42E3-84E9-8AC8D5A46BF5}"/>
              </a:ext>
            </a:extLst>
          </xdr:cNvPr>
          <xdr:cNvSpPr txBox="1"/>
        </xdr:nvSpPr>
        <xdr:spPr>
          <a:xfrm>
            <a:off x="7081309" y="3237319"/>
            <a:ext cx="460086" cy="261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5E52051D-F170-4F0B-83F6-CBF6922F7598}" type="TxLink">
              <a:rPr lang="en-US" sz="1100" b="1" i="0" u="none" strike="noStrike">
                <a:solidFill>
                  <a:schemeClr val="tx1"/>
                </a:solidFill>
                <a:latin typeface="Aptos Narrow"/>
                <a:ea typeface="+mn-ea"/>
                <a:cs typeface="+mn-cs"/>
              </a:rPr>
              <a:pPr marL="0" indent="0" algn="r"/>
              <a:t>333</a:t>
            </a:fld>
            <a:endParaRPr lang="en-US" sz="1100" b="1" i="0" u="none" strike="noStrike">
              <a:solidFill>
                <a:schemeClr val="tx1"/>
              </a:solidFill>
              <a:latin typeface="Aptos Narrow"/>
              <a:ea typeface="+mn-ea"/>
              <a:cs typeface="+mn-cs"/>
            </a:endParaRPr>
          </a:p>
        </xdr:txBody>
      </xdr:sp>
      <xdr:sp macro="" textlink="tabelas_dinamicas!B30">
        <xdr:nvSpPr>
          <xdr:cNvPr id="45" name="TextBox 44">
            <a:extLst>
              <a:ext uri="{FF2B5EF4-FFF2-40B4-BE49-F238E27FC236}">
                <a16:creationId xmlns:a16="http://schemas.microsoft.com/office/drawing/2014/main" id="{412513F2-4C50-4038-8BEA-5E0D4C0E51C2}"/>
              </a:ext>
            </a:extLst>
          </xdr:cNvPr>
          <xdr:cNvSpPr txBox="1"/>
        </xdr:nvSpPr>
        <xdr:spPr>
          <a:xfrm>
            <a:off x="7071516" y="3552236"/>
            <a:ext cx="460086"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F9F88F17-B709-4C8A-A194-93684C032789}" type="TxLink">
              <a:rPr lang="en-US" sz="1100" b="1" i="0" u="none" strike="noStrike">
                <a:solidFill>
                  <a:srgbClr val="000000"/>
                </a:solidFill>
                <a:latin typeface="Aptos Narrow"/>
                <a:ea typeface="+mn-ea"/>
                <a:cs typeface="+mn-cs"/>
              </a:rPr>
              <a:pPr marL="0" indent="0" algn="r"/>
              <a:t>190</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1">
        <xdr:nvSpPr>
          <xdr:cNvPr id="46" name="TextBox 45">
            <a:extLst>
              <a:ext uri="{FF2B5EF4-FFF2-40B4-BE49-F238E27FC236}">
                <a16:creationId xmlns:a16="http://schemas.microsoft.com/office/drawing/2014/main" id="{88BFF2B6-509F-4F1A-9DA3-C86ECA8355ED}"/>
              </a:ext>
            </a:extLst>
          </xdr:cNvPr>
          <xdr:cNvSpPr txBox="1"/>
        </xdr:nvSpPr>
        <xdr:spPr>
          <a:xfrm>
            <a:off x="7071516" y="3880038"/>
            <a:ext cx="460086"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C2BE9E34-7BEB-4713-92FF-D88C3EF17C5D}" type="TxLink">
              <a:rPr lang="en-US" sz="1100" b="1" i="0" u="none" strike="noStrike">
                <a:solidFill>
                  <a:srgbClr val="000000"/>
                </a:solidFill>
                <a:latin typeface="Aptos Narrow"/>
                <a:ea typeface="+mn-ea"/>
                <a:cs typeface="+mn-cs"/>
              </a:rPr>
              <a:pPr marL="0" indent="0" algn="r"/>
              <a:t>70</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2">
        <xdr:nvSpPr>
          <xdr:cNvPr id="47" name="TextBox 46">
            <a:extLst>
              <a:ext uri="{FF2B5EF4-FFF2-40B4-BE49-F238E27FC236}">
                <a16:creationId xmlns:a16="http://schemas.microsoft.com/office/drawing/2014/main" id="{AAC3786C-F888-4408-BE33-A4AD351CE7EC}"/>
              </a:ext>
            </a:extLst>
          </xdr:cNvPr>
          <xdr:cNvSpPr txBox="1"/>
        </xdr:nvSpPr>
        <xdr:spPr>
          <a:xfrm>
            <a:off x="7071516" y="4204877"/>
            <a:ext cx="460086"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93EB64C2-009E-4007-9EE7-A77972298E2E}" type="TxLink">
              <a:rPr lang="en-US" sz="1100" b="1" i="0" u="none" strike="noStrike">
                <a:solidFill>
                  <a:srgbClr val="000000"/>
                </a:solidFill>
                <a:latin typeface="Aptos Narrow"/>
                <a:ea typeface="+mn-ea"/>
                <a:cs typeface="+mn-cs"/>
              </a:rPr>
              <a:pPr marL="0" indent="0" algn="r"/>
              <a:t>69</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3">
        <xdr:nvSpPr>
          <xdr:cNvPr id="48" name="TextBox 47">
            <a:extLst>
              <a:ext uri="{FF2B5EF4-FFF2-40B4-BE49-F238E27FC236}">
                <a16:creationId xmlns:a16="http://schemas.microsoft.com/office/drawing/2014/main" id="{BC29DF8D-7DB5-47CE-8A77-9D221951B4AF}"/>
              </a:ext>
            </a:extLst>
          </xdr:cNvPr>
          <xdr:cNvSpPr txBox="1"/>
        </xdr:nvSpPr>
        <xdr:spPr>
          <a:xfrm>
            <a:off x="7071516" y="4529717"/>
            <a:ext cx="460086"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85D2FC82-CFF7-4A68-8770-0F1478D01684}" type="TxLink">
              <a:rPr lang="en-US" sz="1100" b="1" i="0" u="none" strike="noStrike">
                <a:solidFill>
                  <a:srgbClr val="000000"/>
                </a:solidFill>
                <a:latin typeface="Aptos Narrow"/>
                <a:ea typeface="+mn-ea"/>
                <a:cs typeface="+mn-cs"/>
              </a:rPr>
              <a:pPr marL="0" indent="0" algn="r"/>
              <a:t>47</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4">
        <xdr:nvSpPr>
          <xdr:cNvPr id="49" name="TextBox 48">
            <a:extLst>
              <a:ext uri="{FF2B5EF4-FFF2-40B4-BE49-F238E27FC236}">
                <a16:creationId xmlns:a16="http://schemas.microsoft.com/office/drawing/2014/main" id="{05DD6DCF-DD8C-4181-A363-AD603D10A14C}"/>
              </a:ext>
            </a:extLst>
          </xdr:cNvPr>
          <xdr:cNvSpPr txBox="1"/>
        </xdr:nvSpPr>
        <xdr:spPr>
          <a:xfrm>
            <a:off x="7071517" y="4854556"/>
            <a:ext cx="460086"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92DCCB41-14E1-4BE8-9AE1-D3E967BD7E4C}" type="TxLink">
              <a:rPr lang="en-US" sz="1100" b="1" i="0" u="none" strike="noStrike">
                <a:solidFill>
                  <a:srgbClr val="000000"/>
                </a:solidFill>
                <a:latin typeface="Aptos Narrow"/>
                <a:ea typeface="+mn-ea"/>
                <a:cs typeface="+mn-cs"/>
              </a:rPr>
              <a:pPr marL="0" indent="0" algn="r"/>
              <a:t>47</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5">
        <xdr:nvSpPr>
          <xdr:cNvPr id="50" name="TextBox 49">
            <a:extLst>
              <a:ext uri="{FF2B5EF4-FFF2-40B4-BE49-F238E27FC236}">
                <a16:creationId xmlns:a16="http://schemas.microsoft.com/office/drawing/2014/main" id="{9AE623F0-0D5B-4C9A-A572-3494E79CC8EC}"/>
              </a:ext>
            </a:extLst>
          </xdr:cNvPr>
          <xdr:cNvSpPr txBox="1"/>
        </xdr:nvSpPr>
        <xdr:spPr>
          <a:xfrm>
            <a:off x="7033680" y="5198501"/>
            <a:ext cx="460086" cy="258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68DB8BDE-E3FC-48C6-8FF6-A90F6F0DF4D6}" type="TxLink">
              <a:rPr lang="en-US" sz="1100" b="1" i="0" u="none" strike="noStrike">
                <a:solidFill>
                  <a:srgbClr val="000000"/>
                </a:solidFill>
                <a:latin typeface="Aptos Narrow"/>
                <a:ea typeface="+mn-ea"/>
                <a:cs typeface="+mn-cs"/>
              </a:rPr>
              <a:pPr marL="0" indent="0" algn="r"/>
              <a:t>23</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6">
        <xdr:nvSpPr>
          <xdr:cNvPr id="51" name="TextBox 50">
            <a:extLst>
              <a:ext uri="{FF2B5EF4-FFF2-40B4-BE49-F238E27FC236}">
                <a16:creationId xmlns:a16="http://schemas.microsoft.com/office/drawing/2014/main" id="{B0BE76E8-FB34-43F9-AA21-0CCA73A72A6D}"/>
              </a:ext>
            </a:extLst>
          </xdr:cNvPr>
          <xdr:cNvSpPr txBox="1"/>
        </xdr:nvSpPr>
        <xdr:spPr>
          <a:xfrm>
            <a:off x="7031830" y="5536961"/>
            <a:ext cx="460086"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0B54FE62-FC51-4639-A8FB-FF93323DA31F}" type="TxLink">
              <a:rPr lang="en-US" sz="1100" b="1" i="0" u="none" strike="noStrike">
                <a:solidFill>
                  <a:srgbClr val="000000"/>
                </a:solidFill>
                <a:latin typeface="Aptos Narrow"/>
                <a:ea typeface="+mn-ea"/>
                <a:cs typeface="+mn-cs"/>
              </a:rPr>
              <a:pPr marL="0" indent="0" algn="r"/>
              <a:t>23</a:t>
            </a:fld>
            <a:endParaRPr lang="en-US" sz="1100" b="1" i="0" u="none" strike="noStrike">
              <a:solidFill>
                <a:schemeClr val="tx1">
                  <a:lumMod val="75000"/>
                  <a:lumOff val="25000"/>
                </a:schemeClr>
              </a:solidFill>
              <a:latin typeface="Aptos Narrow"/>
              <a:ea typeface="+mn-ea"/>
              <a:cs typeface="+mn-cs"/>
            </a:endParaRPr>
          </a:p>
        </xdr:txBody>
      </xdr:sp>
      <xdr:sp macro="" textlink="">
        <xdr:nvSpPr>
          <xdr:cNvPr id="52" name="Rectangle: Rounded Corners 51">
            <a:extLst>
              <a:ext uri="{FF2B5EF4-FFF2-40B4-BE49-F238E27FC236}">
                <a16:creationId xmlns:a16="http://schemas.microsoft.com/office/drawing/2014/main" id="{FDEFE4EC-1B85-40C9-BB38-BDA329F1E605}"/>
              </a:ext>
            </a:extLst>
          </xdr:cNvPr>
          <xdr:cNvSpPr/>
        </xdr:nvSpPr>
        <xdr:spPr>
          <a:xfrm>
            <a:off x="5692363" y="3239372"/>
            <a:ext cx="1834681" cy="245084"/>
          </a:xfrm>
          <a:prstGeom prst="roundRect">
            <a:avLst>
              <a:gd name="adj" fmla="val 50000"/>
            </a:avLst>
          </a:prstGeom>
          <a:solidFill>
            <a:srgbClr val="12C883">
              <a:alpha val="35000"/>
            </a:srgbClr>
          </a:solidFill>
          <a:ln>
            <a:solidFill>
              <a:srgbClr val="12C883"/>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4" name="Rectangle: Rounded Corners 53">
            <a:extLst>
              <a:ext uri="{FF2B5EF4-FFF2-40B4-BE49-F238E27FC236}">
                <a16:creationId xmlns:a16="http://schemas.microsoft.com/office/drawing/2014/main" id="{96132771-81ED-417E-A9CC-C3A14884BDDD}"/>
              </a:ext>
            </a:extLst>
          </xdr:cNvPr>
          <xdr:cNvSpPr/>
        </xdr:nvSpPr>
        <xdr:spPr>
          <a:xfrm>
            <a:off x="5671921" y="3568397"/>
            <a:ext cx="1834681" cy="245083"/>
          </a:xfrm>
          <a:prstGeom prst="roundRect">
            <a:avLst>
              <a:gd name="adj" fmla="val 50000"/>
            </a:avLst>
          </a:prstGeom>
          <a:solidFill>
            <a:srgbClr val="12C883">
              <a:alpha val="35000"/>
            </a:srgbClr>
          </a:solidFill>
          <a:ln>
            <a:solidFill>
              <a:srgbClr val="12C883"/>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5" name="Rectangle: Rounded Corners 54">
            <a:extLst>
              <a:ext uri="{FF2B5EF4-FFF2-40B4-BE49-F238E27FC236}">
                <a16:creationId xmlns:a16="http://schemas.microsoft.com/office/drawing/2014/main" id="{B0D0D941-C014-4850-BC54-0ABF4734D6E1}"/>
              </a:ext>
            </a:extLst>
          </xdr:cNvPr>
          <xdr:cNvSpPr/>
        </xdr:nvSpPr>
        <xdr:spPr>
          <a:xfrm>
            <a:off x="5671921" y="3898071"/>
            <a:ext cx="1834681" cy="240135"/>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6" name="Rectangle: Rounded Corners 55">
            <a:extLst>
              <a:ext uri="{FF2B5EF4-FFF2-40B4-BE49-F238E27FC236}">
                <a16:creationId xmlns:a16="http://schemas.microsoft.com/office/drawing/2014/main" id="{3827FB73-4CBC-4C45-A19B-6F53F200F55F}"/>
              </a:ext>
            </a:extLst>
          </xdr:cNvPr>
          <xdr:cNvSpPr/>
        </xdr:nvSpPr>
        <xdr:spPr>
          <a:xfrm>
            <a:off x="5671921" y="5526911"/>
            <a:ext cx="1834681" cy="242119"/>
          </a:xfrm>
          <a:prstGeom prst="roundRect">
            <a:avLst>
              <a:gd name="adj" fmla="val 50000"/>
            </a:avLst>
          </a:prstGeom>
          <a:solidFill>
            <a:srgbClr val="12C883">
              <a:alpha val="35000"/>
            </a:srgbClr>
          </a:solidFill>
          <a:ln>
            <a:solidFill>
              <a:srgbClr val="12C883"/>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7" name="Rectangle: Rounded Corners 56">
            <a:extLst>
              <a:ext uri="{FF2B5EF4-FFF2-40B4-BE49-F238E27FC236}">
                <a16:creationId xmlns:a16="http://schemas.microsoft.com/office/drawing/2014/main" id="{450166BB-A145-4717-B46D-62A0B4B1FF8A}"/>
              </a:ext>
            </a:extLst>
          </xdr:cNvPr>
          <xdr:cNvSpPr/>
        </xdr:nvSpPr>
        <xdr:spPr>
          <a:xfrm>
            <a:off x="5671921" y="4222798"/>
            <a:ext cx="1834681" cy="242119"/>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8" name="Rectangle: Rounded Corners 57">
            <a:extLst>
              <a:ext uri="{FF2B5EF4-FFF2-40B4-BE49-F238E27FC236}">
                <a16:creationId xmlns:a16="http://schemas.microsoft.com/office/drawing/2014/main" id="{17B29146-82B5-4863-8DAD-8393703512FA}"/>
              </a:ext>
            </a:extLst>
          </xdr:cNvPr>
          <xdr:cNvSpPr/>
        </xdr:nvSpPr>
        <xdr:spPr>
          <a:xfrm>
            <a:off x="5671921" y="4549509"/>
            <a:ext cx="1834681" cy="247068"/>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9" name="Rectangle: Rounded Corners 58">
            <a:extLst>
              <a:ext uri="{FF2B5EF4-FFF2-40B4-BE49-F238E27FC236}">
                <a16:creationId xmlns:a16="http://schemas.microsoft.com/office/drawing/2014/main" id="{EDFACF6B-AF61-4EE6-8BBE-B1E37671269F}"/>
              </a:ext>
            </a:extLst>
          </xdr:cNvPr>
          <xdr:cNvSpPr/>
        </xdr:nvSpPr>
        <xdr:spPr>
          <a:xfrm>
            <a:off x="5671921" y="4876223"/>
            <a:ext cx="1834681" cy="245083"/>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60" name="Rectangle: Rounded Corners 59">
            <a:extLst>
              <a:ext uri="{FF2B5EF4-FFF2-40B4-BE49-F238E27FC236}">
                <a16:creationId xmlns:a16="http://schemas.microsoft.com/office/drawing/2014/main" id="{F75829DD-6720-471D-B0A5-7BFB9F38B32B}"/>
              </a:ext>
            </a:extLst>
          </xdr:cNvPr>
          <xdr:cNvSpPr/>
        </xdr:nvSpPr>
        <xdr:spPr>
          <a:xfrm>
            <a:off x="5671920" y="5200955"/>
            <a:ext cx="1834681" cy="245083"/>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pSp>
    <xdr:clientData/>
  </xdr:twoCellAnchor>
  <xdr:twoCellAnchor>
    <xdr:from>
      <xdr:col>8</xdr:col>
      <xdr:colOff>66675</xdr:colOff>
      <xdr:row>17</xdr:row>
      <xdr:rowOff>28576</xdr:rowOff>
    </xdr:from>
    <xdr:to>
      <xdr:col>13</xdr:col>
      <xdr:colOff>2437</xdr:colOff>
      <xdr:row>35</xdr:row>
      <xdr:rowOff>82904</xdr:rowOff>
    </xdr:to>
    <xdr:sp macro="" textlink="">
      <xdr:nvSpPr>
        <xdr:cNvPr id="1024" name="Rectangle: Rounded Corners 1023">
          <a:extLst>
            <a:ext uri="{FF2B5EF4-FFF2-40B4-BE49-F238E27FC236}">
              <a16:creationId xmlns:a16="http://schemas.microsoft.com/office/drawing/2014/main" id="{3B7C581C-265E-4887-9C3C-EF843DCA95E6}"/>
            </a:ext>
          </a:extLst>
        </xdr:cNvPr>
        <xdr:cNvSpPr/>
      </xdr:nvSpPr>
      <xdr:spPr>
        <a:xfrm>
          <a:off x="4943475" y="3267076"/>
          <a:ext cx="2983762" cy="3483328"/>
        </a:xfrm>
        <a:prstGeom prst="roundRect">
          <a:avLst>
            <a:gd name="adj" fmla="val 1903"/>
          </a:avLst>
        </a:prstGeom>
        <a:solidFill>
          <a:schemeClr val="tx2">
            <a:lumMod val="25000"/>
            <a:lumOff val="75000"/>
          </a:schemeClr>
        </a:solidFill>
        <a:ln>
          <a:solidFill>
            <a:schemeClr val="bg2">
              <a:lumMod val="20000"/>
              <a:lumOff val="8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clientData/>
  </xdr:twoCellAnchor>
  <xdr:twoCellAnchor>
    <xdr:from>
      <xdr:col>8</xdr:col>
      <xdr:colOff>347708</xdr:colOff>
      <xdr:row>32</xdr:row>
      <xdr:rowOff>68431</xdr:rowOff>
    </xdr:from>
    <xdr:to>
      <xdr:col>10</xdr:col>
      <xdr:colOff>396324</xdr:colOff>
      <xdr:row>33</xdr:row>
      <xdr:rowOff>145452</xdr:rowOff>
    </xdr:to>
    <xdr:sp macro="" textlink="">
      <xdr:nvSpPr>
        <xdr:cNvPr id="1035" name="TextBox 1034">
          <a:extLst>
            <a:ext uri="{FF2B5EF4-FFF2-40B4-BE49-F238E27FC236}">
              <a16:creationId xmlns:a16="http://schemas.microsoft.com/office/drawing/2014/main" id="{D89657AA-DF7F-418B-B007-051D92ED48FD}"/>
            </a:ext>
          </a:extLst>
        </xdr:cNvPr>
        <xdr:cNvSpPr txBox="1"/>
      </xdr:nvSpPr>
      <xdr:spPr>
        <a:xfrm>
          <a:off x="5300708" y="6164431"/>
          <a:ext cx="1267816" cy="267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00" b="1" i="0" u="none" strike="noStrike">
              <a:solidFill>
                <a:schemeClr val="tx1">
                  <a:lumMod val="85000"/>
                  <a:lumOff val="15000"/>
                </a:schemeClr>
              </a:solidFill>
              <a:latin typeface="Aptos Narrow"/>
              <a:ea typeface="+mn-ea"/>
              <a:cs typeface="+mn-cs"/>
            </a:rPr>
            <a:t>Rio Grande do Sul</a:t>
          </a:r>
        </a:p>
      </xdr:txBody>
    </xdr:sp>
    <xdr:clientData/>
  </xdr:twoCellAnchor>
  <xdr:twoCellAnchor>
    <xdr:from>
      <xdr:col>9</xdr:col>
      <xdr:colOff>303827</xdr:colOff>
      <xdr:row>21</xdr:row>
      <xdr:rowOff>23044</xdr:rowOff>
    </xdr:from>
    <xdr:to>
      <xdr:col>10</xdr:col>
      <xdr:colOff>333377</xdr:colOff>
      <xdr:row>22</xdr:row>
      <xdr:rowOff>101688</xdr:rowOff>
    </xdr:to>
    <xdr:sp macro="" textlink="">
      <xdr:nvSpPr>
        <xdr:cNvPr id="1036" name="TextBox 1035">
          <a:extLst>
            <a:ext uri="{FF2B5EF4-FFF2-40B4-BE49-F238E27FC236}">
              <a16:creationId xmlns:a16="http://schemas.microsoft.com/office/drawing/2014/main" id="{067BE783-3377-4856-A8F8-4E370E1E593D}"/>
            </a:ext>
          </a:extLst>
        </xdr:cNvPr>
        <xdr:cNvSpPr txBox="1"/>
      </xdr:nvSpPr>
      <xdr:spPr>
        <a:xfrm>
          <a:off x="5866427" y="4023544"/>
          <a:ext cx="639150" cy="269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00" b="1" i="0" u="none" strike="noStrike">
              <a:solidFill>
                <a:schemeClr val="tx1">
                  <a:lumMod val="85000"/>
                  <a:lumOff val="15000"/>
                </a:schemeClr>
              </a:solidFill>
              <a:latin typeface="Aptos Narrow"/>
              <a:ea typeface="+mn-ea"/>
              <a:cs typeface="+mn-cs"/>
            </a:rPr>
            <a:t>Paraná</a:t>
          </a:r>
          <a:endParaRPr lang="en-US" sz="1050" b="1" i="0" u="none" strike="noStrike">
            <a:solidFill>
              <a:schemeClr val="tx1">
                <a:lumMod val="85000"/>
                <a:lumOff val="15000"/>
              </a:schemeClr>
            </a:solidFill>
            <a:latin typeface="Aptos Narrow"/>
            <a:ea typeface="+mn-ea"/>
            <a:cs typeface="+mn-cs"/>
          </a:endParaRPr>
        </a:p>
      </xdr:txBody>
    </xdr:sp>
    <xdr:clientData/>
  </xdr:twoCellAnchor>
  <xdr:twoCellAnchor>
    <xdr:from>
      <xdr:col>8</xdr:col>
      <xdr:colOff>429044</xdr:colOff>
      <xdr:row>25</xdr:row>
      <xdr:rowOff>34122</xdr:rowOff>
    </xdr:from>
    <xdr:to>
      <xdr:col>10</xdr:col>
      <xdr:colOff>314325</xdr:colOff>
      <xdr:row>26</xdr:row>
      <xdr:rowOff>112766</xdr:rowOff>
    </xdr:to>
    <xdr:sp macro="" textlink="">
      <xdr:nvSpPr>
        <xdr:cNvPr id="1037" name="TextBox 1036">
          <a:extLst>
            <a:ext uri="{FF2B5EF4-FFF2-40B4-BE49-F238E27FC236}">
              <a16:creationId xmlns:a16="http://schemas.microsoft.com/office/drawing/2014/main" id="{BE070BF7-5B48-4ABB-BA50-E3D0E4604A27}"/>
            </a:ext>
          </a:extLst>
        </xdr:cNvPr>
        <xdr:cNvSpPr txBox="1"/>
      </xdr:nvSpPr>
      <xdr:spPr>
        <a:xfrm>
          <a:off x="5382044" y="4796622"/>
          <a:ext cx="1104481" cy="269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00" b="1" i="0" u="none" strike="noStrike">
              <a:solidFill>
                <a:schemeClr val="tx1">
                  <a:lumMod val="85000"/>
                  <a:lumOff val="15000"/>
                </a:schemeClr>
              </a:solidFill>
              <a:latin typeface="Aptos Narrow"/>
              <a:ea typeface="+mn-ea"/>
              <a:cs typeface="+mn-cs"/>
            </a:rPr>
            <a:t>Santa Catarina</a:t>
          </a:r>
        </a:p>
      </xdr:txBody>
    </xdr:sp>
    <xdr:clientData/>
  </xdr:twoCellAnchor>
  <xdr:twoCellAnchor>
    <xdr:from>
      <xdr:col>9</xdr:col>
      <xdr:colOff>38099</xdr:colOff>
      <xdr:row>20</xdr:row>
      <xdr:rowOff>61451</xdr:rowOff>
    </xdr:from>
    <xdr:to>
      <xdr:col>12</xdr:col>
      <xdr:colOff>555691</xdr:colOff>
      <xdr:row>35</xdr:row>
      <xdr:rowOff>51759</xdr:rowOff>
    </xdr:to>
    <mc:AlternateContent xmlns:mc="http://schemas.openxmlformats.org/markup-compatibility/2006">
      <mc:Choice xmlns:cx4="http://schemas.microsoft.com/office/drawing/2016/5/10/chartex" Requires="cx4">
        <xdr:graphicFrame macro="">
          <xdr:nvGraphicFramePr>
            <xdr:cNvPr id="63" name="Chart 62">
              <a:extLst>
                <a:ext uri="{FF2B5EF4-FFF2-40B4-BE49-F238E27FC236}">
                  <a16:creationId xmlns:a16="http://schemas.microsoft.com/office/drawing/2014/main" id="{B0D6729B-6D4E-424A-8CEC-572A9BF31D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600699" y="3871451"/>
              <a:ext cx="2346392" cy="28478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204678</xdr:colOff>
      <xdr:row>17</xdr:row>
      <xdr:rowOff>75193</xdr:rowOff>
    </xdr:from>
    <xdr:to>
      <xdr:col>11</xdr:col>
      <xdr:colOff>246896</xdr:colOff>
      <xdr:row>18</xdr:row>
      <xdr:rowOff>186426</xdr:rowOff>
    </xdr:to>
    <xdr:grpSp>
      <xdr:nvGrpSpPr>
        <xdr:cNvPr id="1043" name="Group 1042">
          <a:extLst>
            <a:ext uri="{FF2B5EF4-FFF2-40B4-BE49-F238E27FC236}">
              <a16:creationId xmlns:a16="http://schemas.microsoft.com/office/drawing/2014/main" id="{D7EBCC4B-AC6B-3560-D2AF-A0CA560C440F}"/>
            </a:ext>
          </a:extLst>
        </xdr:cNvPr>
        <xdr:cNvGrpSpPr/>
      </xdr:nvGrpSpPr>
      <xdr:grpSpPr>
        <a:xfrm>
          <a:off x="5189428" y="3313693"/>
          <a:ext cx="1883718" cy="301733"/>
          <a:chOff x="5014789" y="870368"/>
          <a:chExt cx="1872314" cy="294325"/>
        </a:xfrm>
      </xdr:grpSpPr>
      <xdr:sp macro="" textlink="">
        <xdr:nvSpPr>
          <xdr:cNvPr id="1027" name="TextBox 1026">
            <a:extLst>
              <a:ext uri="{FF2B5EF4-FFF2-40B4-BE49-F238E27FC236}">
                <a16:creationId xmlns:a16="http://schemas.microsoft.com/office/drawing/2014/main" id="{A3CCCDAB-D752-4043-93D3-244960457A1A}"/>
              </a:ext>
            </a:extLst>
          </xdr:cNvPr>
          <xdr:cNvSpPr txBox="1"/>
        </xdr:nvSpPr>
        <xdr:spPr>
          <a:xfrm>
            <a:off x="5016013" y="870368"/>
            <a:ext cx="1871090" cy="23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Assinantes Por Estado</a:t>
            </a:r>
          </a:p>
        </xdr:txBody>
      </xdr:sp>
      <xdr:cxnSp macro="">
        <xdr:nvCxnSpPr>
          <xdr:cNvPr id="1028" name="Straight Connector 1027">
            <a:extLst>
              <a:ext uri="{FF2B5EF4-FFF2-40B4-BE49-F238E27FC236}">
                <a16:creationId xmlns:a16="http://schemas.microsoft.com/office/drawing/2014/main" id="{0C208707-DA5A-45B2-8EFC-278FDF6EF16D}"/>
              </a:ext>
            </a:extLst>
          </xdr:cNvPr>
          <xdr:cNvCxnSpPr/>
        </xdr:nvCxnSpPr>
        <xdr:spPr>
          <a:xfrm>
            <a:off x="5014789" y="882620"/>
            <a:ext cx="0" cy="282073"/>
          </a:xfrm>
          <a:prstGeom prst="line">
            <a:avLst/>
          </a:prstGeom>
          <a:ln>
            <a:solidFill>
              <a:schemeClr val="tx2">
                <a:lumMod val="75000"/>
                <a:lumOff val="25000"/>
              </a:schemeClr>
            </a:solidFill>
          </a:ln>
          <a:effectLst>
            <a:outerShdw blurRad="25400" dist="12700" dir="10800000" algn="r" rotWithShape="0">
              <a:schemeClr val="tx2">
                <a:lumMod val="50000"/>
                <a:lumOff val="50000"/>
                <a:alpha val="65000"/>
              </a:schemeClr>
            </a:outerShdw>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0</xdr:col>
      <xdr:colOff>126934</xdr:colOff>
      <xdr:row>20</xdr:row>
      <xdr:rowOff>740</xdr:rowOff>
    </xdr:from>
    <xdr:to>
      <xdr:col>3</xdr:col>
      <xdr:colOff>171449</xdr:colOff>
      <xdr:row>26</xdr:row>
      <xdr:rowOff>116400</xdr:rowOff>
    </xdr:to>
    <mc:AlternateContent xmlns:mc="http://schemas.openxmlformats.org/markup-compatibility/2006" xmlns:a14="http://schemas.microsoft.com/office/drawing/2010/main">
      <mc:Choice Requires="a14">
        <xdr:graphicFrame macro="">
          <xdr:nvGraphicFramePr>
            <xdr:cNvPr id="1048" name="Regiao">
              <a:extLst>
                <a:ext uri="{FF2B5EF4-FFF2-40B4-BE49-F238E27FC236}">
                  <a16:creationId xmlns:a16="http://schemas.microsoft.com/office/drawing/2014/main" id="{BCF043B4-D718-4BC9-8CBC-3653695AE3E0}"/>
                </a:ext>
              </a:extLst>
            </xdr:cNvPr>
            <xdr:cNvGraphicFramePr/>
          </xdr:nvGraphicFramePr>
          <xdr:xfrm>
            <a:off x="0" y="0"/>
            <a:ext cx="0" cy="0"/>
          </xdr:xfrm>
          <a:graphic>
            <a:graphicData uri="http://schemas.microsoft.com/office/drawing/2010/slicer">
              <sle:slicer xmlns:sle="http://schemas.microsoft.com/office/drawing/2010/slicer" name="Regiao"/>
            </a:graphicData>
          </a:graphic>
        </xdr:graphicFrame>
      </mc:Choice>
      <mc:Fallback xmlns="">
        <xdr:sp macro="" textlink="">
          <xdr:nvSpPr>
            <xdr:cNvPr id="0" name=""/>
            <xdr:cNvSpPr>
              <a:spLocks noTextEdit="1"/>
            </xdr:cNvSpPr>
          </xdr:nvSpPr>
          <xdr:spPr>
            <a:xfrm>
              <a:off x="126934" y="3810740"/>
              <a:ext cx="1949515" cy="125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154927</xdr:colOff>
      <xdr:row>27</xdr:row>
      <xdr:rowOff>56666</xdr:rowOff>
    </xdr:from>
    <xdr:to>
      <xdr:col>3</xdr:col>
      <xdr:colOff>180975</xdr:colOff>
      <xdr:row>35</xdr:row>
      <xdr:rowOff>57150</xdr:rowOff>
    </xdr:to>
    <mc:AlternateContent xmlns:mc="http://schemas.openxmlformats.org/markup-compatibility/2006" xmlns:a14="http://schemas.microsoft.com/office/drawing/2010/main">
      <mc:Choice Requires="a14">
        <xdr:graphicFrame macro="">
          <xdr:nvGraphicFramePr>
            <xdr:cNvPr id="1049" name="Faixa_Etaria">
              <a:extLst>
                <a:ext uri="{FF2B5EF4-FFF2-40B4-BE49-F238E27FC236}">
                  <a16:creationId xmlns:a16="http://schemas.microsoft.com/office/drawing/2014/main" id="{6E2D752D-FFA2-4AD9-A097-98D9A53149A7}"/>
                </a:ext>
              </a:extLst>
            </xdr:cNvPr>
            <xdr:cNvGraphicFramePr/>
          </xdr:nvGraphicFramePr>
          <xdr:xfrm>
            <a:off x="0" y="0"/>
            <a:ext cx="0" cy="0"/>
          </xdr:xfrm>
          <a:graphic>
            <a:graphicData uri="http://schemas.microsoft.com/office/drawing/2010/slicer">
              <sle:slicer xmlns:sle="http://schemas.microsoft.com/office/drawing/2010/slicer" name="Faixa_Etaria"/>
            </a:graphicData>
          </a:graphic>
        </xdr:graphicFrame>
      </mc:Choice>
      <mc:Fallback xmlns="">
        <xdr:sp macro="" textlink="">
          <xdr:nvSpPr>
            <xdr:cNvPr id="0" name=""/>
            <xdr:cNvSpPr>
              <a:spLocks noTextEdit="1"/>
            </xdr:cNvSpPr>
          </xdr:nvSpPr>
          <xdr:spPr>
            <a:xfrm>
              <a:off x="154927" y="5200166"/>
              <a:ext cx="1931048" cy="1524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125183</xdr:colOff>
      <xdr:row>10</xdr:row>
      <xdr:rowOff>155864</xdr:rowOff>
    </xdr:from>
    <xdr:to>
      <xdr:col>3</xdr:col>
      <xdr:colOff>161925</xdr:colOff>
      <xdr:row>19</xdr:row>
      <xdr:rowOff>9526</xdr:rowOff>
    </xdr:to>
    <mc:AlternateContent xmlns:mc="http://schemas.openxmlformats.org/markup-compatibility/2006" xmlns:a14="http://schemas.microsoft.com/office/drawing/2010/main">
      <mc:Choice Requires="a14">
        <xdr:graphicFrame macro="">
          <xdr:nvGraphicFramePr>
            <xdr:cNvPr id="1050" name="Assinatura">
              <a:extLst>
                <a:ext uri="{FF2B5EF4-FFF2-40B4-BE49-F238E27FC236}">
                  <a16:creationId xmlns:a16="http://schemas.microsoft.com/office/drawing/2014/main" id="{040C14DD-A67A-4678-94A0-F048961DF06E}"/>
                </a:ext>
              </a:extLst>
            </xdr:cNvPr>
            <xdr:cNvGraphicFramePr/>
          </xdr:nvGraphicFramePr>
          <xdr:xfrm>
            <a:off x="0" y="0"/>
            <a:ext cx="0" cy="0"/>
          </xdr:xfrm>
          <a:graphic>
            <a:graphicData uri="http://schemas.microsoft.com/office/drawing/2010/slicer">
              <sle:slicer xmlns:sle="http://schemas.microsoft.com/office/drawing/2010/slicer" name="Assinatura"/>
            </a:graphicData>
          </a:graphic>
        </xdr:graphicFrame>
      </mc:Choice>
      <mc:Fallback xmlns="">
        <xdr:sp macro="" textlink="">
          <xdr:nvSpPr>
            <xdr:cNvPr id="0" name=""/>
            <xdr:cNvSpPr>
              <a:spLocks noTextEdit="1"/>
            </xdr:cNvSpPr>
          </xdr:nvSpPr>
          <xdr:spPr>
            <a:xfrm>
              <a:off x="125183" y="2114714"/>
              <a:ext cx="1941742" cy="1514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136547</xdr:colOff>
      <xdr:row>6</xdr:row>
      <xdr:rowOff>169946</xdr:rowOff>
    </xdr:from>
    <xdr:to>
      <xdr:col>3</xdr:col>
      <xdr:colOff>166502</xdr:colOff>
      <xdr:row>10</xdr:row>
      <xdr:rowOff>127537</xdr:rowOff>
    </xdr:to>
    <mc:AlternateContent xmlns:mc="http://schemas.openxmlformats.org/markup-compatibility/2006" xmlns:a14="http://schemas.microsoft.com/office/drawing/2010/main">
      <mc:Choice Requires="a14">
        <xdr:graphicFrame macro="">
          <xdr:nvGraphicFramePr>
            <xdr:cNvPr id="1052" name="Genero 1">
              <a:extLst>
                <a:ext uri="{FF2B5EF4-FFF2-40B4-BE49-F238E27FC236}">
                  <a16:creationId xmlns:a16="http://schemas.microsoft.com/office/drawing/2014/main" id="{8EB28F2D-3ADF-4A09-82BC-2DB04E24FAE9}"/>
                </a:ext>
              </a:extLst>
            </xdr:cNvPr>
            <xdr:cNvGraphicFramePr/>
          </xdr:nvGraphicFramePr>
          <xdr:xfrm>
            <a:off x="0" y="0"/>
            <a:ext cx="0" cy="0"/>
          </xdr:xfrm>
          <a:graphic>
            <a:graphicData uri="http://schemas.microsoft.com/office/drawing/2010/slicer">
              <sle:slicer xmlns:sle="http://schemas.microsoft.com/office/drawing/2010/slicer" name="Genero 1"/>
            </a:graphicData>
          </a:graphic>
        </xdr:graphicFrame>
      </mc:Choice>
      <mc:Fallback xmlns="">
        <xdr:sp macro="" textlink="">
          <xdr:nvSpPr>
            <xdr:cNvPr id="0" name=""/>
            <xdr:cNvSpPr>
              <a:spLocks noTextEdit="1"/>
            </xdr:cNvSpPr>
          </xdr:nvSpPr>
          <xdr:spPr>
            <a:xfrm>
              <a:off x="136547" y="1312946"/>
              <a:ext cx="1934955" cy="719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168339</xdr:colOff>
      <xdr:row>10</xdr:row>
      <xdr:rowOff>52096</xdr:rowOff>
    </xdr:from>
    <xdr:to>
      <xdr:col>3</xdr:col>
      <xdr:colOff>74644</xdr:colOff>
      <xdr:row>10</xdr:row>
      <xdr:rowOff>55206</xdr:rowOff>
    </xdr:to>
    <xdr:cxnSp macro="">
      <xdr:nvCxnSpPr>
        <xdr:cNvPr id="1054" name="Straight Connector 1053">
          <a:extLst>
            <a:ext uri="{FF2B5EF4-FFF2-40B4-BE49-F238E27FC236}">
              <a16:creationId xmlns:a16="http://schemas.microsoft.com/office/drawing/2014/main" id="{FB3F5242-7D46-4ED5-B2E9-3FABDC8A34C3}"/>
            </a:ext>
          </a:extLst>
        </xdr:cNvPr>
        <xdr:cNvCxnSpPr/>
      </xdr:nvCxnSpPr>
      <xdr:spPr>
        <a:xfrm>
          <a:off x="168339" y="1995974"/>
          <a:ext cx="1743269" cy="3110"/>
        </a:xfrm>
        <a:prstGeom prst="line">
          <a:avLst/>
        </a:prstGeom>
        <a:ln>
          <a:solidFill>
            <a:schemeClr val="tx2">
              <a:lumMod val="25000"/>
              <a:lumOff val="75000"/>
            </a:schemeClr>
          </a:solidFill>
        </a:ln>
        <a:effectLst>
          <a:outerShdw blurRad="25400" dist="12700" dir="5400000" algn="t" rotWithShape="0">
            <a:schemeClr val="bg2">
              <a:lumMod val="60000"/>
              <a:lumOff val="40000"/>
              <a:alpha val="65000"/>
            </a:scheme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174949</xdr:colOff>
      <xdr:row>6</xdr:row>
      <xdr:rowOff>68425</xdr:rowOff>
    </xdr:from>
    <xdr:to>
      <xdr:col>3</xdr:col>
      <xdr:colOff>81254</xdr:colOff>
      <xdr:row>6</xdr:row>
      <xdr:rowOff>71535</xdr:rowOff>
    </xdr:to>
    <xdr:cxnSp macro="">
      <xdr:nvCxnSpPr>
        <xdr:cNvPr id="1055" name="Straight Connector 1054">
          <a:extLst>
            <a:ext uri="{FF2B5EF4-FFF2-40B4-BE49-F238E27FC236}">
              <a16:creationId xmlns:a16="http://schemas.microsoft.com/office/drawing/2014/main" id="{19263E01-B2C0-402B-87A5-2FCE0251E23D}"/>
            </a:ext>
          </a:extLst>
        </xdr:cNvPr>
        <xdr:cNvCxnSpPr/>
      </xdr:nvCxnSpPr>
      <xdr:spPr>
        <a:xfrm>
          <a:off x="174949" y="1234752"/>
          <a:ext cx="1743269" cy="3110"/>
        </a:xfrm>
        <a:prstGeom prst="line">
          <a:avLst/>
        </a:prstGeom>
        <a:ln>
          <a:solidFill>
            <a:schemeClr val="tx2">
              <a:lumMod val="25000"/>
              <a:lumOff val="75000"/>
            </a:schemeClr>
          </a:solidFill>
        </a:ln>
        <a:effectLst>
          <a:outerShdw blurRad="25400" dist="12700" dir="5400000" algn="t" rotWithShape="0">
            <a:schemeClr val="bg2">
              <a:lumMod val="60000"/>
              <a:lumOff val="40000"/>
              <a:alpha val="65000"/>
            </a:scheme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181557</xdr:colOff>
      <xdr:row>26</xdr:row>
      <xdr:rowOff>71535</xdr:rowOff>
    </xdr:from>
    <xdr:to>
      <xdr:col>3</xdr:col>
      <xdr:colOff>87862</xdr:colOff>
      <xdr:row>26</xdr:row>
      <xdr:rowOff>74645</xdr:rowOff>
    </xdr:to>
    <xdr:cxnSp macro="">
      <xdr:nvCxnSpPr>
        <xdr:cNvPr id="1056" name="Straight Connector 1055">
          <a:extLst>
            <a:ext uri="{FF2B5EF4-FFF2-40B4-BE49-F238E27FC236}">
              <a16:creationId xmlns:a16="http://schemas.microsoft.com/office/drawing/2014/main" id="{96A457D7-DDE9-4E05-B2DE-135CAA742D9A}"/>
            </a:ext>
          </a:extLst>
        </xdr:cNvPr>
        <xdr:cNvCxnSpPr/>
      </xdr:nvCxnSpPr>
      <xdr:spPr>
        <a:xfrm>
          <a:off x="181557" y="5125617"/>
          <a:ext cx="1743269" cy="3110"/>
        </a:xfrm>
        <a:prstGeom prst="line">
          <a:avLst/>
        </a:prstGeom>
        <a:ln>
          <a:solidFill>
            <a:schemeClr val="tx2">
              <a:lumMod val="25000"/>
              <a:lumOff val="75000"/>
            </a:schemeClr>
          </a:solidFill>
        </a:ln>
        <a:effectLst>
          <a:outerShdw blurRad="25400" dist="12700" dir="5400000" algn="t" rotWithShape="0">
            <a:schemeClr val="bg2">
              <a:lumMod val="60000"/>
              <a:lumOff val="40000"/>
              <a:alpha val="65000"/>
            </a:scheme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3</xdr:col>
      <xdr:colOff>390524</xdr:colOff>
      <xdr:row>9</xdr:row>
      <xdr:rowOff>123824</xdr:rowOff>
    </xdr:from>
    <xdr:to>
      <xdr:col>4</xdr:col>
      <xdr:colOff>542925</xdr:colOff>
      <xdr:row>13</xdr:row>
      <xdr:rowOff>123825</xdr:rowOff>
    </xdr:to>
    <xdr:pic>
      <xdr:nvPicPr>
        <xdr:cNvPr id="1026" name="Graphic 1025" descr="Users with solid fill">
          <a:extLst>
            <a:ext uri="{FF2B5EF4-FFF2-40B4-BE49-F238E27FC236}">
              <a16:creationId xmlns:a16="http://schemas.microsoft.com/office/drawing/2014/main" id="{AD73C572-6C55-73FE-BD0D-C2500B557C9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95524" y="1838324"/>
          <a:ext cx="762001" cy="762001"/>
        </a:xfrm>
        <a:prstGeom prst="rect">
          <a:avLst/>
        </a:prstGeom>
      </xdr:spPr>
    </xdr:pic>
    <xdr:clientData/>
  </xdr:twoCellAnchor>
  <xdr:twoCellAnchor editAs="oneCell">
    <xdr:from>
      <xdr:col>3</xdr:col>
      <xdr:colOff>419100</xdr:colOff>
      <xdr:row>4</xdr:row>
      <xdr:rowOff>114299</xdr:rowOff>
    </xdr:from>
    <xdr:to>
      <xdr:col>4</xdr:col>
      <xdr:colOff>495301</xdr:colOff>
      <xdr:row>8</xdr:row>
      <xdr:rowOff>38100</xdr:rowOff>
    </xdr:to>
    <xdr:pic>
      <xdr:nvPicPr>
        <xdr:cNvPr id="1038" name="Graphic 1037" descr="Money with solid fill">
          <a:extLst>
            <a:ext uri="{FF2B5EF4-FFF2-40B4-BE49-F238E27FC236}">
              <a16:creationId xmlns:a16="http://schemas.microsoft.com/office/drawing/2014/main" id="{1940C81C-1778-D8DE-D157-B70526672AB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324100" y="876299"/>
          <a:ext cx="685801" cy="685801"/>
        </a:xfrm>
        <a:prstGeom prst="rect">
          <a:avLst/>
        </a:prstGeom>
      </xdr:spPr>
    </xdr:pic>
    <xdr:clientData/>
  </xdr:twoCellAnchor>
  <xdr:twoCellAnchor>
    <xdr:from>
      <xdr:col>11</xdr:col>
      <xdr:colOff>4943</xdr:colOff>
      <xdr:row>22</xdr:row>
      <xdr:rowOff>133350</xdr:rowOff>
    </xdr:from>
    <xdr:to>
      <xdr:col>11</xdr:col>
      <xdr:colOff>495300</xdr:colOff>
      <xdr:row>24</xdr:row>
      <xdr:rowOff>76200</xdr:rowOff>
    </xdr:to>
    <xdr:sp macro="" textlink="tabelas_dinamicas!F42">
      <xdr:nvSpPr>
        <xdr:cNvPr id="53" name="TextBox 52">
          <a:extLst>
            <a:ext uri="{FF2B5EF4-FFF2-40B4-BE49-F238E27FC236}">
              <a16:creationId xmlns:a16="http://schemas.microsoft.com/office/drawing/2014/main" id="{F3A9E225-F3C0-4150-809B-D5C93634FD2B}"/>
            </a:ext>
          </a:extLst>
        </xdr:cNvPr>
        <xdr:cNvSpPr txBox="1"/>
      </xdr:nvSpPr>
      <xdr:spPr>
        <a:xfrm>
          <a:off x="6786743" y="4324350"/>
          <a:ext cx="49035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C71ED21-ECAA-4593-A0EF-209F95A53DF7}" type="TxLink">
            <a:rPr lang="en-US" sz="1100" b="0" i="0" u="none" strike="noStrike">
              <a:solidFill>
                <a:srgbClr val="000000"/>
              </a:solidFill>
              <a:latin typeface="Aptos Narrow"/>
              <a:ea typeface="+mn-ea"/>
              <a:cs typeface="+mn-cs"/>
            </a:rPr>
            <a:pPr marL="0" indent="0" algn="ctr"/>
            <a:t>27%</a:t>
          </a:fld>
          <a:endParaRPr lang="en-US" sz="2200" b="0" i="0" u="none" strike="noStrike">
            <a:solidFill>
              <a:schemeClr val="tx1">
                <a:lumMod val="85000"/>
                <a:lumOff val="15000"/>
              </a:schemeClr>
            </a:solidFill>
            <a:latin typeface="Aptos Narrow"/>
            <a:ea typeface="+mn-ea"/>
            <a:cs typeface="+mn-cs"/>
          </a:endParaRPr>
        </a:p>
      </xdr:txBody>
    </xdr:sp>
    <xdr:clientData/>
  </xdr:twoCellAnchor>
  <xdr:twoCellAnchor>
    <xdr:from>
      <xdr:col>11</xdr:col>
      <xdr:colOff>281168</xdr:colOff>
      <xdr:row>26</xdr:row>
      <xdr:rowOff>0</xdr:rowOff>
    </xdr:from>
    <xdr:to>
      <xdr:col>12</xdr:col>
      <xdr:colOff>257175</xdr:colOff>
      <xdr:row>27</xdr:row>
      <xdr:rowOff>133350</xdr:rowOff>
    </xdr:to>
    <xdr:sp macro="" textlink="tabelas_dinamicas!F44">
      <xdr:nvSpPr>
        <xdr:cNvPr id="62" name="TextBox 61">
          <a:extLst>
            <a:ext uri="{FF2B5EF4-FFF2-40B4-BE49-F238E27FC236}">
              <a16:creationId xmlns:a16="http://schemas.microsoft.com/office/drawing/2014/main" id="{3A57235F-9578-451E-8065-58455E6F8943}"/>
            </a:ext>
          </a:extLst>
        </xdr:cNvPr>
        <xdr:cNvSpPr txBox="1"/>
      </xdr:nvSpPr>
      <xdr:spPr>
        <a:xfrm>
          <a:off x="7062968" y="4953000"/>
          <a:ext cx="58560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335501C-6B22-4B90-9F8A-2CB5CF5F9270}" type="TxLink">
            <a:rPr lang="en-US" sz="1100" b="0" i="0" u="none" strike="noStrike">
              <a:solidFill>
                <a:sysClr val="windowText" lastClr="000000"/>
              </a:solidFill>
              <a:latin typeface="Aptos Narrow"/>
              <a:ea typeface="+mn-ea"/>
              <a:cs typeface="+mn-cs"/>
            </a:rPr>
            <a:pPr marL="0" indent="0" algn="ctr"/>
            <a:t>22%</a:t>
          </a:fld>
          <a:endParaRPr lang="en-US" sz="2200" b="0" i="0" u="none" strike="noStrike">
            <a:solidFill>
              <a:sysClr val="windowText" lastClr="000000"/>
            </a:solidFill>
            <a:latin typeface="Aptos Narrow"/>
            <a:ea typeface="+mn-ea"/>
            <a:cs typeface="+mn-cs"/>
          </a:endParaRPr>
        </a:p>
      </xdr:txBody>
    </xdr:sp>
    <xdr:clientData/>
  </xdr:twoCellAnchor>
  <xdr:twoCellAnchor>
    <xdr:from>
      <xdr:col>10</xdr:col>
      <xdr:colOff>204969</xdr:colOff>
      <xdr:row>28</xdr:row>
      <xdr:rowOff>152400</xdr:rowOff>
    </xdr:from>
    <xdr:to>
      <xdr:col>11</xdr:col>
      <xdr:colOff>247651</xdr:colOff>
      <xdr:row>30</xdr:row>
      <xdr:rowOff>95250</xdr:rowOff>
    </xdr:to>
    <xdr:sp macro="" textlink="tabelas_dinamicas!F43">
      <xdr:nvSpPr>
        <xdr:cNvPr id="1025" name="TextBox 1024">
          <a:extLst>
            <a:ext uri="{FF2B5EF4-FFF2-40B4-BE49-F238E27FC236}">
              <a16:creationId xmlns:a16="http://schemas.microsoft.com/office/drawing/2014/main" id="{462129E7-79E0-4227-902E-E06C48F52395}"/>
            </a:ext>
          </a:extLst>
        </xdr:cNvPr>
        <xdr:cNvSpPr txBox="1"/>
      </xdr:nvSpPr>
      <xdr:spPr>
        <a:xfrm>
          <a:off x="6377169" y="5486400"/>
          <a:ext cx="652282"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AB83332-E46B-4C05-BDED-0893DA13E49C}" type="TxLink">
            <a:rPr lang="en-US" sz="1100" b="0" i="0" u="none" strike="noStrike">
              <a:solidFill>
                <a:schemeClr val="tx1"/>
              </a:solidFill>
              <a:latin typeface="Aptos Narrow"/>
              <a:ea typeface="+mn-ea"/>
              <a:cs typeface="+mn-cs"/>
            </a:rPr>
            <a:pPr marL="0" indent="0" algn="ctr"/>
            <a:t>51%</a:t>
          </a:fld>
          <a:endParaRPr lang="en-US" sz="2200" b="0" i="0" u="none" strike="noStrike">
            <a:solidFill>
              <a:schemeClr val="tx1"/>
            </a:solidFill>
            <a:latin typeface="Aptos Narrow"/>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28.642120949073" createdVersion="8" refreshedVersion="8" minRefreshableVersion="3" recordCount="802" xr:uid="{D5EB0D24-E695-4861-84B2-9C040C3902B5}">
  <cacheSource type="worksheet">
    <worksheetSource name="assinantes"/>
  </cacheSource>
  <cacheFields count="12">
    <cacheField name="CPF" numFmtId="164">
      <sharedItems containsSemiMixedTypes="0" containsString="0" containsNumber="1" containsInteger="1" minValue="22251128276" maxValue="99687496489"/>
    </cacheField>
    <cacheField name="Nome" numFmtId="49">
      <sharedItems/>
    </cacheField>
    <cacheField name="Genero" numFmtId="49">
      <sharedItems count="2">
        <s v="Masculino"/>
        <s v="Feminino"/>
      </sharedItems>
    </cacheField>
    <cacheField name="Nivel_Estudos" numFmtId="49">
      <sharedItems/>
    </cacheField>
    <cacheField name="Interesse/Hobbie" numFmtId="49">
      <sharedItems/>
    </cacheField>
    <cacheField name="Regiao" numFmtId="49">
      <sharedItems count="3">
        <s v="Rio Grande do Sul"/>
        <s v="Paraná"/>
        <s v="Santa Catarina"/>
      </sharedItems>
    </cacheField>
    <cacheField name="Data_Nasc" numFmtId="14">
      <sharedItems containsSemiMixedTypes="0" containsNonDate="0" containsDate="1" containsString="0" minDate="1955-01-01T00:00:00" maxDate="1999-12-17T00:00:00"/>
    </cacheField>
    <cacheField name="Idade" numFmtId="1">
      <sharedItems containsSemiMixedTypes="0" containsString="0" containsNumber="1" containsInteger="1" minValue="25" maxValue="70"/>
    </cacheField>
    <cacheField name="Faixa_Etaria" numFmtId="1">
      <sharedItems count="4">
        <s v="54-70"/>
        <s v="24-34"/>
        <s v="44-54"/>
        <s v="35-44"/>
      </sharedItems>
    </cacheField>
    <cacheField name="Avaliacao" numFmtId="49">
      <sharedItems count="8">
        <s v="Produto Excelente"/>
        <s v="Suporte Ruim"/>
        <s v="Embalagem Danificada"/>
        <s v="Atendimento Bom"/>
        <s v="Faltando Item"/>
        <s v="Atraso na Entrega"/>
        <s v="Produto com defeito"/>
        <s v="Boa qualidade"/>
      </sharedItems>
    </cacheField>
    <cacheField name="Assinatura" numFmtId="49">
      <sharedItems count="4">
        <s v="Safe Watch"/>
        <s v="Deluxe Box"/>
        <s v="Magic Box"/>
        <s v="Premium X"/>
      </sharedItems>
    </cacheField>
    <cacheField name="Mesalidades" numFmtId="44">
      <sharedItems containsSemiMixedTypes="0" containsString="0" containsNumber="1" minValue="9.9" maxValue="79.900000000000006"/>
    </cacheField>
  </cacheFields>
  <extLst>
    <ext xmlns:x14="http://schemas.microsoft.com/office/spreadsheetml/2009/9/main" uri="{725AE2AE-9491-48be-B2B4-4EB974FC3084}">
      <x14:pivotCacheDefinition pivotCacheId="1259103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2">
  <r>
    <n v="22251128276"/>
    <s v="William Fernandes"/>
    <x v="0"/>
    <s v="Ensino Médio"/>
    <s v="Esportes"/>
    <x v="0"/>
    <d v="1957-10-25T00:00:00"/>
    <n v="67"/>
    <x v="0"/>
    <x v="0"/>
    <x v="0"/>
    <n v="29.9"/>
  </r>
  <r>
    <n v="22261045848"/>
    <s v="Emma Johnson"/>
    <x v="1"/>
    <s v="Superior"/>
    <s v="Agronegócio"/>
    <x v="0"/>
    <d v="1991-05-18T00:00:00"/>
    <n v="33"/>
    <x v="1"/>
    <x v="0"/>
    <x v="1"/>
    <n v="35.9"/>
  </r>
  <r>
    <n v="22319593464"/>
    <s v="Ava Davis"/>
    <x v="1"/>
    <s v="Ensino Médio"/>
    <s v="Economia"/>
    <x v="1"/>
    <d v="1962-06-05T00:00:00"/>
    <n v="62"/>
    <x v="0"/>
    <x v="0"/>
    <x v="1"/>
    <n v="35.9"/>
  </r>
  <r>
    <n v="22502656506"/>
    <s v="Robert Watson"/>
    <x v="0"/>
    <s v="Ensino Médio"/>
    <s v="Finanças"/>
    <x v="0"/>
    <d v="1993-03-07T00:00:00"/>
    <n v="32"/>
    <x v="1"/>
    <x v="0"/>
    <x v="0"/>
    <n v="29.9"/>
  </r>
  <r>
    <n v="22545488634"/>
    <s v="Sandra Martins"/>
    <x v="1"/>
    <s v="Ensino Médio"/>
    <s v="Esportes"/>
    <x v="0"/>
    <d v="1961-08-31T00:00:00"/>
    <n v="63"/>
    <x v="0"/>
    <x v="0"/>
    <x v="2"/>
    <n v="9.9"/>
  </r>
  <r>
    <n v="22730255729"/>
    <s v="Abigail Clark"/>
    <x v="0"/>
    <s v="Ensino Médio"/>
    <s v="Agronegócio"/>
    <x v="0"/>
    <d v="1956-06-27T00:00:00"/>
    <n v="68"/>
    <x v="0"/>
    <x v="0"/>
    <x v="2"/>
    <n v="9.9"/>
  </r>
  <r>
    <n v="22915442664"/>
    <s v="Maria Elena Herrera"/>
    <x v="1"/>
    <s v="Superior"/>
    <s v="Negócios"/>
    <x v="0"/>
    <d v="1971-09-14T00:00:00"/>
    <n v="53"/>
    <x v="2"/>
    <x v="0"/>
    <x v="2"/>
    <n v="9.9"/>
  </r>
  <r>
    <n v="23003948004"/>
    <s v="Jose Luis Cardenas"/>
    <x v="0"/>
    <s v="Superior"/>
    <s v="Agronegócio"/>
    <x v="0"/>
    <d v="1995-06-29T00:00:00"/>
    <n v="29"/>
    <x v="1"/>
    <x v="0"/>
    <x v="1"/>
    <n v="35.9"/>
  </r>
  <r>
    <n v="23076469898"/>
    <s v="Giovanna Oliveira"/>
    <x v="1"/>
    <s v="Mestrado"/>
    <s v="Finanças"/>
    <x v="0"/>
    <d v="1972-08-23T00:00:00"/>
    <n v="52"/>
    <x v="2"/>
    <x v="0"/>
    <x v="0"/>
    <n v="29.9"/>
  </r>
  <r>
    <n v="23247585094"/>
    <s v="Rafael Costa"/>
    <x v="0"/>
    <s v="Superior"/>
    <s v="Esportes"/>
    <x v="2"/>
    <d v="1987-02-01T00:00:00"/>
    <n v="38"/>
    <x v="3"/>
    <x v="1"/>
    <x v="2"/>
    <n v="9.9"/>
  </r>
  <r>
    <n v="23305930384"/>
    <s v="Diana Lopez"/>
    <x v="1"/>
    <s v="Ensino Médio"/>
    <s v="Negócios"/>
    <x v="1"/>
    <d v="1959-11-30T00:00:00"/>
    <n v="65"/>
    <x v="0"/>
    <x v="2"/>
    <x v="3"/>
    <n v="79.900000000000006"/>
  </r>
  <r>
    <n v="23327518189"/>
    <s v="Michael Hall"/>
    <x v="0"/>
    <s v="Ensino Médio"/>
    <s v="Economia"/>
    <x v="1"/>
    <d v="1958-06-30T00:00:00"/>
    <n v="66"/>
    <x v="0"/>
    <x v="3"/>
    <x v="0"/>
    <n v="29.9"/>
  </r>
  <r>
    <n v="23347171291"/>
    <s v="Luis Reyes"/>
    <x v="0"/>
    <s v="Mestrado"/>
    <s v="Finanças"/>
    <x v="0"/>
    <d v="1978-06-04T00:00:00"/>
    <n v="46"/>
    <x v="2"/>
    <x v="3"/>
    <x v="2"/>
    <n v="9.9"/>
  </r>
  <r>
    <n v="23396488132"/>
    <s v="Rafael Ferreira Lima"/>
    <x v="0"/>
    <s v="Ensino Médio"/>
    <s v="Economia"/>
    <x v="0"/>
    <d v="1994-02-25T00:00:00"/>
    <n v="31"/>
    <x v="1"/>
    <x v="3"/>
    <x v="1"/>
    <n v="35.9"/>
  </r>
  <r>
    <n v="23474418720"/>
    <s v="Daniel Pereira"/>
    <x v="0"/>
    <s v="Superior"/>
    <s v="Esportes"/>
    <x v="0"/>
    <d v="1964-06-12T00:00:00"/>
    <n v="60"/>
    <x v="0"/>
    <x v="3"/>
    <x v="0"/>
    <n v="29.9"/>
  </r>
  <r>
    <n v="23495363597"/>
    <s v="Eliza Hayes"/>
    <x v="1"/>
    <s v="Ensino Médio"/>
    <s v="Esportes"/>
    <x v="0"/>
    <d v="1972-11-07T00:00:00"/>
    <n v="52"/>
    <x v="2"/>
    <x v="3"/>
    <x v="2"/>
    <n v="9.9"/>
  </r>
  <r>
    <n v="23710915067"/>
    <s v="Ruby Perry"/>
    <x v="0"/>
    <s v="Pós-Graduação"/>
    <s v="Esportes"/>
    <x v="0"/>
    <d v="1963-11-26T00:00:00"/>
    <n v="61"/>
    <x v="0"/>
    <x v="3"/>
    <x v="0"/>
    <n v="29.9"/>
  </r>
  <r>
    <n v="23744776016"/>
    <s v="Renata Fernandes"/>
    <x v="1"/>
    <s v="Superior"/>
    <s v="Agronegócio"/>
    <x v="2"/>
    <d v="1980-11-30T00:00:00"/>
    <n v="44"/>
    <x v="2"/>
    <x v="4"/>
    <x v="2"/>
    <n v="9.9"/>
  </r>
  <r>
    <n v="23811464512"/>
    <s v="Sofia Velez"/>
    <x v="1"/>
    <s v="Doutorado"/>
    <s v="Finanças"/>
    <x v="0"/>
    <d v="1979-08-30T00:00:00"/>
    <n v="45"/>
    <x v="2"/>
    <x v="0"/>
    <x v="0"/>
    <n v="29.9"/>
  </r>
  <r>
    <n v="23812290184"/>
    <s v="Caleb Reed"/>
    <x v="0"/>
    <s v="Pós-Graduação"/>
    <s v="Negócios"/>
    <x v="0"/>
    <d v="1992-07-03T00:00:00"/>
    <n v="32"/>
    <x v="1"/>
    <x v="0"/>
    <x v="0"/>
    <n v="29.9"/>
  </r>
  <r>
    <n v="23826850226"/>
    <s v="Juliana de Souza Oliveira"/>
    <x v="1"/>
    <s v="Superior"/>
    <s v="Negócios"/>
    <x v="1"/>
    <d v="1970-01-24T00:00:00"/>
    <n v="55"/>
    <x v="0"/>
    <x v="0"/>
    <x v="2"/>
    <n v="9.9"/>
  </r>
  <r>
    <n v="23832649809"/>
    <s v="Rita Santos"/>
    <x v="1"/>
    <s v="Ensino Médio"/>
    <s v="Política"/>
    <x v="1"/>
    <d v="1960-02-23T00:00:00"/>
    <n v="65"/>
    <x v="0"/>
    <x v="0"/>
    <x v="3"/>
    <n v="79.900000000000006"/>
  </r>
  <r>
    <n v="23901903684"/>
    <s v="Emerson Oliveira"/>
    <x v="0"/>
    <s v="Mestrado"/>
    <s v="Negócios"/>
    <x v="0"/>
    <d v="1985-03-27T00:00:00"/>
    <n v="39"/>
    <x v="3"/>
    <x v="0"/>
    <x v="1"/>
    <n v="35.9"/>
  </r>
  <r>
    <n v="23955738155"/>
    <s v="Eliana Ramirez"/>
    <x v="1"/>
    <s v="Pós-Graduação"/>
    <s v="Negócios"/>
    <x v="1"/>
    <d v="1971-04-22T00:00:00"/>
    <n v="53"/>
    <x v="2"/>
    <x v="5"/>
    <x v="0"/>
    <n v="29.9"/>
  </r>
  <r>
    <n v="23985916849"/>
    <s v="Camila Torres"/>
    <x v="1"/>
    <s v="Superior"/>
    <s v="Economia"/>
    <x v="0"/>
    <d v="1990-11-04T00:00:00"/>
    <n v="34"/>
    <x v="1"/>
    <x v="1"/>
    <x v="1"/>
    <n v="35.9"/>
  </r>
  <r>
    <n v="24132591017"/>
    <s v="Rita Silva"/>
    <x v="1"/>
    <s v="Pós-Graduação"/>
    <s v="Agronegócio"/>
    <x v="0"/>
    <d v="1978-01-14T00:00:00"/>
    <n v="47"/>
    <x v="2"/>
    <x v="6"/>
    <x v="3"/>
    <n v="79.900000000000006"/>
  </r>
  <r>
    <n v="24163969033"/>
    <s v="James Lee"/>
    <x v="0"/>
    <s v="Superior"/>
    <s v="Negócios"/>
    <x v="1"/>
    <d v="1993-11-21T00:00:00"/>
    <n v="31"/>
    <x v="1"/>
    <x v="2"/>
    <x v="2"/>
    <n v="9.9"/>
  </r>
  <r>
    <n v="24287997573"/>
    <s v="Amanda Costa"/>
    <x v="1"/>
    <s v="Superior"/>
    <s v="Negócios"/>
    <x v="0"/>
    <d v="1980-03-18T00:00:00"/>
    <n v="45"/>
    <x v="2"/>
    <x v="7"/>
    <x v="2"/>
    <n v="9.9"/>
  </r>
  <r>
    <n v="24399783131"/>
    <s v="Olivia Brown"/>
    <x v="1"/>
    <s v="Pós-Graduação"/>
    <s v="Esportes"/>
    <x v="1"/>
    <d v="1958-09-05T00:00:00"/>
    <n v="66"/>
    <x v="0"/>
    <x v="5"/>
    <x v="2"/>
    <n v="9.9"/>
  </r>
  <r>
    <n v="24476290628"/>
    <s v="Ricardo Barbosa"/>
    <x v="0"/>
    <s v="Superior"/>
    <s v="Esportes"/>
    <x v="2"/>
    <d v="1974-10-15T00:00:00"/>
    <n v="50"/>
    <x v="2"/>
    <x v="4"/>
    <x v="2"/>
    <n v="9.9"/>
  </r>
  <r>
    <n v="24501506609"/>
    <s v="Laura Ribeiro"/>
    <x v="1"/>
    <s v="Superior"/>
    <s v="Política"/>
    <x v="1"/>
    <d v="1968-03-06T00:00:00"/>
    <n v="57"/>
    <x v="0"/>
    <x v="3"/>
    <x v="3"/>
    <n v="79.900000000000006"/>
  </r>
  <r>
    <n v="24571944346"/>
    <s v="Emily Wright"/>
    <x v="1"/>
    <s v="Superior"/>
    <s v="Esportes"/>
    <x v="2"/>
    <d v="1959-04-13T00:00:00"/>
    <n v="65"/>
    <x v="0"/>
    <x v="5"/>
    <x v="2"/>
    <n v="9.9"/>
  </r>
  <r>
    <n v="24787984175"/>
    <s v="Henry Adams"/>
    <x v="0"/>
    <s v="Doutorado"/>
    <s v="Finanças"/>
    <x v="0"/>
    <d v="1995-06-17T00:00:00"/>
    <n v="29"/>
    <x v="1"/>
    <x v="4"/>
    <x v="0"/>
    <n v="29.9"/>
  </r>
  <r>
    <n v="25119128692"/>
    <s v="Chloe Coleman"/>
    <x v="1"/>
    <s v="Superior"/>
    <s v="Agronegócio"/>
    <x v="0"/>
    <d v="1983-03-09T00:00:00"/>
    <n v="42"/>
    <x v="3"/>
    <x v="3"/>
    <x v="1"/>
    <n v="35.9"/>
  </r>
  <r>
    <n v="25186825602"/>
    <s v="Lucy Brooks"/>
    <x v="0"/>
    <s v="Superior"/>
    <s v="Economia"/>
    <x v="0"/>
    <d v="1963-04-23T00:00:00"/>
    <n v="61"/>
    <x v="0"/>
    <x v="0"/>
    <x v="0"/>
    <n v="29.9"/>
  </r>
  <r>
    <n v="25259510243"/>
    <s v="Isabela Martins Pereira"/>
    <x v="1"/>
    <s v="Superior"/>
    <s v="Finanças"/>
    <x v="1"/>
    <d v="1973-03-18T00:00:00"/>
    <n v="52"/>
    <x v="2"/>
    <x v="0"/>
    <x v="2"/>
    <n v="9.9"/>
  </r>
  <r>
    <n v="25299040876"/>
    <s v="Vilma Pereira"/>
    <x v="1"/>
    <s v="Ensino Médio"/>
    <s v="Finanças"/>
    <x v="0"/>
    <d v="1960-03-27T00:00:00"/>
    <n v="65"/>
    <x v="0"/>
    <x v="0"/>
    <x v="2"/>
    <n v="9.9"/>
  </r>
  <r>
    <n v="25585315115"/>
    <s v="Autumn Brooks"/>
    <x v="0"/>
    <s v="Pós-Graduação"/>
    <s v="Economia"/>
    <x v="1"/>
    <d v="1977-08-18T00:00:00"/>
    <n v="47"/>
    <x v="2"/>
    <x v="0"/>
    <x v="2"/>
    <n v="9.9"/>
  </r>
  <r>
    <n v="25620590447"/>
    <s v="Isabela Carvalho"/>
    <x v="1"/>
    <s v="Superior"/>
    <s v="Política"/>
    <x v="1"/>
    <d v="1989-12-02T00:00:00"/>
    <n v="35"/>
    <x v="3"/>
    <x v="0"/>
    <x v="3"/>
    <n v="79.900000000000006"/>
  </r>
  <r>
    <n v="25690893853"/>
    <s v="Lily Cooper"/>
    <x v="1"/>
    <s v="Ensino Médio"/>
    <s v="Esportes"/>
    <x v="0"/>
    <d v="1962-04-22T00:00:00"/>
    <n v="62"/>
    <x v="0"/>
    <x v="0"/>
    <x v="2"/>
    <n v="9.9"/>
  </r>
  <r>
    <n v="25770108240"/>
    <s v="Bruno Santos"/>
    <x v="0"/>
    <s v="Ensino Médio"/>
    <s v="Economia"/>
    <x v="0"/>
    <d v="1984-09-12T00:00:00"/>
    <n v="40"/>
    <x v="3"/>
    <x v="0"/>
    <x v="2"/>
    <n v="9.9"/>
  </r>
  <r>
    <n v="26133183584"/>
    <s v="Ethan White"/>
    <x v="0"/>
    <s v="Mestrado"/>
    <s v="Negócios"/>
    <x v="0"/>
    <d v="1989-08-21T00:00:00"/>
    <n v="35"/>
    <x v="3"/>
    <x v="0"/>
    <x v="2"/>
    <n v="9.9"/>
  </r>
  <r>
    <n v="26552662070"/>
    <s v="Mariana Rodrigues"/>
    <x v="1"/>
    <s v="Ensino Médio"/>
    <s v="Política"/>
    <x v="0"/>
    <d v="1958-01-07T00:00:00"/>
    <n v="67"/>
    <x v="0"/>
    <x v="0"/>
    <x v="3"/>
    <n v="79.900000000000006"/>
  </r>
  <r>
    <n v="26642966334"/>
    <s v="Lucas Oliveira"/>
    <x v="0"/>
    <s v="Ensino Médio"/>
    <s v="Esportes"/>
    <x v="0"/>
    <d v="1974-04-17T00:00:00"/>
    <n v="50"/>
    <x v="2"/>
    <x v="1"/>
    <x v="2"/>
    <n v="9.9"/>
  </r>
  <r>
    <n v="26713299497"/>
    <s v="Aaron Perry"/>
    <x v="0"/>
    <s v="Mestrado"/>
    <s v="Negócios"/>
    <x v="0"/>
    <d v="1963-08-08T00:00:00"/>
    <n v="61"/>
    <x v="0"/>
    <x v="2"/>
    <x v="1"/>
    <n v="35.9"/>
  </r>
  <r>
    <n v="26748985558"/>
    <s v="José da Silva"/>
    <x v="0"/>
    <s v="Mestrado"/>
    <s v="Agronegócio"/>
    <x v="2"/>
    <d v="1961-02-10T00:00:00"/>
    <n v="64"/>
    <x v="0"/>
    <x v="3"/>
    <x v="2"/>
    <n v="9.9"/>
  </r>
  <r>
    <n v="26768816675"/>
    <s v="Mariana Oliveira"/>
    <x v="1"/>
    <s v="Superior"/>
    <s v="Negócios"/>
    <x v="1"/>
    <d v="1989-07-23T00:00:00"/>
    <n v="35"/>
    <x v="3"/>
    <x v="3"/>
    <x v="2"/>
    <n v="9.9"/>
  </r>
  <r>
    <n v="26864897176"/>
    <s v="Antonio Pacheco"/>
    <x v="0"/>
    <s v="Pós-Graduação"/>
    <s v="Finanças"/>
    <x v="0"/>
    <d v="1965-03-30T00:00:00"/>
    <n v="59"/>
    <x v="0"/>
    <x v="3"/>
    <x v="0"/>
    <n v="29.9"/>
  </r>
  <r>
    <n v="26887944990"/>
    <s v="Rosa Molina"/>
    <x v="0"/>
    <s v="Ensino Médio"/>
    <s v="Agronegócio"/>
    <x v="0"/>
    <d v="1970-11-25T00:00:00"/>
    <n v="54"/>
    <x v="0"/>
    <x v="3"/>
    <x v="1"/>
    <n v="35.9"/>
  </r>
  <r>
    <n v="27177199946"/>
    <s v="Leah Sanders"/>
    <x v="1"/>
    <s v="Superior"/>
    <s v="Economia"/>
    <x v="0"/>
    <d v="1995-05-12T00:00:00"/>
    <n v="29"/>
    <x v="1"/>
    <x v="3"/>
    <x v="1"/>
    <n v="35.9"/>
  </r>
  <r>
    <n v="27285805125"/>
    <s v="Landon Gray"/>
    <x v="1"/>
    <s v="Superior"/>
    <s v="Negócios"/>
    <x v="1"/>
    <d v="1987-03-12T00:00:00"/>
    <n v="38"/>
    <x v="3"/>
    <x v="3"/>
    <x v="0"/>
    <n v="29.9"/>
  </r>
  <r>
    <n v="27448464474"/>
    <s v="Rita Gomes"/>
    <x v="1"/>
    <s v="Ensino Médio"/>
    <s v="Negócios"/>
    <x v="1"/>
    <d v="1972-06-28T00:00:00"/>
    <n v="52"/>
    <x v="2"/>
    <x v="4"/>
    <x v="2"/>
    <n v="9.9"/>
  </r>
  <r>
    <n v="27575618320"/>
    <s v="Nora Collins"/>
    <x v="1"/>
    <s v="Superior"/>
    <s v="Esportes"/>
    <x v="0"/>
    <d v="1994-10-27T00:00:00"/>
    <n v="30"/>
    <x v="1"/>
    <x v="0"/>
    <x v="2"/>
    <n v="9.9"/>
  </r>
  <r>
    <n v="27679793781"/>
    <s v="Clara Almeida"/>
    <x v="1"/>
    <s v="Pós-Graduação"/>
    <s v="Finanças"/>
    <x v="2"/>
    <d v="1961-02-10T00:00:00"/>
    <n v="64"/>
    <x v="0"/>
    <x v="0"/>
    <x v="0"/>
    <n v="29.9"/>
  </r>
  <r>
    <n v="27696929974"/>
    <s v="Marcelo Fernandes"/>
    <x v="0"/>
    <s v="Pós-Graduação"/>
    <s v="Negócios"/>
    <x v="0"/>
    <d v="1963-07-13T00:00:00"/>
    <n v="61"/>
    <x v="0"/>
    <x v="0"/>
    <x v="2"/>
    <n v="9.9"/>
  </r>
  <r>
    <n v="27712009563"/>
    <s v="Henrique Freitas"/>
    <x v="0"/>
    <s v="Superior"/>
    <s v="Negócios"/>
    <x v="2"/>
    <d v="1966-08-10T00:00:00"/>
    <n v="58"/>
    <x v="0"/>
    <x v="0"/>
    <x v="0"/>
    <n v="29.9"/>
  </r>
  <r>
    <n v="27720063292"/>
    <s v="Laura Pineda"/>
    <x v="1"/>
    <s v="Superior"/>
    <s v="Negócios"/>
    <x v="0"/>
    <d v="1989-12-22T00:00:00"/>
    <n v="35"/>
    <x v="3"/>
    <x v="0"/>
    <x v="0"/>
    <n v="29.9"/>
  </r>
  <r>
    <n v="27733422032"/>
    <s v="Sandra Gomes"/>
    <x v="1"/>
    <s v="Superior"/>
    <s v="Finanças"/>
    <x v="1"/>
    <d v="1988-07-19T00:00:00"/>
    <n v="36"/>
    <x v="3"/>
    <x v="5"/>
    <x v="0"/>
    <n v="29.9"/>
  </r>
  <r>
    <n v="27882905440"/>
    <s v="William Allen"/>
    <x v="0"/>
    <s v="Superior"/>
    <s v="Negócios"/>
    <x v="1"/>
    <d v="1984-03-29T00:00:00"/>
    <n v="40"/>
    <x v="3"/>
    <x v="1"/>
    <x v="1"/>
    <n v="35.9"/>
  </r>
  <r>
    <n v="27972353916"/>
    <s v="José Rodrigues"/>
    <x v="0"/>
    <s v="Ensino Médio"/>
    <s v="Economia"/>
    <x v="0"/>
    <d v="1972-05-01T00:00:00"/>
    <n v="52"/>
    <x v="2"/>
    <x v="6"/>
    <x v="0"/>
    <n v="29.9"/>
  </r>
  <r>
    <n v="28013158370"/>
    <s v="Carolina Valenzuela"/>
    <x v="1"/>
    <s v="Superior"/>
    <s v="Negócios"/>
    <x v="1"/>
    <d v="1957-09-13T00:00:00"/>
    <n v="67"/>
    <x v="0"/>
    <x v="2"/>
    <x v="3"/>
    <n v="79.900000000000006"/>
  </r>
  <r>
    <n v="28054126958"/>
    <s v="Pedro Torres"/>
    <x v="0"/>
    <s v="Superior"/>
    <s v="Economia"/>
    <x v="2"/>
    <d v="1981-09-01T00:00:00"/>
    <n v="43"/>
    <x v="3"/>
    <x v="7"/>
    <x v="1"/>
    <n v="35.9"/>
  </r>
  <r>
    <n v="28153849933"/>
    <s v="Daniel Baker"/>
    <x v="0"/>
    <s v="Pós-Graduação"/>
    <s v="Negócios"/>
    <x v="2"/>
    <d v="1974-10-13T00:00:00"/>
    <n v="50"/>
    <x v="2"/>
    <x v="5"/>
    <x v="3"/>
    <n v="79.900000000000006"/>
  </r>
  <r>
    <n v="28166551614"/>
    <s v="Renata Rodrigues"/>
    <x v="1"/>
    <s v="Pós-Graduação"/>
    <s v="Política"/>
    <x v="2"/>
    <d v="1983-12-06T00:00:00"/>
    <n v="41"/>
    <x v="3"/>
    <x v="4"/>
    <x v="3"/>
    <n v="79.900000000000006"/>
  </r>
  <r>
    <n v="28200818797"/>
    <s v="Amelia Garcia"/>
    <x v="1"/>
    <s v="Ensino Médio"/>
    <s v="Esportes"/>
    <x v="2"/>
    <d v="1979-03-08T00:00:00"/>
    <n v="46"/>
    <x v="2"/>
    <x v="3"/>
    <x v="0"/>
    <n v="29.9"/>
  </r>
  <r>
    <n v="28435465592"/>
    <s v="Maria das Graças Silva"/>
    <x v="1"/>
    <s v="Ensino Médio"/>
    <s v="Finanças"/>
    <x v="0"/>
    <d v="1993-06-12T00:00:00"/>
    <n v="31"/>
    <x v="1"/>
    <x v="5"/>
    <x v="0"/>
    <n v="29.9"/>
  </r>
  <r>
    <n v="28452088771"/>
    <s v="Zoey Ramirez"/>
    <x v="0"/>
    <s v="Ensino Médio"/>
    <s v="Economia"/>
    <x v="0"/>
    <d v="1983-07-04T00:00:00"/>
    <n v="41"/>
    <x v="3"/>
    <x v="4"/>
    <x v="2"/>
    <n v="9.9"/>
  </r>
  <r>
    <n v="28472708104"/>
    <s v="Grace Hill"/>
    <x v="1"/>
    <s v="Superior"/>
    <s v="Economia"/>
    <x v="0"/>
    <d v="1980-01-21T00:00:00"/>
    <n v="45"/>
    <x v="2"/>
    <x v="3"/>
    <x v="1"/>
    <n v="35.9"/>
  </r>
  <r>
    <n v="28577291217"/>
    <s v="Benjamin Moore"/>
    <x v="0"/>
    <s v="Ensino Médio"/>
    <s v="Negócios"/>
    <x v="0"/>
    <d v="1983-04-17T00:00:00"/>
    <n v="41"/>
    <x v="3"/>
    <x v="0"/>
    <x v="0"/>
    <n v="29.9"/>
  </r>
  <r>
    <n v="28722728237"/>
    <s v="Estefania Velasco"/>
    <x v="1"/>
    <s v="Pós-Graduação"/>
    <s v="Política"/>
    <x v="2"/>
    <d v="1989-03-21T00:00:00"/>
    <n v="36"/>
    <x v="3"/>
    <x v="0"/>
    <x v="3"/>
    <n v="79.900000000000006"/>
  </r>
  <r>
    <n v="28746452670"/>
    <s v="Rafael Almeida"/>
    <x v="0"/>
    <s v="Pós-Graduação"/>
    <s v="Negócios"/>
    <x v="2"/>
    <d v="1993-08-13T00:00:00"/>
    <n v="31"/>
    <x v="1"/>
    <x v="0"/>
    <x v="3"/>
    <n v="79.900000000000006"/>
  </r>
  <r>
    <n v="28755892068"/>
    <s v="Isabella Taylor"/>
    <x v="1"/>
    <s v="Superior"/>
    <s v="Economia"/>
    <x v="0"/>
    <d v="1958-02-07T00:00:00"/>
    <n v="67"/>
    <x v="0"/>
    <x v="0"/>
    <x v="2"/>
    <n v="9.9"/>
  </r>
  <r>
    <n v="28940705644"/>
    <s v="André Lima"/>
    <x v="0"/>
    <s v="Ensino Médio"/>
    <s v="Economia"/>
    <x v="0"/>
    <d v="1969-11-20T00:00:00"/>
    <n v="55"/>
    <x v="0"/>
    <x v="0"/>
    <x v="1"/>
    <n v="35.9"/>
  </r>
  <r>
    <n v="29031986542"/>
    <s v="Mariana Fernandes"/>
    <x v="1"/>
    <s v="Ensino Médio"/>
    <s v="Agronegócio"/>
    <x v="0"/>
    <d v="1957-07-25T00:00:00"/>
    <n v="67"/>
    <x v="0"/>
    <x v="0"/>
    <x v="2"/>
    <n v="9.9"/>
  </r>
  <r>
    <n v="29058531849"/>
    <s v="Harper Reed"/>
    <x v="0"/>
    <s v="Pós-Graduação"/>
    <s v="Economia"/>
    <x v="1"/>
    <d v="1964-08-10T00:00:00"/>
    <n v="60"/>
    <x v="0"/>
    <x v="0"/>
    <x v="1"/>
    <n v="35.9"/>
  </r>
  <r>
    <n v="29062765488"/>
    <s v="Sandra Fernandes"/>
    <x v="1"/>
    <s v="Superior"/>
    <s v="Agronegócio"/>
    <x v="2"/>
    <d v="1957-07-27T00:00:00"/>
    <n v="67"/>
    <x v="0"/>
    <x v="0"/>
    <x v="1"/>
    <n v="35.9"/>
  </r>
  <r>
    <n v="29127263778"/>
    <s v="José Costa"/>
    <x v="0"/>
    <s v="Superior"/>
    <s v="Agronegócio"/>
    <x v="0"/>
    <d v="1980-01-24T00:00:00"/>
    <n v="45"/>
    <x v="2"/>
    <x v="0"/>
    <x v="1"/>
    <n v="35.9"/>
  </r>
  <r>
    <n v="29151032854"/>
    <s v="Bruno Silva"/>
    <x v="0"/>
    <s v="Superior"/>
    <s v="Negócios"/>
    <x v="0"/>
    <d v="1963-09-25T00:00:00"/>
    <n v="61"/>
    <x v="0"/>
    <x v="1"/>
    <x v="2"/>
    <n v="9.9"/>
  </r>
  <r>
    <n v="29200736829"/>
    <s v="Pedro Rodrigues Martins"/>
    <x v="0"/>
    <s v="Pós-Graduação"/>
    <s v="Esportes"/>
    <x v="0"/>
    <d v="1967-06-05T00:00:00"/>
    <n v="57"/>
    <x v="0"/>
    <x v="2"/>
    <x v="0"/>
    <n v="29.9"/>
  </r>
  <r>
    <n v="29210849513"/>
    <s v="Eduardo Medina"/>
    <x v="0"/>
    <s v="Pós-Graduação"/>
    <s v="Economia"/>
    <x v="1"/>
    <d v="1962-02-27T00:00:00"/>
    <n v="63"/>
    <x v="0"/>
    <x v="3"/>
    <x v="1"/>
    <n v="35.9"/>
  </r>
  <r>
    <n v="29324777441"/>
    <s v="Bernardo Rodrigues"/>
    <x v="0"/>
    <s v="Superior"/>
    <s v="Economia"/>
    <x v="2"/>
    <d v="1968-06-23T00:00:00"/>
    <n v="56"/>
    <x v="0"/>
    <x v="3"/>
    <x v="2"/>
    <n v="9.9"/>
  </r>
  <r>
    <n v="29416954094"/>
    <s v="Adrian Brooks"/>
    <x v="0"/>
    <s v="Ensino Médio"/>
    <s v="Negócios"/>
    <x v="0"/>
    <d v="1981-10-12T00:00:00"/>
    <n v="43"/>
    <x v="3"/>
    <x v="3"/>
    <x v="3"/>
    <n v="79.900000000000006"/>
  </r>
  <r>
    <n v="29550625936"/>
    <s v="Samantha Price"/>
    <x v="1"/>
    <s v="Ensino Médio"/>
    <s v="Negócios"/>
    <x v="0"/>
    <d v="1979-10-27T00:00:00"/>
    <n v="45"/>
    <x v="2"/>
    <x v="3"/>
    <x v="0"/>
    <n v="29.9"/>
  </r>
  <r>
    <n v="29608724794"/>
    <s v="Pedro Rodrigues"/>
    <x v="0"/>
    <s v="Ensino Médio"/>
    <s v="Economia"/>
    <x v="0"/>
    <d v="1982-03-22T00:00:00"/>
    <n v="43"/>
    <x v="3"/>
    <x v="3"/>
    <x v="2"/>
    <n v="9.9"/>
  </r>
  <r>
    <n v="29617727732"/>
    <s v="Amanda Souza"/>
    <x v="1"/>
    <s v="Superior"/>
    <s v="Economia"/>
    <x v="1"/>
    <d v="1987-09-11T00:00:00"/>
    <n v="37"/>
    <x v="3"/>
    <x v="3"/>
    <x v="0"/>
    <n v="29.9"/>
  </r>
  <r>
    <n v="29665927499"/>
    <s v="Ana Pereira"/>
    <x v="1"/>
    <s v="Pós-Graduação"/>
    <s v="Finanças"/>
    <x v="0"/>
    <d v="1970-10-31T00:00:00"/>
    <n v="54"/>
    <x v="0"/>
    <x v="4"/>
    <x v="0"/>
    <n v="29.9"/>
  </r>
  <r>
    <n v="29773455762"/>
    <s v="Christopher Ross"/>
    <x v="0"/>
    <s v="Superior"/>
    <s v="Finanças"/>
    <x v="1"/>
    <d v="1982-05-12T00:00:00"/>
    <n v="42"/>
    <x v="3"/>
    <x v="0"/>
    <x v="0"/>
    <n v="29.9"/>
  </r>
  <r>
    <n v="29806175798"/>
    <s v="Fabiana Oliveira"/>
    <x v="1"/>
    <s v="Ensino Médio"/>
    <s v="Negócios"/>
    <x v="0"/>
    <d v="1974-03-08T00:00:00"/>
    <n v="51"/>
    <x v="2"/>
    <x v="0"/>
    <x v="3"/>
    <n v="79.900000000000006"/>
  </r>
  <r>
    <n v="29958942950"/>
    <s v="Naomi Carter"/>
    <x v="1"/>
    <s v="Superior"/>
    <s v="Economia"/>
    <x v="0"/>
    <d v="1986-01-24T00:00:00"/>
    <n v="39"/>
    <x v="3"/>
    <x v="0"/>
    <x v="2"/>
    <n v="9.9"/>
  </r>
  <r>
    <n v="29997693161"/>
    <s v="José Pereira"/>
    <x v="0"/>
    <s v="Superior"/>
    <s v="Economia"/>
    <x v="2"/>
    <d v="1978-10-15T00:00:00"/>
    <n v="46"/>
    <x v="2"/>
    <x v="0"/>
    <x v="2"/>
    <n v="9.9"/>
  </r>
  <r>
    <n v="30056943664"/>
    <s v="Francisco Chavez"/>
    <x v="0"/>
    <s v="Superior"/>
    <s v="Economia"/>
    <x v="0"/>
    <d v="1958-04-06T00:00:00"/>
    <n v="66"/>
    <x v="0"/>
    <x v="0"/>
    <x v="1"/>
    <n v="35.9"/>
  </r>
  <r>
    <n v="30135605541"/>
    <s v="Mason Anderson"/>
    <x v="1"/>
    <s v="Ensino Médio"/>
    <s v="Finanças"/>
    <x v="0"/>
    <d v="1960-01-13T00:00:00"/>
    <n v="65"/>
    <x v="0"/>
    <x v="5"/>
    <x v="0"/>
    <n v="29.9"/>
  </r>
  <r>
    <n v="30221046505"/>
    <s v="Sandra Rodrigues"/>
    <x v="1"/>
    <s v="Pós-Graduação"/>
    <s v="Negócios"/>
    <x v="0"/>
    <d v="1984-07-01T00:00:00"/>
    <n v="40"/>
    <x v="3"/>
    <x v="1"/>
    <x v="1"/>
    <n v="35.9"/>
  </r>
  <r>
    <n v="30253040173"/>
    <s v="Sofia Martinez"/>
    <x v="1"/>
    <s v="Superior"/>
    <s v="Economia"/>
    <x v="0"/>
    <d v="1972-04-17T00:00:00"/>
    <n v="52"/>
    <x v="2"/>
    <x v="6"/>
    <x v="1"/>
    <n v="35.9"/>
  </r>
  <r>
    <n v="30314403216"/>
    <s v="Marcelo Santos"/>
    <x v="0"/>
    <s v="Superior"/>
    <s v="Esportes"/>
    <x v="0"/>
    <d v="1992-01-21T00:00:00"/>
    <n v="33"/>
    <x v="1"/>
    <x v="2"/>
    <x v="2"/>
    <n v="9.9"/>
  </r>
  <r>
    <n v="30353673725"/>
    <s v="Thomas Barnes"/>
    <x v="0"/>
    <s v="Ensino Médio"/>
    <s v="Política"/>
    <x v="1"/>
    <d v="1995-09-21T00:00:00"/>
    <n v="29"/>
    <x v="1"/>
    <x v="7"/>
    <x v="3"/>
    <n v="79.900000000000006"/>
  </r>
  <r>
    <n v="30383272945"/>
    <s v="Dylan Bell"/>
    <x v="0"/>
    <s v="Mestrado"/>
    <s v="Finanças"/>
    <x v="0"/>
    <d v="1994-06-29T00:00:00"/>
    <n v="30"/>
    <x v="1"/>
    <x v="5"/>
    <x v="0"/>
    <n v="29.9"/>
  </r>
  <r>
    <n v="30421203942"/>
    <s v="Bruno Fernandes"/>
    <x v="0"/>
    <s v="Superior"/>
    <s v="Agronegócio"/>
    <x v="0"/>
    <d v="1979-05-02T00:00:00"/>
    <n v="45"/>
    <x v="2"/>
    <x v="4"/>
    <x v="1"/>
    <n v="35.9"/>
  </r>
  <r>
    <n v="30468143545"/>
    <s v="William Gomes"/>
    <x v="0"/>
    <s v="Ensino Médio"/>
    <s v="Política"/>
    <x v="1"/>
    <d v="1985-06-13T00:00:00"/>
    <n v="39"/>
    <x v="3"/>
    <x v="3"/>
    <x v="3"/>
    <n v="79.900000000000006"/>
  </r>
  <r>
    <n v="30493961253"/>
    <s v="Marcelo Rodrigues"/>
    <x v="0"/>
    <s v="Mestrado"/>
    <s v="Agronegócio"/>
    <x v="2"/>
    <d v="1975-04-17T00:00:00"/>
    <n v="49"/>
    <x v="2"/>
    <x v="5"/>
    <x v="2"/>
    <n v="9.9"/>
  </r>
  <r>
    <n v="30557538193"/>
    <s v="Ricardo Lara"/>
    <x v="0"/>
    <s v="Superior"/>
    <s v="Economia"/>
    <x v="0"/>
    <d v="1969-11-22T00:00:00"/>
    <n v="55"/>
    <x v="0"/>
    <x v="4"/>
    <x v="1"/>
    <n v="35.9"/>
  </r>
  <r>
    <n v="30571772130"/>
    <s v="Bernardo Silva"/>
    <x v="0"/>
    <s v="Ensino Médio"/>
    <s v="Agronegócio"/>
    <x v="2"/>
    <d v="1995-07-11T00:00:00"/>
    <n v="29"/>
    <x v="1"/>
    <x v="3"/>
    <x v="3"/>
    <n v="79.900000000000006"/>
  </r>
  <r>
    <n v="30735636076"/>
    <s v="Rafael Gomes"/>
    <x v="0"/>
    <s v="Mestrado"/>
    <s v="Negócios"/>
    <x v="0"/>
    <d v="1985-11-10T00:00:00"/>
    <n v="39"/>
    <x v="3"/>
    <x v="0"/>
    <x v="0"/>
    <n v="29.9"/>
  </r>
  <r>
    <n v="30763734385"/>
    <s v="José Martins"/>
    <x v="0"/>
    <s v="Ensino Médio"/>
    <s v="Negócios"/>
    <x v="1"/>
    <d v="1981-10-23T00:00:00"/>
    <n v="43"/>
    <x v="3"/>
    <x v="0"/>
    <x v="3"/>
    <n v="79.900000000000006"/>
  </r>
  <r>
    <n v="30850039240"/>
    <s v="Adriana Rojas"/>
    <x v="1"/>
    <s v="Pós-Graduação"/>
    <s v="Negócios"/>
    <x v="0"/>
    <d v="1992-11-21T00:00:00"/>
    <n v="32"/>
    <x v="1"/>
    <x v="0"/>
    <x v="2"/>
    <n v="9.9"/>
  </r>
  <r>
    <n v="30890249713"/>
    <s v="Addison Ward"/>
    <x v="0"/>
    <s v="Superior"/>
    <s v="Economia"/>
    <x v="2"/>
    <d v="1986-09-09T00:00:00"/>
    <n v="38"/>
    <x v="3"/>
    <x v="0"/>
    <x v="1"/>
    <n v="35.9"/>
  </r>
  <r>
    <n v="30904162810"/>
    <s v="Ryan Foster"/>
    <x v="0"/>
    <s v="Ensino Médio"/>
    <s v="Negócios"/>
    <x v="0"/>
    <d v="1970-10-01T00:00:00"/>
    <n v="54"/>
    <x v="0"/>
    <x v="0"/>
    <x v="1"/>
    <n v="35.9"/>
  </r>
  <r>
    <n v="31161056912"/>
    <s v="Emerson Fernandes"/>
    <x v="0"/>
    <s v="Superior"/>
    <s v="Economia"/>
    <x v="2"/>
    <d v="1972-12-23T00:00:00"/>
    <n v="52"/>
    <x v="2"/>
    <x v="0"/>
    <x v="1"/>
    <n v="35.9"/>
  </r>
  <r>
    <n v="31194503371"/>
    <s v="Felipe Pereira"/>
    <x v="0"/>
    <s v="Ensino Médio"/>
    <s v="Esportes"/>
    <x v="0"/>
    <d v="1981-05-03T00:00:00"/>
    <n v="43"/>
    <x v="3"/>
    <x v="0"/>
    <x v="2"/>
    <n v="9.9"/>
  </r>
  <r>
    <n v="31239662843"/>
    <s v="Mariana Silva"/>
    <x v="1"/>
    <s v="Superior"/>
    <s v="Negócios"/>
    <x v="1"/>
    <d v="1957-11-01T00:00:00"/>
    <n v="67"/>
    <x v="0"/>
    <x v="0"/>
    <x v="2"/>
    <n v="9.9"/>
  </r>
  <r>
    <n v="31323760929"/>
    <s v="Evelyn Walker"/>
    <x v="1"/>
    <s v="Superior"/>
    <s v="Economia"/>
    <x v="0"/>
    <d v="1955-08-17T00:00:00"/>
    <n v="69"/>
    <x v="0"/>
    <x v="0"/>
    <x v="2"/>
    <n v="9.9"/>
  </r>
  <r>
    <n v="31519057095"/>
    <s v="Guadalupe Munoz"/>
    <x v="1"/>
    <s v="Doutorado"/>
    <s v="Negócios"/>
    <x v="0"/>
    <d v="1970-06-09T00:00:00"/>
    <n v="54"/>
    <x v="0"/>
    <x v="1"/>
    <x v="2"/>
    <n v="9.9"/>
  </r>
  <r>
    <n v="31654890307"/>
    <s v="Sandra Souza"/>
    <x v="0"/>
    <s v="Superior"/>
    <s v="Negócios"/>
    <x v="0"/>
    <d v="1958-01-08T00:00:00"/>
    <n v="67"/>
    <x v="0"/>
    <x v="2"/>
    <x v="2"/>
    <n v="9.9"/>
  </r>
  <r>
    <n v="31655555649"/>
    <s v="Nathan Bennett"/>
    <x v="0"/>
    <s v="Ensino Médio"/>
    <s v="Negócios"/>
    <x v="1"/>
    <d v="1983-04-14T00:00:00"/>
    <n v="41"/>
    <x v="3"/>
    <x v="3"/>
    <x v="3"/>
    <n v="79.900000000000006"/>
  </r>
  <r>
    <n v="31834447574"/>
    <s v="Maya Watson"/>
    <x v="0"/>
    <s v="Superior"/>
    <s v="Agronegócio"/>
    <x v="2"/>
    <d v="1992-11-12T00:00:00"/>
    <n v="32"/>
    <x v="1"/>
    <x v="3"/>
    <x v="2"/>
    <n v="9.9"/>
  </r>
  <r>
    <n v="31841604153"/>
    <s v="Luz Maria Maldonado"/>
    <x v="0"/>
    <s v="Superior"/>
    <s v="Finanças"/>
    <x v="1"/>
    <d v="1984-11-05T00:00:00"/>
    <n v="40"/>
    <x v="3"/>
    <x v="3"/>
    <x v="0"/>
    <n v="29.9"/>
  </r>
  <r>
    <n v="31886556092"/>
    <s v="Scarlett Mitchell"/>
    <x v="0"/>
    <s v="Pós-Graduação"/>
    <s v="Economia"/>
    <x v="2"/>
    <d v="1990-01-30T00:00:00"/>
    <n v="35"/>
    <x v="3"/>
    <x v="3"/>
    <x v="2"/>
    <n v="9.9"/>
  </r>
  <r>
    <n v="31935346566"/>
    <s v="Bruno Pereira Rodrigues"/>
    <x v="0"/>
    <s v="Superior"/>
    <s v="Economia"/>
    <x v="0"/>
    <d v="1965-09-13T00:00:00"/>
    <n v="59"/>
    <x v="0"/>
    <x v="3"/>
    <x v="1"/>
    <n v="35.9"/>
  </r>
  <r>
    <n v="31969357318"/>
    <s v="Daniel Contreras"/>
    <x v="0"/>
    <s v="Ensino Médio"/>
    <s v="Finanças"/>
    <x v="1"/>
    <d v="1963-08-09T00:00:00"/>
    <n v="61"/>
    <x v="0"/>
    <x v="3"/>
    <x v="0"/>
    <n v="29.9"/>
  </r>
  <r>
    <n v="31971403474"/>
    <s v="Pedro Gomes"/>
    <x v="0"/>
    <s v="Superior"/>
    <s v="Negócios"/>
    <x v="0"/>
    <d v="1989-06-18T00:00:00"/>
    <n v="35"/>
    <x v="3"/>
    <x v="4"/>
    <x v="0"/>
    <n v="29.9"/>
  </r>
  <r>
    <n v="31985811228"/>
    <s v="Hector Aguilar"/>
    <x v="0"/>
    <s v="Ensino Médio"/>
    <s v="Economia"/>
    <x v="1"/>
    <d v="1990-06-11T00:00:00"/>
    <n v="34"/>
    <x v="1"/>
    <x v="0"/>
    <x v="0"/>
    <n v="29.9"/>
  </r>
  <r>
    <n v="32043808085"/>
    <s v="Matheus Almeida Santos"/>
    <x v="0"/>
    <s v="Ensino Médio"/>
    <s v="Negócios"/>
    <x v="0"/>
    <d v="1984-03-26T00:00:00"/>
    <n v="40"/>
    <x v="3"/>
    <x v="0"/>
    <x v="0"/>
    <n v="29.9"/>
  </r>
  <r>
    <n v="32056730472"/>
    <s v="Fernanda Gomes"/>
    <x v="1"/>
    <s v="Pós-Graduação"/>
    <s v="Negócios"/>
    <x v="2"/>
    <d v="1966-09-20T00:00:00"/>
    <n v="58"/>
    <x v="0"/>
    <x v="0"/>
    <x v="2"/>
    <n v="9.9"/>
  </r>
  <r>
    <n v="32076448530"/>
    <s v="Adriana Silva"/>
    <x v="1"/>
    <s v="Superior"/>
    <s v="Agronegócio"/>
    <x v="0"/>
    <d v="1964-12-25T00:00:00"/>
    <n v="60"/>
    <x v="0"/>
    <x v="0"/>
    <x v="1"/>
    <n v="35.9"/>
  </r>
  <r>
    <n v="32076861903"/>
    <s v="Patricia Medina"/>
    <x v="1"/>
    <s v="Superior"/>
    <s v="Economia"/>
    <x v="0"/>
    <d v="1965-08-03T00:00:00"/>
    <n v="59"/>
    <x v="0"/>
    <x v="0"/>
    <x v="2"/>
    <n v="9.9"/>
  </r>
  <r>
    <n v="32080730358"/>
    <s v="Juan Carlos Espinoza"/>
    <x v="0"/>
    <s v="Ensino Médio"/>
    <s v="Esportes"/>
    <x v="0"/>
    <d v="1987-01-17T00:00:00"/>
    <n v="38"/>
    <x v="3"/>
    <x v="5"/>
    <x v="0"/>
    <n v="29.9"/>
  </r>
  <r>
    <n v="32359135449"/>
    <s v="Jordan Hayes"/>
    <x v="0"/>
    <s v="Pós-Graduação"/>
    <s v="Negócios"/>
    <x v="2"/>
    <d v="1961-06-13T00:00:00"/>
    <n v="63"/>
    <x v="0"/>
    <x v="1"/>
    <x v="2"/>
    <n v="9.9"/>
  </r>
  <r>
    <n v="32373994641"/>
    <s v="Bruno Costa"/>
    <x v="0"/>
    <s v="Superior"/>
    <s v="Economia"/>
    <x v="2"/>
    <d v="1956-09-18T00:00:00"/>
    <n v="68"/>
    <x v="0"/>
    <x v="6"/>
    <x v="0"/>
    <n v="29.9"/>
  </r>
  <r>
    <n v="32485376814"/>
    <s v="Carlos Lopez"/>
    <x v="0"/>
    <s v="Superior"/>
    <s v="Negócios"/>
    <x v="1"/>
    <d v="1967-03-05T00:00:00"/>
    <n v="58"/>
    <x v="0"/>
    <x v="2"/>
    <x v="0"/>
    <n v="29.9"/>
  </r>
  <r>
    <n v="32558610072"/>
    <s v="Ana Silva"/>
    <x v="0"/>
    <s v="Mestrado"/>
    <s v="Finanças"/>
    <x v="1"/>
    <d v="1981-03-26T00:00:00"/>
    <n v="43"/>
    <x v="3"/>
    <x v="7"/>
    <x v="0"/>
    <n v="29.9"/>
  </r>
  <r>
    <n v="32861405102"/>
    <s v="Marcelo Almeida"/>
    <x v="0"/>
    <s v="Pós-Graduação"/>
    <s v="Economia"/>
    <x v="2"/>
    <d v="1966-07-20T00:00:00"/>
    <n v="58"/>
    <x v="0"/>
    <x v="5"/>
    <x v="1"/>
    <n v="35.9"/>
  </r>
  <r>
    <n v="32910016971"/>
    <s v="Aria Rivera"/>
    <x v="1"/>
    <s v="Superior"/>
    <s v="Economia"/>
    <x v="0"/>
    <d v="1978-04-07T00:00:00"/>
    <n v="46"/>
    <x v="2"/>
    <x v="4"/>
    <x v="1"/>
    <n v="35.9"/>
  </r>
  <r>
    <n v="32944488783"/>
    <s v="Rafael Silva"/>
    <x v="0"/>
    <s v="Pós-Graduação"/>
    <s v="Economia"/>
    <x v="0"/>
    <d v="1972-05-23T00:00:00"/>
    <n v="52"/>
    <x v="2"/>
    <x v="3"/>
    <x v="0"/>
    <n v="29.9"/>
  </r>
  <r>
    <n v="33045087456"/>
    <s v="Guillermo Soto"/>
    <x v="0"/>
    <s v="Ensino Médio"/>
    <s v="Negócios"/>
    <x v="0"/>
    <d v="1979-12-27T00:00:00"/>
    <n v="45"/>
    <x v="2"/>
    <x v="5"/>
    <x v="0"/>
    <n v="29.9"/>
  </r>
  <r>
    <n v="33083932561"/>
    <s v="Miguel Perez"/>
    <x v="0"/>
    <s v="Pós-Graduação"/>
    <s v="Finanças"/>
    <x v="2"/>
    <d v="1955-02-10T00:00:00"/>
    <n v="70"/>
    <x v="0"/>
    <x v="4"/>
    <x v="0"/>
    <n v="29.9"/>
  </r>
  <r>
    <n v="33120179107"/>
    <s v="Emerson Rodrigues"/>
    <x v="0"/>
    <s v="Pós-Graduação"/>
    <s v="Finanças"/>
    <x v="0"/>
    <d v="1987-09-28T00:00:00"/>
    <n v="37"/>
    <x v="3"/>
    <x v="3"/>
    <x v="0"/>
    <n v="29.9"/>
  </r>
  <r>
    <n v="33221309333"/>
    <s v="Raul Dominguez"/>
    <x v="0"/>
    <s v="Superior"/>
    <s v="Agronegócio"/>
    <x v="2"/>
    <d v="1960-03-27T00:00:00"/>
    <n v="65"/>
    <x v="0"/>
    <x v="0"/>
    <x v="2"/>
    <n v="9.9"/>
  </r>
  <r>
    <n v="33247836129"/>
    <s v="Vilma Oliveira"/>
    <x v="1"/>
    <s v="Superior"/>
    <s v="Economia"/>
    <x v="0"/>
    <d v="1995-10-16T00:00:00"/>
    <n v="29"/>
    <x v="1"/>
    <x v="0"/>
    <x v="2"/>
    <n v="9.9"/>
  </r>
  <r>
    <n v="33329077647"/>
    <s v="Joshua Reed"/>
    <x v="0"/>
    <s v="Pós-Graduação"/>
    <s v="Economia"/>
    <x v="2"/>
    <d v="1960-08-21T00:00:00"/>
    <n v="64"/>
    <x v="0"/>
    <x v="0"/>
    <x v="0"/>
    <n v="29.9"/>
  </r>
  <r>
    <n v="33353271839"/>
    <s v="Alejandro Mendoza"/>
    <x v="0"/>
    <s v="Superior"/>
    <s v="Economia"/>
    <x v="0"/>
    <d v="1955-11-04T00:00:00"/>
    <n v="69"/>
    <x v="0"/>
    <x v="0"/>
    <x v="1"/>
    <n v="35.9"/>
  </r>
  <r>
    <n v="33391594252"/>
    <s v="Rafael Pereira"/>
    <x v="0"/>
    <s v="Ensino Médio"/>
    <s v="Política"/>
    <x v="1"/>
    <d v="1978-03-28T00:00:00"/>
    <n v="46"/>
    <x v="2"/>
    <x v="0"/>
    <x v="3"/>
    <n v="79.900000000000006"/>
  </r>
  <r>
    <n v="33482040032"/>
    <s v="Olivia Brown"/>
    <x v="1"/>
    <s v="Pós-Graduação"/>
    <s v="Esportes"/>
    <x v="1"/>
    <d v="1989-03-20T00:00:00"/>
    <n v="36"/>
    <x v="3"/>
    <x v="0"/>
    <x v="2"/>
    <n v="9.9"/>
  </r>
  <r>
    <n v="33490248117"/>
    <s v="Mariana Martins"/>
    <x v="1"/>
    <s v="Superior"/>
    <s v="Economia"/>
    <x v="0"/>
    <d v="1990-01-10T00:00:00"/>
    <n v="35"/>
    <x v="3"/>
    <x v="0"/>
    <x v="2"/>
    <n v="9.9"/>
  </r>
  <r>
    <n v="33585062982"/>
    <s v="Javier Peralta"/>
    <x v="0"/>
    <s v="Pós-Graduação"/>
    <s v="Agronegócio"/>
    <x v="2"/>
    <d v="1960-03-03T00:00:00"/>
    <n v="65"/>
    <x v="0"/>
    <x v="0"/>
    <x v="1"/>
    <n v="35.9"/>
  </r>
  <r>
    <n v="33614763115"/>
    <s v="Vilma Santos"/>
    <x v="1"/>
    <s v="Ensino Médio"/>
    <s v="Finanças"/>
    <x v="1"/>
    <d v="1993-01-04T00:00:00"/>
    <n v="32"/>
    <x v="1"/>
    <x v="0"/>
    <x v="0"/>
    <n v="29.9"/>
  </r>
  <r>
    <n v="33625332262"/>
    <s v="João Almeida"/>
    <x v="0"/>
    <s v="Superior"/>
    <s v="Economia"/>
    <x v="0"/>
    <d v="1969-11-16T00:00:00"/>
    <n v="55"/>
    <x v="0"/>
    <x v="1"/>
    <x v="1"/>
    <n v="35.9"/>
  </r>
  <r>
    <n v="33812311392"/>
    <s v="Laura Miranda"/>
    <x v="1"/>
    <s v="Ensino Médio"/>
    <s v="Política"/>
    <x v="0"/>
    <d v="1978-05-31T00:00:00"/>
    <n v="46"/>
    <x v="2"/>
    <x v="2"/>
    <x v="3"/>
    <n v="79.900000000000006"/>
  </r>
  <r>
    <n v="33839338471"/>
    <s v="José Alves"/>
    <x v="0"/>
    <s v="Ensino Médio"/>
    <s v="Economia"/>
    <x v="0"/>
    <d v="1995-06-27T00:00:00"/>
    <n v="29"/>
    <x v="1"/>
    <x v="3"/>
    <x v="0"/>
    <n v="29.9"/>
  </r>
  <r>
    <n v="33875188130"/>
    <s v="Laura Ribeiro Lima"/>
    <x v="1"/>
    <s v="Mestrado"/>
    <s v="Negócios"/>
    <x v="0"/>
    <d v="1976-03-26T00:00:00"/>
    <n v="48"/>
    <x v="2"/>
    <x v="3"/>
    <x v="1"/>
    <n v="35.9"/>
  </r>
  <r>
    <n v="33898601118"/>
    <s v="Luz Maria Maldonado"/>
    <x v="0"/>
    <s v="Superior"/>
    <s v="Finanças"/>
    <x v="1"/>
    <d v="1976-08-31T00:00:00"/>
    <n v="48"/>
    <x v="2"/>
    <x v="3"/>
    <x v="0"/>
    <n v="29.9"/>
  </r>
  <r>
    <n v="33959101715"/>
    <s v="José Oliveira"/>
    <x v="0"/>
    <s v="Mestrado"/>
    <s v="Esportes"/>
    <x v="2"/>
    <d v="1960-03-01T00:00:00"/>
    <n v="65"/>
    <x v="0"/>
    <x v="3"/>
    <x v="2"/>
    <n v="9.9"/>
  </r>
  <r>
    <n v="33969903983"/>
    <s v="Mariana Ortiz"/>
    <x v="1"/>
    <s v="Superior"/>
    <s v="Economia"/>
    <x v="2"/>
    <d v="1987-01-21T00:00:00"/>
    <n v="38"/>
    <x v="3"/>
    <x v="3"/>
    <x v="2"/>
    <n v="9.9"/>
  </r>
  <r>
    <n v="34020079542"/>
    <s v="Veronica Reyes"/>
    <x v="1"/>
    <s v="Superior"/>
    <s v="Economia"/>
    <x v="0"/>
    <d v="1963-11-11T00:00:00"/>
    <n v="61"/>
    <x v="0"/>
    <x v="3"/>
    <x v="2"/>
    <n v="9.9"/>
  </r>
  <r>
    <n v="34161309302"/>
    <s v="William Martins"/>
    <x v="0"/>
    <s v="Superior"/>
    <s v="Economia"/>
    <x v="0"/>
    <d v="1995-05-11T00:00:00"/>
    <n v="29"/>
    <x v="1"/>
    <x v="4"/>
    <x v="1"/>
    <n v="35.9"/>
  </r>
  <r>
    <n v="34264176742"/>
    <s v="Marcelo Rodrigues"/>
    <x v="0"/>
    <s v="Mestrado"/>
    <s v="Agronegócio"/>
    <x v="2"/>
    <d v="1976-10-04T00:00:00"/>
    <n v="48"/>
    <x v="2"/>
    <x v="0"/>
    <x v="2"/>
    <n v="9.9"/>
  </r>
  <r>
    <n v="34270622570"/>
    <s v="Ellie Hayes"/>
    <x v="1"/>
    <s v="Superior"/>
    <s v="Economia"/>
    <x v="2"/>
    <d v="1962-12-23T00:00:00"/>
    <n v="62"/>
    <x v="0"/>
    <x v="0"/>
    <x v="2"/>
    <n v="9.9"/>
  </r>
  <r>
    <n v="34275755986"/>
    <s v="Alejandra Herrera"/>
    <x v="1"/>
    <s v="Ensino Médio"/>
    <s v="Economia"/>
    <x v="0"/>
    <d v="1977-05-28T00:00:00"/>
    <n v="47"/>
    <x v="2"/>
    <x v="0"/>
    <x v="1"/>
    <n v="35.9"/>
  </r>
  <r>
    <n v="34289791783"/>
    <s v="Eduardo Medina"/>
    <x v="0"/>
    <s v="Pós-Graduação"/>
    <s v="Economia"/>
    <x v="1"/>
    <d v="1970-11-14T00:00:00"/>
    <n v="54"/>
    <x v="0"/>
    <x v="0"/>
    <x v="1"/>
    <n v="35.9"/>
  </r>
  <r>
    <n v="34323519769"/>
    <s v="Gabriel Evans"/>
    <x v="0"/>
    <s v="Pós-Graduação"/>
    <s v="Negócios"/>
    <x v="0"/>
    <d v="1960-07-13T00:00:00"/>
    <n v="64"/>
    <x v="0"/>
    <x v="0"/>
    <x v="2"/>
    <n v="9.9"/>
  </r>
  <r>
    <n v="34327422259"/>
    <s v="Alejandra Valdez"/>
    <x v="1"/>
    <s v="Ensino Médio"/>
    <s v="Agronegócio"/>
    <x v="0"/>
    <d v="1982-10-23T00:00:00"/>
    <n v="42"/>
    <x v="3"/>
    <x v="5"/>
    <x v="2"/>
    <n v="9.9"/>
  </r>
  <r>
    <n v="34473182713"/>
    <s v="Sandra Almeida"/>
    <x v="1"/>
    <s v="Superior"/>
    <s v="Economia"/>
    <x v="1"/>
    <d v="1988-08-14T00:00:00"/>
    <n v="36"/>
    <x v="3"/>
    <x v="1"/>
    <x v="0"/>
    <n v="29.9"/>
  </r>
  <r>
    <n v="34488046494"/>
    <s v="Jose Flores"/>
    <x v="0"/>
    <s v="Ensino Médio"/>
    <s v="Negócios"/>
    <x v="1"/>
    <d v="1988-05-15T00:00:00"/>
    <n v="36"/>
    <x v="3"/>
    <x v="6"/>
    <x v="2"/>
    <n v="9.9"/>
  </r>
  <r>
    <n v="34501445196"/>
    <s v="Martin Dominguez"/>
    <x v="1"/>
    <s v="Superior"/>
    <s v="Esportes"/>
    <x v="2"/>
    <d v="1974-05-18T00:00:00"/>
    <n v="50"/>
    <x v="2"/>
    <x v="2"/>
    <x v="2"/>
    <n v="9.9"/>
  </r>
  <r>
    <n v="34597516064"/>
    <s v="Mariana Costa"/>
    <x v="1"/>
    <s v="Superior"/>
    <s v="Economia"/>
    <x v="2"/>
    <d v="1994-12-30T00:00:00"/>
    <n v="30"/>
    <x v="1"/>
    <x v="7"/>
    <x v="1"/>
    <n v="35.9"/>
  </r>
  <r>
    <n v="34687761738"/>
    <s v="Julio Cesar Juarez"/>
    <x v="0"/>
    <s v="Superior"/>
    <s v="Economia"/>
    <x v="0"/>
    <d v="1978-07-07T00:00:00"/>
    <n v="46"/>
    <x v="2"/>
    <x v="5"/>
    <x v="0"/>
    <n v="29.9"/>
  </r>
  <r>
    <n v="34823329746"/>
    <s v="Mariana Velazquez"/>
    <x v="1"/>
    <s v="Superior"/>
    <s v="Política"/>
    <x v="1"/>
    <d v="1985-05-28T00:00:00"/>
    <n v="39"/>
    <x v="3"/>
    <x v="4"/>
    <x v="3"/>
    <n v="79.900000000000006"/>
  </r>
  <r>
    <n v="34871980724"/>
    <s v="Rita Almeida"/>
    <x v="1"/>
    <s v="Superior"/>
    <s v="Negócios"/>
    <x v="1"/>
    <d v="1982-05-22T00:00:00"/>
    <n v="42"/>
    <x v="3"/>
    <x v="3"/>
    <x v="0"/>
    <n v="29.9"/>
  </r>
  <r>
    <n v="34970941895"/>
    <s v="Henry Adams"/>
    <x v="0"/>
    <s v="Doutorado"/>
    <s v="Finanças"/>
    <x v="0"/>
    <d v="1970-06-02T00:00:00"/>
    <n v="54"/>
    <x v="0"/>
    <x v="5"/>
    <x v="0"/>
    <n v="29.9"/>
  </r>
  <r>
    <n v="35090452105"/>
    <s v="Thiago Barbosa"/>
    <x v="0"/>
    <s v="Superior"/>
    <s v="Esportes"/>
    <x v="0"/>
    <d v="1964-05-20T00:00:00"/>
    <n v="60"/>
    <x v="0"/>
    <x v="4"/>
    <x v="2"/>
    <n v="9.9"/>
  </r>
  <r>
    <n v="35105004714"/>
    <s v="Eva Powell"/>
    <x v="1"/>
    <s v="Ensino Médio"/>
    <s v="Economia"/>
    <x v="2"/>
    <d v="1991-01-18T00:00:00"/>
    <n v="34"/>
    <x v="1"/>
    <x v="3"/>
    <x v="0"/>
    <n v="29.9"/>
  </r>
  <r>
    <n v="35121899842"/>
    <s v="Marcelo Gomes"/>
    <x v="0"/>
    <s v="Ensino Médio"/>
    <s v="Economia"/>
    <x v="0"/>
    <d v="1982-10-28T00:00:00"/>
    <n v="42"/>
    <x v="3"/>
    <x v="0"/>
    <x v="0"/>
    <n v="29.9"/>
  </r>
  <r>
    <n v="35170686850"/>
    <s v="Fernando Ferreira"/>
    <x v="0"/>
    <s v="Pós-Graduação"/>
    <s v="Economia"/>
    <x v="1"/>
    <d v="1979-11-21T00:00:00"/>
    <n v="45"/>
    <x v="2"/>
    <x v="0"/>
    <x v="2"/>
    <n v="9.9"/>
  </r>
  <r>
    <n v="35176580107"/>
    <s v="Rita Rodrigues"/>
    <x v="1"/>
    <s v="Pós-Graduação"/>
    <s v="Finanças"/>
    <x v="2"/>
    <d v="1967-09-09T00:00:00"/>
    <n v="57"/>
    <x v="0"/>
    <x v="0"/>
    <x v="0"/>
    <n v="29.9"/>
  </r>
  <r>
    <n v="35197147629"/>
    <s v="Laura Mendes"/>
    <x v="1"/>
    <s v="Superior"/>
    <s v="Negócios"/>
    <x v="1"/>
    <d v="1971-01-15T00:00:00"/>
    <n v="54"/>
    <x v="0"/>
    <x v="0"/>
    <x v="0"/>
    <n v="29.9"/>
  </r>
  <r>
    <n v="35417799912"/>
    <s v="Marcelo Oliveira"/>
    <x v="0"/>
    <s v="Mestrado"/>
    <s v="Finanças"/>
    <x v="0"/>
    <d v="1963-07-24T00:00:00"/>
    <n v="61"/>
    <x v="0"/>
    <x v="0"/>
    <x v="0"/>
    <n v="29.9"/>
  </r>
  <r>
    <n v="35423777466"/>
    <s v="Renata Pereira"/>
    <x v="1"/>
    <s v="Doutorado"/>
    <s v="Negócios"/>
    <x v="0"/>
    <d v="1981-10-30T00:00:00"/>
    <n v="43"/>
    <x v="3"/>
    <x v="0"/>
    <x v="2"/>
    <n v="9.9"/>
  </r>
  <r>
    <n v="35462568122"/>
    <s v="Mariana Rodrigues"/>
    <x v="1"/>
    <s v="Ensino Médio"/>
    <s v="Política"/>
    <x v="0"/>
    <d v="1979-05-18T00:00:00"/>
    <n v="45"/>
    <x v="2"/>
    <x v="0"/>
    <x v="3"/>
    <n v="79.900000000000006"/>
  </r>
  <r>
    <n v="35465159917"/>
    <s v="Isabella Gonzalez"/>
    <x v="1"/>
    <s v="Ensino Médio"/>
    <s v="Economia"/>
    <x v="0"/>
    <d v="1987-05-19T00:00:00"/>
    <n v="37"/>
    <x v="3"/>
    <x v="0"/>
    <x v="2"/>
    <n v="9.9"/>
  </r>
  <r>
    <n v="35527656936"/>
    <s v="Lincoln Powell"/>
    <x v="0"/>
    <s v="Superior"/>
    <s v="Economia"/>
    <x v="1"/>
    <d v="1995-03-30T00:00:00"/>
    <n v="29"/>
    <x v="1"/>
    <x v="0"/>
    <x v="0"/>
    <n v="29.9"/>
  </r>
  <r>
    <n v="35548890934"/>
    <s v="Mayra Escobar"/>
    <x v="1"/>
    <s v="Ensino Médio"/>
    <s v="Economia"/>
    <x v="1"/>
    <d v="1988-03-30T00:00:00"/>
    <n v="36"/>
    <x v="3"/>
    <x v="1"/>
    <x v="0"/>
    <n v="29.9"/>
  </r>
  <r>
    <n v="35746258274"/>
    <s v="Sandra Almeida"/>
    <x v="1"/>
    <s v="Superior"/>
    <s v="Economia"/>
    <x v="1"/>
    <d v="1955-03-28T00:00:00"/>
    <n v="70"/>
    <x v="0"/>
    <x v="2"/>
    <x v="0"/>
    <n v="29.9"/>
  </r>
  <r>
    <n v="35783183279"/>
    <s v="Hazel Myers"/>
    <x v="1"/>
    <s v="Superior"/>
    <s v="Economia"/>
    <x v="0"/>
    <d v="1963-08-16T00:00:00"/>
    <n v="61"/>
    <x v="0"/>
    <x v="3"/>
    <x v="2"/>
    <n v="9.9"/>
  </r>
  <r>
    <n v="35825297492"/>
    <s v="Gabriel Evans"/>
    <x v="0"/>
    <s v="Pós-Graduação"/>
    <s v="Negócios"/>
    <x v="0"/>
    <d v="1979-06-23T00:00:00"/>
    <n v="45"/>
    <x v="2"/>
    <x v="3"/>
    <x v="2"/>
    <n v="9.9"/>
  </r>
  <r>
    <n v="35897348847"/>
    <s v="Alma Rosa Delgado"/>
    <x v="1"/>
    <s v="Superior"/>
    <s v="Negócios"/>
    <x v="1"/>
    <d v="1955-02-26T00:00:00"/>
    <n v="70"/>
    <x v="0"/>
    <x v="3"/>
    <x v="2"/>
    <n v="9.9"/>
  </r>
  <r>
    <n v="35961398099"/>
    <s v="Jonathan Phillips"/>
    <x v="0"/>
    <s v="Superior"/>
    <s v="Política"/>
    <x v="1"/>
    <d v="1978-12-27T00:00:00"/>
    <n v="46"/>
    <x v="2"/>
    <x v="3"/>
    <x v="3"/>
    <n v="79.900000000000006"/>
  </r>
  <r>
    <n v="36049081781"/>
    <s v="Serenity Morris"/>
    <x v="0"/>
    <s v="Superior"/>
    <s v="Economia"/>
    <x v="0"/>
    <d v="1982-08-31T00:00:00"/>
    <n v="42"/>
    <x v="3"/>
    <x v="3"/>
    <x v="1"/>
    <n v="35.9"/>
  </r>
  <r>
    <n v="36224475305"/>
    <s v="Mariana Santos"/>
    <x v="1"/>
    <s v="Ensino Médio"/>
    <s v="Esportes"/>
    <x v="2"/>
    <d v="1977-02-27T00:00:00"/>
    <n v="48"/>
    <x v="2"/>
    <x v="3"/>
    <x v="2"/>
    <n v="9.9"/>
  </r>
  <r>
    <n v="36291746435"/>
    <s v="Hunter Sullivan"/>
    <x v="0"/>
    <s v="Ensino Médio"/>
    <s v="Economia"/>
    <x v="1"/>
    <d v="1998-09-07T00:00:00"/>
    <n v="26"/>
    <x v="1"/>
    <x v="4"/>
    <x v="0"/>
    <n v="29.9"/>
  </r>
  <r>
    <n v="36396081744"/>
    <s v="Penelope Bailey"/>
    <x v="1"/>
    <s v="Superior"/>
    <s v="Economia"/>
    <x v="2"/>
    <d v="1970-05-23T00:00:00"/>
    <n v="54"/>
    <x v="0"/>
    <x v="0"/>
    <x v="0"/>
    <n v="29.9"/>
  </r>
  <r>
    <n v="36398957082"/>
    <s v="Ana Karen Pacheco"/>
    <x v="1"/>
    <s v="Ensino Médio"/>
    <s v="Negócios"/>
    <x v="1"/>
    <d v="1980-05-07T00:00:00"/>
    <n v="44"/>
    <x v="2"/>
    <x v="0"/>
    <x v="2"/>
    <n v="9.9"/>
  </r>
  <r>
    <n v="36403873767"/>
    <s v="Daniel Santos Gomes"/>
    <x v="0"/>
    <s v="Pós-Graduação"/>
    <s v="Agronegócio"/>
    <x v="2"/>
    <d v="1963-09-20T00:00:00"/>
    <n v="61"/>
    <x v="0"/>
    <x v="0"/>
    <x v="1"/>
    <n v="35.9"/>
  </r>
  <r>
    <n v="36431106330"/>
    <s v="Gustavo Neves"/>
    <x v="0"/>
    <s v="Pós-Graduação"/>
    <s v="Agronegócio"/>
    <x v="2"/>
    <d v="1983-08-23T00:00:00"/>
    <n v="41"/>
    <x v="3"/>
    <x v="0"/>
    <x v="3"/>
    <n v="79.900000000000006"/>
  </r>
  <r>
    <n v="36441615871"/>
    <s v="Jorge Vazquez"/>
    <x v="0"/>
    <s v="Ensino Médio"/>
    <s v="Economia"/>
    <x v="0"/>
    <d v="1986-11-17T00:00:00"/>
    <n v="38"/>
    <x v="3"/>
    <x v="0"/>
    <x v="0"/>
    <n v="29.9"/>
  </r>
  <r>
    <n v="36548470324"/>
    <s v="Lorena Chavez"/>
    <x v="1"/>
    <s v="Mestrado"/>
    <s v="Negócios"/>
    <x v="0"/>
    <d v="1974-03-02T00:00:00"/>
    <n v="51"/>
    <x v="2"/>
    <x v="5"/>
    <x v="0"/>
    <n v="29.9"/>
  </r>
  <r>
    <n v="36755533362"/>
    <s v="Daniel Santos Gomes"/>
    <x v="0"/>
    <s v="Pós-Graduação"/>
    <s v="Agronegócio"/>
    <x v="2"/>
    <d v="1991-01-06T00:00:00"/>
    <n v="34"/>
    <x v="1"/>
    <x v="1"/>
    <x v="1"/>
    <n v="35.9"/>
  </r>
  <r>
    <n v="36796717410"/>
    <s v="Lily Cooper"/>
    <x v="1"/>
    <s v="Ensino Médio"/>
    <s v="Esportes"/>
    <x v="0"/>
    <d v="1985-06-20T00:00:00"/>
    <n v="39"/>
    <x v="3"/>
    <x v="6"/>
    <x v="2"/>
    <n v="9.9"/>
  </r>
  <r>
    <n v="36829497298"/>
    <s v="Emerson Oliveira"/>
    <x v="0"/>
    <s v="Mestrado"/>
    <s v="Negócios"/>
    <x v="0"/>
    <d v="1981-10-24T00:00:00"/>
    <n v="43"/>
    <x v="3"/>
    <x v="2"/>
    <x v="1"/>
    <n v="35.9"/>
  </r>
  <r>
    <n v="36836051756"/>
    <s v="Rita Pereira"/>
    <x v="1"/>
    <s v="Doutorado"/>
    <s v="Negócios"/>
    <x v="0"/>
    <d v="1961-10-03T00:00:00"/>
    <n v="63"/>
    <x v="0"/>
    <x v="7"/>
    <x v="2"/>
    <n v="9.9"/>
  </r>
  <r>
    <n v="36873140092"/>
    <s v="Sandra Costa"/>
    <x v="1"/>
    <s v="Ensino Médio"/>
    <s v="Economia"/>
    <x v="2"/>
    <d v="1991-07-18T00:00:00"/>
    <n v="33"/>
    <x v="1"/>
    <x v="5"/>
    <x v="0"/>
    <n v="29.9"/>
  </r>
  <r>
    <n v="36909199882"/>
    <s v="Ana Silva"/>
    <x v="0"/>
    <s v="Superior"/>
    <s v="Finanças"/>
    <x v="1"/>
    <d v="1981-08-09T00:00:00"/>
    <n v="43"/>
    <x v="3"/>
    <x v="4"/>
    <x v="0"/>
    <n v="29.9"/>
  </r>
  <r>
    <n v="36918195071"/>
    <s v="Felipe Costa"/>
    <x v="0"/>
    <s v="Pós-Graduação"/>
    <s v="Economia"/>
    <x v="2"/>
    <d v="1982-10-01T00:00:00"/>
    <n v="42"/>
    <x v="3"/>
    <x v="3"/>
    <x v="1"/>
    <n v="35.9"/>
  </r>
  <r>
    <n v="36953446241"/>
    <s v="Maria das Graças Silva"/>
    <x v="1"/>
    <s v="Ensino Médio"/>
    <s v="Finanças"/>
    <x v="0"/>
    <d v="1969-03-07T00:00:00"/>
    <n v="56"/>
    <x v="0"/>
    <x v="5"/>
    <x v="0"/>
    <n v="29.9"/>
  </r>
  <r>
    <n v="36997621098"/>
    <s v="José Gomes"/>
    <x v="0"/>
    <s v="Pós-Graduação"/>
    <s v="Esportes"/>
    <x v="1"/>
    <d v="1961-06-30T00:00:00"/>
    <n v="63"/>
    <x v="0"/>
    <x v="4"/>
    <x v="2"/>
    <n v="9.9"/>
  </r>
  <r>
    <n v="37045628622"/>
    <s v="Bernardo Costa"/>
    <x v="0"/>
    <s v="Pós-Graduação"/>
    <s v="Negócios"/>
    <x v="0"/>
    <d v="1968-04-08T00:00:00"/>
    <n v="56"/>
    <x v="0"/>
    <x v="3"/>
    <x v="0"/>
    <n v="29.9"/>
  </r>
  <r>
    <n v="37057811668"/>
    <s v="Adrian Ramirez"/>
    <x v="0"/>
    <s v="Superior"/>
    <s v="Economia"/>
    <x v="2"/>
    <d v="1989-05-07T00:00:00"/>
    <n v="35"/>
    <x v="3"/>
    <x v="0"/>
    <x v="2"/>
    <n v="9.9"/>
  </r>
  <r>
    <n v="37211590394"/>
    <s v="Carmen Guzman"/>
    <x v="1"/>
    <s v="Pós-Graduação"/>
    <s v="Economia"/>
    <x v="1"/>
    <d v="1983-12-19T00:00:00"/>
    <n v="41"/>
    <x v="3"/>
    <x v="0"/>
    <x v="1"/>
    <n v="35.9"/>
  </r>
  <r>
    <n v="37236926966"/>
    <s v="Laura Pineda"/>
    <x v="1"/>
    <s v="Superior"/>
    <s v="Negócios"/>
    <x v="0"/>
    <d v="1965-08-24T00:00:00"/>
    <n v="59"/>
    <x v="0"/>
    <x v="0"/>
    <x v="0"/>
    <n v="29.9"/>
  </r>
  <r>
    <n v="37275901953"/>
    <s v="Juan Hernandez"/>
    <x v="0"/>
    <s v="Ensino Médio"/>
    <s v="Política"/>
    <x v="1"/>
    <d v="1964-03-26T00:00:00"/>
    <n v="61"/>
    <x v="0"/>
    <x v="0"/>
    <x v="3"/>
    <n v="79.900000000000006"/>
  </r>
  <r>
    <n v="37464613995"/>
    <s v="Laura Ribeiro Lima"/>
    <x v="1"/>
    <s v="Mestrado"/>
    <s v="Negócios"/>
    <x v="0"/>
    <d v="1980-09-02T00:00:00"/>
    <n v="44"/>
    <x v="2"/>
    <x v="0"/>
    <x v="1"/>
    <n v="35.9"/>
  </r>
  <r>
    <n v="37625766880"/>
    <s v="Zoey Ramirez"/>
    <x v="0"/>
    <s v="Ensino Médio"/>
    <s v="Economia"/>
    <x v="0"/>
    <d v="1963-05-14T00:00:00"/>
    <n v="61"/>
    <x v="0"/>
    <x v="0"/>
    <x v="2"/>
    <n v="9.9"/>
  </r>
  <r>
    <n v="37652222715"/>
    <s v="Harper Martinez"/>
    <x v="0"/>
    <s v="Pós-Graduação"/>
    <s v="Economia"/>
    <x v="1"/>
    <d v="1995-09-07T00:00:00"/>
    <n v="29"/>
    <x v="1"/>
    <x v="0"/>
    <x v="1"/>
    <n v="35.9"/>
  </r>
  <r>
    <n v="37693210425"/>
    <s v="Francisco Morales"/>
    <x v="0"/>
    <s v="Superior"/>
    <s v="Negócios"/>
    <x v="1"/>
    <d v="1989-06-30T00:00:00"/>
    <n v="35"/>
    <x v="3"/>
    <x v="0"/>
    <x v="1"/>
    <n v="35.9"/>
  </r>
  <r>
    <n v="37769893799"/>
    <s v="Alejandro Garcia"/>
    <x v="0"/>
    <s v="Superior"/>
    <s v="Finanças"/>
    <x v="1"/>
    <d v="1960-09-02T00:00:00"/>
    <n v="64"/>
    <x v="0"/>
    <x v="0"/>
    <x v="0"/>
    <n v="29.9"/>
  </r>
  <r>
    <n v="37770682454"/>
    <s v="Patricia Fuentes"/>
    <x v="1"/>
    <s v="Ensino Médio"/>
    <s v="Política"/>
    <x v="1"/>
    <d v="1965-11-20T00:00:00"/>
    <n v="59"/>
    <x v="0"/>
    <x v="1"/>
    <x v="3"/>
    <n v="79.900000000000006"/>
  </r>
  <r>
    <n v="37789075708"/>
    <s v="Rita Martins"/>
    <x v="1"/>
    <s v="Superior"/>
    <s v="Economia"/>
    <x v="0"/>
    <d v="1990-08-16T00:00:00"/>
    <n v="34"/>
    <x v="1"/>
    <x v="2"/>
    <x v="1"/>
    <n v="35.9"/>
  </r>
  <r>
    <n v="37966879871"/>
    <s v="Rafael Martins"/>
    <x v="0"/>
    <s v="Superior"/>
    <s v="Agronegócio"/>
    <x v="0"/>
    <d v="1965-11-28T00:00:00"/>
    <n v="59"/>
    <x v="0"/>
    <x v="3"/>
    <x v="3"/>
    <n v="79.900000000000006"/>
  </r>
  <r>
    <n v="37973746271"/>
    <s v="William Santos"/>
    <x v="0"/>
    <s v="Pós-Graduação"/>
    <s v="Economia"/>
    <x v="2"/>
    <d v="1978-03-15T00:00:00"/>
    <n v="47"/>
    <x v="2"/>
    <x v="3"/>
    <x v="2"/>
    <n v="9.9"/>
  </r>
  <r>
    <n v="37978687320"/>
    <s v="Salvador Bravo"/>
    <x v="0"/>
    <s v="Pós-Graduação"/>
    <s v="Economia"/>
    <x v="2"/>
    <d v="1978-05-31T00:00:00"/>
    <n v="46"/>
    <x v="2"/>
    <x v="3"/>
    <x v="2"/>
    <n v="9.9"/>
  </r>
  <r>
    <n v="38016517517"/>
    <s v="Adrian Ramirez"/>
    <x v="0"/>
    <s v="Superior"/>
    <s v="Economia"/>
    <x v="2"/>
    <d v="1974-10-14T00:00:00"/>
    <n v="50"/>
    <x v="2"/>
    <x v="3"/>
    <x v="2"/>
    <n v="9.9"/>
  </r>
  <r>
    <n v="38032052054"/>
    <s v="Silvia Navarro"/>
    <x v="1"/>
    <s v="Pós-Graduação"/>
    <s v="Finanças"/>
    <x v="0"/>
    <d v="1980-06-29T00:00:00"/>
    <n v="44"/>
    <x v="2"/>
    <x v="3"/>
    <x v="0"/>
    <n v="29.9"/>
  </r>
  <r>
    <n v="38046725955"/>
    <s v="Emerson Fernandes"/>
    <x v="0"/>
    <s v="Superior"/>
    <s v="Economia"/>
    <x v="2"/>
    <d v="1975-07-19T00:00:00"/>
    <n v="49"/>
    <x v="2"/>
    <x v="3"/>
    <x v="1"/>
    <n v="35.9"/>
  </r>
  <r>
    <n v="38165951942"/>
    <s v="Sofia King"/>
    <x v="1"/>
    <s v="Ensino Médio"/>
    <s v="Agronegócio"/>
    <x v="0"/>
    <d v="1973-09-07T00:00:00"/>
    <n v="51"/>
    <x v="2"/>
    <x v="4"/>
    <x v="1"/>
    <n v="35.9"/>
  </r>
  <r>
    <n v="38193237578"/>
    <s v="Mariana Pereira"/>
    <x v="1"/>
    <s v="Pós-Graduação"/>
    <s v="Finanças"/>
    <x v="0"/>
    <d v="1987-12-23T00:00:00"/>
    <n v="37"/>
    <x v="3"/>
    <x v="0"/>
    <x v="0"/>
    <n v="29.9"/>
  </r>
  <r>
    <n v="38242427646"/>
    <s v="Sofia King"/>
    <x v="1"/>
    <s v="Mestrado"/>
    <s v="Agronegócio"/>
    <x v="0"/>
    <d v="1973-10-19T00:00:00"/>
    <n v="51"/>
    <x v="2"/>
    <x v="0"/>
    <x v="1"/>
    <n v="35.9"/>
  </r>
  <r>
    <n v="38262075932"/>
    <s v="Beatriz Delgado"/>
    <x v="1"/>
    <s v="Ensino Médio"/>
    <s v="Esportes"/>
    <x v="2"/>
    <d v="1974-07-21T00:00:00"/>
    <n v="50"/>
    <x v="2"/>
    <x v="0"/>
    <x v="2"/>
    <n v="9.9"/>
  </r>
  <r>
    <n v="38278121652"/>
    <s v="Mariana Pereira"/>
    <x v="1"/>
    <s v="Pós-Graduação"/>
    <s v="Finanças"/>
    <x v="0"/>
    <d v="1960-11-21T00:00:00"/>
    <n v="64"/>
    <x v="0"/>
    <x v="0"/>
    <x v="0"/>
    <n v="29.9"/>
  </r>
  <r>
    <n v="38385048319"/>
    <s v="Madison Green"/>
    <x v="0"/>
    <s v="Superior"/>
    <s v="Agronegócio"/>
    <x v="0"/>
    <d v="1967-04-19T00:00:00"/>
    <n v="57"/>
    <x v="0"/>
    <x v="0"/>
    <x v="3"/>
    <n v="79.900000000000006"/>
  </r>
  <r>
    <n v="38423790148"/>
    <s v="José Santos"/>
    <x v="0"/>
    <s v="Pós-Graduação"/>
    <s v="Negócios"/>
    <x v="0"/>
    <d v="1972-12-27T00:00:00"/>
    <n v="52"/>
    <x v="2"/>
    <x v="5"/>
    <x v="2"/>
    <n v="9.9"/>
  </r>
  <r>
    <n v="38436562260"/>
    <s v="Rafael Fernandes"/>
    <x v="0"/>
    <s v="Superior"/>
    <s v="Economia"/>
    <x v="0"/>
    <d v="1984-12-02T00:00:00"/>
    <n v="40"/>
    <x v="3"/>
    <x v="1"/>
    <x v="1"/>
    <n v="35.9"/>
  </r>
  <r>
    <n v="38480201900"/>
    <s v="Samuel Nelson"/>
    <x v="0"/>
    <s v="Ensino Médio"/>
    <s v="Política"/>
    <x v="1"/>
    <d v="1983-04-23T00:00:00"/>
    <n v="41"/>
    <x v="3"/>
    <x v="6"/>
    <x v="3"/>
    <n v="79.900000000000006"/>
  </r>
  <r>
    <n v="38500617594"/>
    <s v="Bernardo Santos"/>
    <x v="0"/>
    <s v="Superior"/>
    <s v="Política"/>
    <x v="1"/>
    <d v="1989-01-25T00:00:00"/>
    <n v="36"/>
    <x v="3"/>
    <x v="2"/>
    <x v="3"/>
    <n v="79.900000000000006"/>
  </r>
  <r>
    <n v="38507330255"/>
    <s v="Renata Costa"/>
    <x v="1"/>
    <s v="Ensino Médio"/>
    <s v="Economia"/>
    <x v="0"/>
    <d v="1971-08-19T00:00:00"/>
    <n v="53"/>
    <x v="2"/>
    <x v="7"/>
    <x v="1"/>
    <n v="35.9"/>
  </r>
  <r>
    <n v="38563822180"/>
    <s v="Maria Vargas"/>
    <x v="1"/>
    <s v="Pós-Graduação"/>
    <s v="Economia"/>
    <x v="0"/>
    <d v="1978-09-20T00:00:00"/>
    <n v="46"/>
    <x v="2"/>
    <x v="5"/>
    <x v="0"/>
    <n v="29.9"/>
  </r>
  <r>
    <n v="38574789204"/>
    <s v="Marcelo Costa"/>
    <x v="0"/>
    <s v="Superior"/>
    <s v="Política"/>
    <x v="1"/>
    <d v="1969-10-11T00:00:00"/>
    <n v="55"/>
    <x v="0"/>
    <x v="4"/>
    <x v="3"/>
    <n v="79.900000000000006"/>
  </r>
  <r>
    <n v="38720204448"/>
    <s v="Benjamin Vasquez"/>
    <x v="0"/>
    <s v="Ensino Médio"/>
    <s v="Economia"/>
    <x v="0"/>
    <d v="1984-03-22T00:00:00"/>
    <n v="41"/>
    <x v="3"/>
    <x v="3"/>
    <x v="1"/>
    <n v="35.9"/>
  </r>
  <r>
    <n v="38732340622"/>
    <s v="Carolina Gomes Rodrigues"/>
    <x v="1"/>
    <s v="Doutorado"/>
    <s v="Negócios"/>
    <x v="0"/>
    <d v="1992-05-17T00:00:00"/>
    <n v="32"/>
    <x v="1"/>
    <x v="5"/>
    <x v="2"/>
    <n v="9.9"/>
  </r>
  <r>
    <n v="38738606466"/>
    <s v="Alexander Lewis"/>
    <x v="0"/>
    <s v="Ensino Médio"/>
    <s v="Política"/>
    <x v="0"/>
    <d v="1996-02-04T00:00:00"/>
    <n v="29"/>
    <x v="1"/>
    <x v="4"/>
    <x v="3"/>
    <n v="79.900000000000006"/>
  </r>
  <r>
    <n v="38797538027"/>
    <s v="Julian Russell"/>
    <x v="1"/>
    <s v="Doutorado"/>
    <s v="Negócios"/>
    <x v="0"/>
    <d v="1961-11-11T00:00:00"/>
    <n v="63"/>
    <x v="0"/>
    <x v="3"/>
    <x v="2"/>
    <n v="9.9"/>
  </r>
  <r>
    <n v="38804835975"/>
    <s v="Felipe Costa"/>
    <x v="0"/>
    <s v="Pós-Graduação"/>
    <s v="Economia"/>
    <x v="2"/>
    <d v="1987-01-25T00:00:00"/>
    <n v="38"/>
    <x v="3"/>
    <x v="0"/>
    <x v="1"/>
    <n v="35.9"/>
  </r>
  <r>
    <n v="39011685266"/>
    <s v="Mariana Almeida"/>
    <x v="1"/>
    <s v="Pós-Graduação"/>
    <s v="Economia"/>
    <x v="0"/>
    <d v="1968-08-25T00:00:00"/>
    <n v="56"/>
    <x v="0"/>
    <x v="0"/>
    <x v="1"/>
    <n v="35.9"/>
  </r>
  <r>
    <n v="39016491455"/>
    <s v="Isabelle Howard"/>
    <x v="1"/>
    <s v="Superior"/>
    <s v="Esportes"/>
    <x v="2"/>
    <d v="1975-04-07T00:00:00"/>
    <n v="49"/>
    <x v="2"/>
    <x v="0"/>
    <x v="2"/>
    <n v="9.9"/>
  </r>
  <r>
    <n v="39161320210"/>
    <s v="William Rodrigues"/>
    <x v="0"/>
    <s v="Ensino Médio"/>
    <s v="Negócios"/>
    <x v="0"/>
    <d v="1986-05-30T00:00:00"/>
    <n v="38"/>
    <x v="3"/>
    <x v="0"/>
    <x v="2"/>
    <n v="9.9"/>
  </r>
  <r>
    <n v="39205147195"/>
    <s v="Pedro Santos"/>
    <x v="0"/>
    <s v="Ensino Médio"/>
    <s v="Economia"/>
    <x v="0"/>
    <d v="1956-05-24T00:00:00"/>
    <n v="68"/>
    <x v="0"/>
    <x v="0"/>
    <x v="1"/>
    <n v="35.9"/>
  </r>
  <r>
    <n v="39217268673"/>
    <s v="Daniel Santos"/>
    <x v="0"/>
    <s v="Ensino Médio"/>
    <s v="Agronegócio"/>
    <x v="2"/>
    <d v="1965-05-10T00:00:00"/>
    <n v="59"/>
    <x v="0"/>
    <x v="0"/>
    <x v="3"/>
    <n v="79.900000000000006"/>
  </r>
  <r>
    <n v="39300028907"/>
    <s v="Gabriela Mendoza"/>
    <x v="0"/>
    <s v="Pós-Graduação"/>
    <s v="Esportes"/>
    <x v="1"/>
    <d v="1956-11-19T00:00:00"/>
    <n v="68"/>
    <x v="0"/>
    <x v="0"/>
    <x v="2"/>
    <n v="9.9"/>
  </r>
  <r>
    <n v="39316864102"/>
    <s v="Rafael Pereira"/>
    <x v="0"/>
    <s v="Ensino Médio"/>
    <s v="Política"/>
    <x v="1"/>
    <d v="1980-06-27T00:00:00"/>
    <n v="44"/>
    <x v="2"/>
    <x v="0"/>
    <x v="3"/>
    <n v="79.900000000000006"/>
  </r>
  <r>
    <n v="39357979099"/>
    <s v="Rodrigo Torres"/>
    <x v="0"/>
    <s v="Ensino Médio"/>
    <s v="Economia"/>
    <x v="0"/>
    <d v="1977-04-09T00:00:00"/>
    <n v="47"/>
    <x v="2"/>
    <x v="0"/>
    <x v="2"/>
    <n v="9.9"/>
  </r>
  <r>
    <n v="39482642623"/>
    <s v="Gabriel Lima"/>
    <x v="0"/>
    <s v="Superior"/>
    <s v="Agronegócio"/>
    <x v="0"/>
    <d v="1969-05-07T00:00:00"/>
    <n v="55"/>
    <x v="0"/>
    <x v="1"/>
    <x v="1"/>
    <n v="35.9"/>
  </r>
  <r>
    <n v="39613225496"/>
    <s v="Rodrigo Mora"/>
    <x v="0"/>
    <s v="Mestrado"/>
    <s v="Negócios"/>
    <x v="2"/>
    <d v="1973-01-09T00:00:00"/>
    <n v="52"/>
    <x v="2"/>
    <x v="2"/>
    <x v="0"/>
    <n v="29.9"/>
  </r>
  <r>
    <n v="39632140009"/>
    <s v="Pedro Almeida"/>
    <x v="0"/>
    <s v="Superior"/>
    <s v="Finanças"/>
    <x v="0"/>
    <d v="1987-10-31T00:00:00"/>
    <n v="37"/>
    <x v="3"/>
    <x v="3"/>
    <x v="0"/>
    <n v="29.9"/>
  </r>
  <r>
    <n v="39660449593"/>
    <s v="Skylar Turner"/>
    <x v="1"/>
    <s v="Mestrado"/>
    <s v="Esportes"/>
    <x v="2"/>
    <d v="1992-11-29T00:00:00"/>
    <n v="32"/>
    <x v="1"/>
    <x v="3"/>
    <x v="2"/>
    <n v="9.9"/>
  </r>
  <r>
    <n v="39678618932"/>
    <s v="Letícia Gomes"/>
    <x v="1"/>
    <s v="Pós-Graduação"/>
    <s v="Negócios"/>
    <x v="0"/>
    <d v="1975-08-15T00:00:00"/>
    <n v="49"/>
    <x v="2"/>
    <x v="3"/>
    <x v="1"/>
    <n v="35.9"/>
  </r>
  <r>
    <n v="39680758592"/>
    <s v="Thiago Barbosa Santos"/>
    <x v="0"/>
    <s v="Superior"/>
    <s v="Economia"/>
    <x v="0"/>
    <d v="1988-04-20T00:00:00"/>
    <n v="36"/>
    <x v="3"/>
    <x v="3"/>
    <x v="2"/>
    <n v="9.9"/>
  </r>
  <r>
    <n v="39721320066"/>
    <s v="Elizabeth Young"/>
    <x v="1"/>
    <s v="Pós-Graduação"/>
    <s v="Economia"/>
    <x v="0"/>
    <d v="1970-04-02T00:00:00"/>
    <n v="54"/>
    <x v="0"/>
    <x v="3"/>
    <x v="0"/>
    <n v="29.9"/>
  </r>
  <r>
    <n v="39724964915"/>
    <s v="Alexander Lewis"/>
    <x v="0"/>
    <s v="Mestrado"/>
    <s v="Política"/>
    <x v="0"/>
    <d v="1965-10-29T00:00:00"/>
    <n v="59"/>
    <x v="0"/>
    <x v="3"/>
    <x v="3"/>
    <n v="79.900000000000006"/>
  </r>
  <r>
    <n v="39816227977"/>
    <s v="Eva Foster"/>
    <x v="1"/>
    <s v="Ensino Médio"/>
    <s v="Economia"/>
    <x v="0"/>
    <d v="1974-05-13T00:00:00"/>
    <n v="50"/>
    <x v="2"/>
    <x v="4"/>
    <x v="1"/>
    <n v="35.9"/>
  </r>
  <r>
    <n v="39864520583"/>
    <s v="Mateus Almeida"/>
    <x v="0"/>
    <s v="Superior"/>
    <s v="Economia"/>
    <x v="0"/>
    <d v="1994-12-21T00:00:00"/>
    <n v="30"/>
    <x v="1"/>
    <x v="0"/>
    <x v="1"/>
    <n v="35.9"/>
  </r>
  <r>
    <n v="40059307494"/>
    <s v="Renata Almeida"/>
    <x v="1"/>
    <s v="Superior"/>
    <s v="Finanças"/>
    <x v="1"/>
    <d v="1955-05-30T00:00:00"/>
    <n v="69"/>
    <x v="0"/>
    <x v="0"/>
    <x v="0"/>
    <n v="29.9"/>
  </r>
  <r>
    <n v="40159055249"/>
    <s v="Fernando Rios"/>
    <x v="0"/>
    <s v="Superior"/>
    <s v="Negócios"/>
    <x v="1"/>
    <d v="1971-08-20T00:00:00"/>
    <n v="53"/>
    <x v="2"/>
    <x v="0"/>
    <x v="2"/>
    <n v="9.9"/>
  </r>
  <r>
    <n v="40164211200"/>
    <s v="Marcelo Silva"/>
    <x v="0"/>
    <s v="Superior"/>
    <s v="Economia"/>
    <x v="0"/>
    <d v="1958-04-18T00:00:00"/>
    <n v="66"/>
    <x v="0"/>
    <x v="0"/>
    <x v="1"/>
    <n v="35.9"/>
  </r>
  <r>
    <n v="40243096179"/>
    <s v="Rita Fernandes"/>
    <x v="1"/>
    <s v="Superior"/>
    <s v="Negócios"/>
    <x v="0"/>
    <d v="1965-09-24T00:00:00"/>
    <n v="59"/>
    <x v="0"/>
    <x v="0"/>
    <x v="0"/>
    <n v="29.9"/>
  </r>
  <r>
    <n v="40248631760"/>
    <s v="Renata Oliveira"/>
    <x v="1"/>
    <s v="Ensino Médio"/>
    <s v="Negócios"/>
    <x v="1"/>
    <d v="1995-05-19T00:00:00"/>
    <n v="29"/>
    <x v="1"/>
    <x v="5"/>
    <x v="2"/>
    <n v="9.9"/>
  </r>
  <r>
    <n v="40397347853"/>
    <s v="Paisley King"/>
    <x v="0"/>
    <s v="Ensino Médio"/>
    <s v="Agronegócio"/>
    <x v="0"/>
    <d v="1987-06-23T00:00:00"/>
    <n v="37"/>
    <x v="3"/>
    <x v="1"/>
    <x v="3"/>
    <n v="79.900000000000006"/>
  </r>
  <r>
    <n v="40622214948"/>
    <s v="Estefania Velasco"/>
    <x v="1"/>
    <s v="Pós-Graduação"/>
    <s v="Política"/>
    <x v="2"/>
    <d v="1986-03-05T00:00:00"/>
    <n v="39"/>
    <x v="3"/>
    <x v="6"/>
    <x v="3"/>
    <n v="79.900000000000006"/>
  </r>
  <r>
    <n v="40810919120"/>
    <s v="Rafael Oliveira"/>
    <x v="0"/>
    <s v="Superior"/>
    <s v="Negócios"/>
    <x v="1"/>
    <d v="1960-08-03T00:00:00"/>
    <n v="64"/>
    <x v="0"/>
    <x v="2"/>
    <x v="1"/>
    <n v="35.9"/>
  </r>
  <r>
    <n v="40891216129"/>
    <s v="Sandra Oliveira"/>
    <x v="1"/>
    <s v="Mestrado"/>
    <s v="Negócios"/>
    <x v="0"/>
    <d v="1984-01-22T00:00:00"/>
    <n v="41"/>
    <x v="3"/>
    <x v="7"/>
    <x v="2"/>
    <n v="9.9"/>
  </r>
  <r>
    <n v="40907557618"/>
    <s v="Emilio Sandoval"/>
    <x v="0"/>
    <s v="Superior"/>
    <s v="Economia"/>
    <x v="2"/>
    <d v="1973-02-05T00:00:00"/>
    <n v="52"/>
    <x v="2"/>
    <x v="5"/>
    <x v="1"/>
    <n v="35.9"/>
  </r>
  <r>
    <n v="40955062884"/>
    <s v="Bruno Martins"/>
    <x v="0"/>
    <s v="Ensino Médio"/>
    <s v="Negócios"/>
    <x v="0"/>
    <d v="1993-01-07T00:00:00"/>
    <n v="32"/>
    <x v="1"/>
    <x v="4"/>
    <x v="3"/>
    <n v="79.900000000000006"/>
  </r>
  <r>
    <n v="41027808363"/>
    <s v="Audrey Brooks"/>
    <x v="1"/>
    <s v="Pós-Graduação"/>
    <s v="Agronegócio"/>
    <x v="2"/>
    <d v="1985-08-25T00:00:00"/>
    <n v="39"/>
    <x v="3"/>
    <x v="3"/>
    <x v="1"/>
    <n v="35.9"/>
  </r>
  <r>
    <n v="41038445189"/>
    <s v="Vanessa Costa"/>
    <x v="1"/>
    <s v="Ensino Médio"/>
    <s v="Política"/>
    <x v="1"/>
    <d v="1984-10-07T00:00:00"/>
    <n v="40"/>
    <x v="3"/>
    <x v="5"/>
    <x v="3"/>
    <n v="79.900000000000006"/>
  </r>
  <r>
    <n v="41107442085"/>
    <s v="Diego Ramirez"/>
    <x v="0"/>
    <s v="Doutorado"/>
    <s v="Negócios"/>
    <x v="0"/>
    <d v="1963-05-08T00:00:00"/>
    <n v="61"/>
    <x v="0"/>
    <x v="4"/>
    <x v="2"/>
    <n v="9.9"/>
  </r>
  <r>
    <n v="41158621693"/>
    <s v="Pedro Martins"/>
    <x v="0"/>
    <s v="Ensino Médio"/>
    <s v="Finanças"/>
    <x v="1"/>
    <d v="1979-09-20T00:00:00"/>
    <n v="45"/>
    <x v="2"/>
    <x v="3"/>
    <x v="0"/>
    <n v="29.9"/>
  </r>
  <r>
    <n v="41215776974"/>
    <s v="Noah Jones"/>
    <x v="0"/>
    <s v="Superior"/>
    <s v="Finanças"/>
    <x v="0"/>
    <d v="1975-12-04T00:00:00"/>
    <n v="49"/>
    <x v="2"/>
    <x v="0"/>
    <x v="0"/>
    <n v="29.9"/>
  </r>
  <r>
    <n v="41339088783"/>
    <s v="Arturo Leon"/>
    <x v="0"/>
    <s v="Pós-Graduação"/>
    <s v="Agronegócio"/>
    <x v="1"/>
    <d v="1968-11-08T00:00:00"/>
    <n v="56"/>
    <x v="0"/>
    <x v="0"/>
    <x v="2"/>
    <n v="9.9"/>
  </r>
  <r>
    <n v="41353457861"/>
    <s v="Fernanda Roman"/>
    <x v="1"/>
    <s v="Pós-Graduação"/>
    <s v="Negócios"/>
    <x v="0"/>
    <d v="1994-08-06T00:00:00"/>
    <n v="30"/>
    <x v="1"/>
    <x v="0"/>
    <x v="0"/>
    <n v="29.9"/>
  </r>
  <r>
    <n v="41369590305"/>
    <s v="Emerson Martins"/>
    <x v="0"/>
    <s v="Ensino Médio"/>
    <s v="Agronegócio"/>
    <x v="0"/>
    <d v="1974-06-21T00:00:00"/>
    <n v="50"/>
    <x v="2"/>
    <x v="0"/>
    <x v="3"/>
    <n v="79.900000000000006"/>
  </r>
  <r>
    <n v="41395444838"/>
    <s v="Pedro Costa"/>
    <x v="0"/>
    <s v="Ensino Médio"/>
    <s v="Negócios"/>
    <x v="0"/>
    <d v="1956-09-22T00:00:00"/>
    <n v="68"/>
    <x v="0"/>
    <x v="0"/>
    <x v="0"/>
    <n v="29.9"/>
  </r>
  <r>
    <n v="41472299450"/>
    <s v="Avery Roberts"/>
    <x v="1"/>
    <s v="Mestrado"/>
    <s v="Negócios"/>
    <x v="2"/>
    <d v="1989-03-15T00:00:00"/>
    <n v="36"/>
    <x v="3"/>
    <x v="0"/>
    <x v="0"/>
    <n v="29.9"/>
  </r>
  <r>
    <n v="41524354226"/>
    <s v="Juliana de Souza Oliveira"/>
    <x v="1"/>
    <s v="Superior"/>
    <s v="Negócios"/>
    <x v="1"/>
    <d v="1978-06-29T00:00:00"/>
    <n v="46"/>
    <x v="2"/>
    <x v="0"/>
    <x v="2"/>
    <n v="9.9"/>
  </r>
  <r>
    <n v="41632449755"/>
    <s v="Emma Cruz"/>
    <x v="1"/>
    <s v="Superior"/>
    <s v="Esportes"/>
    <x v="0"/>
    <d v="1975-05-17T00:00:00"/>
    <n v="49"/>
    <x v="2"/>
    <x v="0"/>
    <x v="0"/>
    <n v="29.9"/>
  </r>
  <r>
    <n v="41701732128"/>
    <s v="Vilma Almeida"/>
    <x v="1"/>
    <s v="Superior"/>
    <s v="Negócios"/>
    <x v="0"/>
    <d v="1993-08-13T00:00:00"/>
    <n v="31"/>
    <x v="1"/>
    <x v="0"/>
    <x v="2"/>
    <n v="9.9"/>
  </r>
  <r>
    <n v="41731968364"/>
    <s v="Felipe Alves Pereira"/>
    <x v="0"/>
    <s v="Superior"/>
    <s v="Economia"/>
    <x v="0"/>
    <d v="1969-08-04T00:00:00"/>
    <n v="55"/>
    <x v="0"/>
    <x v="1"/>
    <x v="0"/>
    <n v="29.9"/>
  </r>
  <r>
    <n v="41775805487"/>
    <s v="Mario Aguilar"/>
    <x v="0"/>
    <s v="Ensino Médio"/>
    <s v="Negócios"/>
    <x v="1"/>
    <d v="1981-12-26T00:00:00"/>
    <n v="43"/>
    <x v="3"/>
    <x v="2"/>
    <x v="3"/>
    <n v="79.900000000000006"/>
  </r>
  <r>
    <n v="41826922437"/>
    <s v="Matthew Ward"/>
    <x v="0"/>
    <s v="Ensino Médio"/>
    <s v="Política"/>
    <x v="1"/>
    <d v="1977-06-19T00:00:00"/>
    <n v="47"/>
    <x v="2"/>
    <x v="3"/>
    <x v="3"/>
    <n v="79.900000000000006"/>
  </r>
  <r>
    <n v="41852635544"/>
    <s v="Victoria Murphy"/>
    <x v="1"/>
    <s v="Superior"/>
    <s v="Economia"/>
    <x v="2"/>
    <d v="1980-10-11T00:00:00"/>
    <n v="44"/>
    <x v="2"/>
    <x v="3"/>
    <x v="1"/>
    <n v="35.9"/>
  </r>
  <r>
    <n v="41877616889"/>
    <s v="Nathan Bennett"/>
    <x v="0"/>
    <s v="Ensino Médio"/>
    <s v="Negócios"/>
    <x v="1"/>
    <d v="1980-10-05T00:00:00"/>
    <n v="44"/>
    <x v="2"/>
    <x v="3"/>
    <x v="3"/>
    <n v="79.900000000000006"/>
  </r>
  <r>
    <n v="41899088127"/>
    <s v="Beatriz Castro Oliveira"/>
    <x v="1"/>
    <s v="Superior"/>
    <s v="Negócios"/>
    <x v="1"/>
    <d v="1990-05-20T00:00:00"/>
    <n v="34"/>
    <x v="1"/>
    <x v="3"/>
    <x v="3"/>
    <n v="79.900000000000006"/>
  </r>
  <r>
    <n v="41968341445"/>
    <s v="Alejandra Ortega"/>
    <x v="1"/>
    <s v="Ensino Médio"/>
    <s v="Negócios"/>
    <x v="0"/>
    <d v="1967-07-07T00:00:00"/>
    <n v="57"/>
    <x v="0"/>
    <x v="3"/>
    <x v="1"/>
    <n v="35.9"/>
  </r>
  <r>
    <n v="42013420174"/>
    <s v="Bernardo Oliveira"/>
    <x v="0"/>
    <s v="Pós-Graduação"/>
    <s v="Economia"/>
    <x v="1"/>
    <d v="1956-04-21T00:00:00"/>
    <n v="68"/>
    <x v="0"/>
    <x v="3"/>
    <x v="1"/>
    <n v="35.9"/>
  </r>
  <r>
    <n v="42084569981"/>
    <s v="Jackson Smith"/>
    <x v="0"/>
    <s v="Superior"/>
    <s v="Negócios"/>
    <x v="1"/>
    <d v="1981-07-10T00:00:00"/>
    <n v="43"/>
    <x v="3"/>
    <x v="4"/>
    <x v="1"/>
    <n v="35.9"/>
  </r>
  <r>
    <n v="42110059785"/>
    <s v="Bernardo Pereira"/>
    <x v="0"/>
    <s v="Ensino Médio"/>
    <s v="Negócios"/>
    <x v="0"/>
    <d v="1979-04-29T00:00:00"/>
    <n v="45"/>
    <x v="2"/>
    <x v="0"/>
    <x v="0"/>
    <n v="29.9"/>
  </r>
  <r>
    <n v="42155541132"/>
    <s v="Jorge Hernandez"/>
    <x v="0"/>
    <s v="Ensino Médio"/>
    <s v="Agronegócio"/>
    <x v="2"/>
    <d v="1962-12-22T00:00:00"/>
    <n v="62"/>
    <x v="0"/>
    <x v="0"/>
    <x v="3"/>
    <n v="79.900000000000006"/>
  </r>
  <r>
    <n v="42224635144"/>
    <s v="Lincoln Hughes"/>
    <x v="0"/>
    <s v="Pós-Graduação"/>
    <s v="Política"/>
    <x v="2"/>
    <d v="1961-04-23T00:00:00"/>
    <n v="63"/>
    <x v="0"/>
    <x v="0"/>
    <x v="3"/>
    <n v="79.900000000000006"/>
  </r>
  <r>
    <n v="42314907630"/>
    <s v="Benjamin Moore"/>
    <x v="0"/>
    <s v="Ensino Médio"/>
    <s v="Negócios"/>
    <x v="0"/>
    <d v="1986-05-19T00:00:00"/>
    <n v="38"/>
    <x v="3"/>
    <x v="0"/>
    <x v="0"/>
    <n v="29.9"/>
  </r>
  <r>
    <n v="42346270511"/>
    <s v="Paulo Lima"/>
    <x v="1"/>
    <s v="Ensino Médio"/>
    <s v="Economia"/>
    <x v="2"/>
    <d v="1982-10-30T00:00:00"/>
    <n v="42"/>
    <x v="3"/>
    <x v="0"/>
    <x v="0"/>
    <n v="29.9"/>
  </r>
  <r>
    <n v="42400046505"/>
    <s v="Bernardo Fernandes"/>
    <x v="0"/>
    <s v="Ensino Médio"/>
    <s v="Finanças"/>
    <x v="0"/>
    <d v="1976-08-13T00:00:00"/>
    <n v="48"/>
    <x v="2"/>
    <x v="5"/>
    <x v="0"/>
    <n v="29.9"/>
  </r>
  <r>
    <n v="42434329390"/>
    <s v="Nicholas Foster"/>
    <x v="0"/>
    <s v="Mestrado"/>
    <s v="Negócios"/>
    <x v="0"/>
    <d v="1965-11-12T00:00:00"/>
    <n v="59"/>
    <x v="0"/>
    <x v="1"/>
    <x v="2"/>
    <n v="9.9"/>
  </r>
  <r>
    <n v="42460611185"/>
    <s v="Vanessa Sosa"/>
    <x v="1"/>
    <s v="Ensino Médio"/>
    <s v="Finanças"/>
    <x v="0"/>
    <d v="1968-03-11T00:00:00"/>
    <n v="57"/>
    <x v="0"/>
    <x v="6"/>
    <x v="0"/>
    <n v="29.9"/>
  </r>
  <r>
    <n v="42658139379"/>
    <s v="Christian Bennett"/>
    <x v="0"/>
    <s v="Ensino Médio"/>
    <s v="Política"/>
    <x v="0"/>
    <d v="1989-09-19T00:00:00"/>
    <n v="35"/>
    <x v="3"/>
    <x v="2"/>
    <x v="3"/>
    <n v="79.900000000000006"/>
  </r>
  <r>
    <n v="42678380444"/>
    <s v="Samuel Nelson"/>
    <x v="0"/>
    <s v="Ensino Médio"/>
    <s v="Política"/>
    <x v="1"/>
    <d v="1977-07-03T00:00:00"/>
    <n v="47"/>
    <x v="2"/>
    <x v="7"/>
    <x v="3"/>
    <n v="79.900000000000006"/>
  </r>
  <r>
    <n v="42680912819"/>
    <s v="Chloe Coleman"/>
    <x v="1"/>
    <s v="Superior"/>
    <s v="Agronegócio"/>
    <x v="0"/>
    <d v="1975-03-04T00:00:00"/>
    <n v="50"/>
    <x v="2"/>
    <x v="5"/>
    <x v="1"/>
    <n v="35.9"/>
  </r>
  <r>
    <n v="42735692164"/>
    <s v="Fernando Ferreira"/>
    <x v="0"/>
    <s v="Pós-Graduação"/>
    <s v="Economia"/>
    <x v="1"/>
    <d v="1994-12-31T00:00:00"/>
    <n v="30"/>
    <x v="1"/>
    <x v="4"/>
    <x v="2"/>
    <n v="9.9"/>
  </r>
  <r>
    <n v="42745218846"/>
    <s v="William Costa"/>
    <x v="0"/>
    <s v="Superior"/>
    <s v="Economia"/>
    <x v="2"/>
    <d v="1978-09-05T00:00:00"/>
    <n v="46"/>
    <x v="2"/>
    <x v="3"/>
    <x v="1"/>
    <n v="35.9"/>
  </r>
  <r>
    <n v="42808465160"/>
    <s v="Rafael Fernandes"/>
    <x v="0"/>
    <s v="Superior"/>
    <s v="Economia"/>
    <x v="0"/>
    <d v="1971-09-10T00:00:00"/>
    <n v="53"/>
    <x v="2"/>
    <x v="5"/>
    <x v="1"/>
    <n v="35.9"/>
  </r>
  <r>
    <n v="42864213763"/>
    <s v="Ellie Hayes"/>
    <x v="1"/>
    <s v="Superior"/>
    <s v="Economia"/>
    <x v="2"/>
    <d v="1988-11-19T00:00:00"/>
    <n v="36"/>
    <x v="3"/>
    <x v="4"/>
    <x v="2"/>
    <n v="9.9"/>
  </r>
  <r>
    <n v="42955842741"/>
    <s v="Skylar Turner"/>
    <x v="1"/>
    <s v="Mestrado"/>
    <s v="Esportes"/>
    <x v="2"/>
    <d v="1972-12-20T00:00:00"/>
    <n v="52"/>
    <x v="2"/>
    <x v="3"/>
    <x v="2"/>
    <n v="9.9"/>
  </r>
  <r>
    <n v="42981421778"/>
    <s v="Connor Wood"/>
    <x v="1"/>
    <s v="Ensino Médio"/>
    <s v="Finanças"/>
    <x v="1"/>
    <d v="1989-02-24T00:00:00"/>
    <n v="36"/>
    <x v="3"/>
    <x v="0"/>
    <x v="0"/>
    <n v="29.9"/>
  </r>
  <r>
    <n v="43001444003"/>
    <s v="Emerson Gomes"/>
    <x v="0"/>
    <s v="Superior"/>
    <s v="Negócios"/>
    <x v="1"/>
    <d v="1969-08-29T00:00:00"/>
    <n v="55"/>
    <x v="0"/>
    <x v="0"/>
    <x v="0"/>
    <n v="29.9"/>
  </r>
  <r>
    <n v="43008928497"/>
    <s v="Zachary Simmons"/>
    <x v="0"/>
    <s v="Ensino Médio"/>
    <s v="Negócios"/>
    <x v="1"/>
    <d v="1987-11-16T00:00:00"/>
    <n v="37"/>
    <x v="3"/>
    <x v="0"/>
    <x v="2"/>
    <n v="9.9"/>
  </r>
  <r>
    <n v="43118591455"/>
    <s v="Eli Parker"/>
    <x v="0"/>
    <s v="Superior"/>
    <s v="Negócios"/>
    <x v="1"/>
    <d v="1968-06-25T00:00:00"/>
    <n v="56"/>
    <x v="0"/>
    <x v="0"/>
    <x v="3"/>
    <n v="79.900000000000006"/>
  </r>
  <r>
    <n v="43245355006"/>
    <s v="Bruno Rodrigues"/>
    <x v="0"/>
    <s v="Ensino Médio"/>
    <s v="Negócios"/>
    <x v="0"/>
    <d v="1994-07-24T00:00:00"/>
    <n v="30"/>
    <x v="1"/>
    <x v="0"/>
    <x v="1"/>
    <n v="35.9"/>
  </r>
  <r>
    <n v="43251240742"/>
    <s v="Rita Costa"/>
    <x v="1"/>
    <s v="Ensino Médio"/>
    <s v="Economia"/>
    <x v="0"/>
    <d v="1974-09-13T00:00:00"/>
    <n v="50"/>
    <x v="2"/>
    <x v="0"/>
    <x v="2"/>
    <n v="9.9"/>
  </r>
  <r>
    <n v="43251978310"/>
    <s v="Serenity Morris"/>
    <x v="0"/>
    <s v="Superior"/>
    <s v="Economia"/>
    <x v="0"/>
    <d v="1975-03-13T00:00:00"/>
    <n v="50"/>
    <x v="2"/>
    <x v="0"/>
    <x v="1"/>
    <n v="35.9"/>
  </r>
  <r>
    <n v="43308815311"/>
    <s v="Amanda Oliveira"/>
    <x v="1"/>
    <s v="Doutorado"/>
    <s v="Negócios"/>
    <x v="0"/>
    <d v="1961-08-24T00:00:00"/>
    <n v="63"/>
    <x v="0"/>
    <x v="0"/>
    <x v="2"/>
    <n v="9.9"/>
  </r>
  <r>
    <n v="43329901726"/>
    <s v="Rodrigo Torres"/>
    <x v="0"/>
    <s v="Ensino Médio"/>
    <s v="Economia"/>
    <x v="0"/>
    <d v="1967-03-06T00:00:00"/>
    <n v="58"/>
    <x v="0"/>
    <x v="0"/>
    <x v="2"/>
    <n v="9.9"/>
  </r>
  <r>
    <n v="43349394419"/>
    <s v="Mia Thomas"/>
    <x v="1"/>
    <s v="Superior"/>
    <s v="Negócios"/>
    <x v="0"/>
    <d v="1959-10-01T00:00:00"/>
    <n v="65"/>
    <x v="0"/>
    <x v="1"/>
    <x v="0"/>
    <n v="29.9"/>
  </r>
  <r>
    <n v="43353453212"/>
    <s v="Valeria Pena"/>
    <x v="1"/>
    <s v="Superior"/>
    <s v="Finanças"/>
    <x v="1"/>
    <d v="1960-02-24T00:00:00"/>
    <n v="65"/>
    <x v="0"/>
    <x v="2"/>
    <x v="2"/>
    <n v="9.9"/>
  </r>
  <r>
    <n v="43449469621"/>
    <s v="William Oliveira"/>
    <x v="0"/>
    <s v="Superior"/>
    <s v="Finanças"/>
    <x v="1"/>
    <d v="1970-06-04T00:00:00"/>
    <n v="54"/>
    <x v="0"/>
    <x v="3"/>
    <x v="0"/>
    <n v="29.9"/>
  </r>
  <r>
    <n v="43512417125"/>
    <s v="Patrícia Costa"/>
    <x v="1"/>
    <s v="Superior"/>
    <s v="Negócios"/>
    <x v="0"/>
    <d v="1972-01-02T00:00:00"/>
    <n v="53"/>
    <x v="2"/>
    <x v="3"/>
    <x v="0"/>
    <n v="29.9"/>
  </r>
  <r>
    <n v="43690634952"/>
    <s v="Vilma Silva"/>
    <x v="1"/>
    <s v="Pós-Graduação"/>
    <s v="Negócios"/>
    <x v="0"/>
    <d v="1957-06-07T00:00:00"/>
    <n v="67"/>
    <x v="0"/>
    <x v="3"/>
    <x v="0"/>
    <n v="29.9"/>
  </r>
  <r>
    <n v="43739297869"/>
    <s v="Rodrigo Oliveira Mendes"/>
    <x v="0"/>
    <s v="Superior"/>
    <s v="Economia"/>
    <x v="2"/>
    <d v="1993-09-26T00:00:00"/>
    <n v="31"/>
    <x v="1"/>
    <x v="3"/>
    <x v="2"/>
    <n v="9.9"/>
  </r>
  <r>
    <n v="43743382226"/>
    <s v="Natalia Jimenez"/>
    <x v="1"/>
    <s v="Ensino Médio"/>
    <s v="Economia"/>
    <x v="0"/>
    <d v="1990-07-28T00:00:00"/>
    <n v="34"/>
    <x v="1"/>
    <x v="3"/>
    <x v="0"/>
    <n v="29.9"/>
  </r>
  <r>
    <n v="43809437545"/>
    <s v="Claire Long"/>
    <x v="1"/>
    <s v="Ensino Médio"/>
    <s v="Economia"/>
    <x v="0"/>
    <d v="1973-03-24T00:00:00"/>
    <n v="52"/>
    <x v="2"/>
    <x v="3"/>
    <x v="1"/>
    <n v="35.9"/>
  </r>
  <r>
    <n v="43862516707"/>
    <s v="Abigail Clark"/>
    <x v="0"/>
    <s v="Ensino Médio"/>
    <s v="Agronegócio"/>
    <x v="0"/>
    <d v="1969-07-20T00:00:00"/>
    <n v="55"/>
    <x v="0"/>
    <x v="4"/>
    <x v="2"/>
    <n v="9.9"/>
  </r>
  <r>
    <n v="43865627349"/>
    <s v="Carolina Lima"/>
    <x v="1"/>
    <s v="Ensino Médio"/>
    <s v="Negócios"/>
    <x v="1"/>
    <d v="1981-10-16T00:00:00"/>
    <n v="43"/>
    <x v="3"/>
    <x v="0"/>
    <x v="2"/>
    <n v="9.9"/>
  </r>
  <r>
    <n v="43955177890"/>
    <s v="Renata Martins"/>
    <x v="1"/>
    <s v="Superior"/>
    <s v="Economia"/>
    <x v="0"/>
    <d v="1975-06-20T00:00:00"/>
    <n v="49"/>
    <x v="2"/>
    <x v="0"/>
    <x v="2"/>
    <n v="9.9"/>
  </r>
  <r>
    <n v="43990474257"/>
    <s v="Bruno Almeida"/>
    <x v="0"/>
    <s v="Pós-Graduação"/>
    <s v="Economia"/>
    <x v="2"/>
    <d v="1978-09-17T00:00:00"/>
    <n v="46"/>
    <x v="2"/>
    <x v="0"/>
    <x v="0"/>
    <n v="29.9"/>
  </r>
  <r>
    <n v="44079062916"/>
    <s v="Ruby Perry"/>
    <x v="0"/>
    <s v="Pós-Graduação"/>
    <s v="Esportes"/>
    <x v="0"/>
    <d v="1984-05-14T00:00:00"/>
    <n v="40"/>
    <x v="3"/>
    <x v="0"/>
    <x v="0"/>
    <n v="29.9"/>
  </r>
  <r>
    <n v="44113863787"/>
    <s v="Paula Rojas"/>
    <x v="1"/>
    <s v="Superior"/>
    <s v="Agronegócio"/>
    <x v="2"/>
    <d v="1971-03-29T00:00:00"/>
    <n v="53"/>
    <x v="2"/>
    <x v="0"/>
    <x v="3"/>
    <n v="79.900000000000006"/>
  </r>
  <r>
    <n v="44133248813"/>
    <s v="Rafael Oliveira"/>
    <x v="0"/>
    <s v="Superior"/>
    <s v="Negócios"/>
    <x v="1"/>
    <d v="1987-03-15T00:00:00"/>
    <n v="38"/>
    <x v="3"/>
    <x v="5"/>
    <x v="1"/>
    <n v="35.9"/>
  </r>
  <r>
    <n v="44417946805"/>
    <s v="Rylee Fisher"/>
    <x v="0"/>
    <s v="Superior"/>
    <s v="Agronegócio"/>
    <x v="2"/>
    <d v="1977-02-21T00:00:00"/>
    <n v="48"/>
    <x v="2"/>
    <x v="1"/>
    <x v="1"/>
    <n v="35.9"/>
  </r>
  <r>
    <n v="44517150220"/>
    <s v="Carolina Gomes"/>
    <x v="1"/>
    <s v="Ensino Médio"/>
    <s v="Negócios"/>
    <x v="1"/>
    <d v="1990-05-01T00:00:00"/>
    <n v="34"/>
    <x v="1"/>
    <x v="6"/>
    <x v="3"/>
    <n v="79.900000000000006"/>
  </r>
  <r>
    <n v="44641671343"/>
    <s v="Dominic Murphy"/>
    <x v="0"/>
    <s v="Superior"/>
    <s v="Finanças"/>
    <x v="1"/>
    <d v="1975-06-04T00:00:00"/>
    <n v="49"/>
    <x v="2"/>
    <x v="2"/>
    <x v="2"/>
    <n v="9.9"/>
  </r>
  <r>
    <n v="44675229890"/>
    <s v="Mariana Souza Oliveira"/>
    <x v="1"/>
    <s v="Pós-Graduação"/>
    <s v="Política"/>
    <x v="2"/>
    <d v="1985-09-18T00:00:00"/>
    <n v="39"/>
    <x v="3"/>
    <x v="7"/>
    <x v="3"/>
    <n v="79.900000000000006"/>
  </r>
  <r>
    <n v="44780102027"/>
    <s v="Ana Karen Pacheco"/>
    <x v="1"/>
    <s v="Mestrado"/>
    <s v="Negócios"/>
    <x v="1"/>
    <d v="1987-12-12T00:00:00"/>
    <n v="37"/>
    <x v="3"/>
    <x v="5"/>
    <x v="2"/>
    <n v="9.9"/>
  </r>
  <r>
    <n v="44780432801"/>
    <s v="Mariana Velazquez"/>
    <x v="1"/>
    <s v="Superior"/>
    <s v="Política"/>
    <x v="1"/>
    <d v="1992-03-09T00:00:00"/>
    <n v="33"/>
    <x v="1"/>
    <x v="4"/>
    <x v="3"/>
    <n v="79.900000000000006"/>
  </r>
  <r>
    <n v="44873409921"/>
    <s v="Mariana Gomes"/>
    <x v="1"/>
    <s v="Ensino Médio"/>
    <s v="Economia"/>
    <x v="1"/>
    <d v="1984-12-24T00:00:00"/>
    <n v="40"/>
    <x v="3"/>
    <x v="3"/>
    <x v="0"/>
    <n v="29.9"/>
  </r>
  <r>
    <n v="44968480072"/>
    <s v="Bruno Costa"/>
    <x v="0"/>
    <s v="Superior"/>
    <s v="Economia"/>
    <x v="2"/>
    <d v="1982-11-24T00:00:00"/>
    <n v="42"/>
    <x v="3"/>
    <x v="5"/>
    <x v="0"/>
    <n v="29.9"/>
  </r>
  <r>
    <n v="45034419141"/>
    <s v="Maria Santos"/>
    <x v="1"/>
    <s v="Ensino Médio"/>
    <s v="Política"/>
    <x v="0"/>
    <d v="1961-08-12T00:00:00"/>
    <n v="63"/>
    <x v="0"/>
    <x v="4"/>
    <x v="3"/>
    <n v="79.900000000000006"/>
  </r>
  <r>
    <n v="45125322860"/>
    <s v="William Pereira"/>
    <x v="0"/>
    <s v="Superior"/>
    <s v="Finanças"/>
    <x v="1"/>
    <d v="1986-05-20T00:00:00"/>
    <n v="38"/>
    <x v="3"/>
    <x v="3"/>
    <x v="2"/>
    <n v="9.9"/>
  </r>
  <r>
    <n v="45190223661"/>
    <s v="Vanessa Sosa"/>
    <x v="1"/>
    <s v="Ensino Médio"/>
    <s v="Finanças"/>
    <x v="0"/>
    <d v="1967-07-04T00:00:00"/>
    <n v="57"/>
    <x v="0"/>
    <x v="0"/>
    <x v="0"/>
    <n v="29.9"/>
  </r>
  <r>
    <n v="45305541903"/>
    <s v="Emerson Pereira"/>
    <x v="0"/>
    <s v="Ensino Médio"/>
    <s v="Política"/>
    <x v="0"/>
    <d v="1966-10-02T00:00:00"/>
    <n v="58"/>
    <x v="0"/>
    <x v="0"/>
    <x v="3"/>
    <n v="79.900000000000006"/>
  </r>
  <r>
    <n v="45344898195"/>
    <s v="Mario Aguilar"/>
    <x v="0"/>
    <s v="Ensino Médio"/>
    <s v="Negócios"/>
    <x v="1"/>
    <d v="1993-09-03T00:00:00"/>
    <n v="31"/>
    <x v="1"/>
    <x v="0"/>
    <x v="3"/>
    <n v="79.900000000000006"/>
  </r>
  <r>
    <n v="45398267634"/>
    <s v="Gabriella Price"/>
    <x v="1"/>
    <s v="Superior"/>
    <s v="Agronegócio"/>
    <x v="0"/>
    <d v="1994-01-04T00:00:00"/>
    <n v="31"/>
    <x v="1"/>
    <x v="0"/>
    <x v="2"/>
    <n v="9.9"/>
  </r>
  <r>
    <n v="45551104001"/>
    <s v="Eduardo Nunez"/>
    <x v="0"/>
    <s v="Superior"/>
    <s v="Negócios"/>
    <x v="1"/>
    <d v="1959-03-06T00:00:00"/>
    <n v="66"/>
    <x v="0"/>
    <x v="0"/>
    <x v="2"/>
    <n v="9.9"/>
  </r>
  <r>
    <n v="45591421429"/>
    <s v="Oscar Cisneros"/>
    <x v="0"/>
    <s v="Pós-Graduação"/>
    <s v="Política"/>
    <x v="2"/>
    <d v="1981-11-16T00:00:00"/>
    <n v="43"/>
    <x v="3"/>
    <x v="0"/>
    <x v="3"/>
    <n v="79.900000000000006"/>
  </r>
  <r>
    <n v="45665433109"/>
    <s v="Gabriel Lima Almeida"/>
    <x v="0"/>
    <s v="Superior"/>
    <s v="Agronegócio"/>
    <x v="2"/>
    <d v="1980-10-05T00:00:00"/>
    <n v="44"/>
    <x v="2"/>
    <x v="0"/>
    <x v="2"/>
    <n v="9.9"/>
  </r>
  <r>
    <n v="45682920544"/>
    <s v="Charlotte Robinson"/>
    <x v="1"/>
    <s v="Superior"/>
    <s v="Economia"/>
    <x v="2"/>
    <d v="1989-06-20T00:00:00"/>
    <n v="35"/>
    <x v="3"/>
    <x v="0"/>
    <x v="1"/>
    <n v="35.9"/>
  </r>
  <r>
    <n v="45709208362"/>
    <s v="Sandra Silva"/>
    <x v="1"/>
    <s v="Pós-Graduação"/>
    <s v="Economia"/>
    <x v="0"/>
    <d v="1961-12-16T00:00:00"/>
    <n v="63"/>
    <x v="0"/>
    <x v="0"/>
    <x v="2"/>
    <n v="9.9"/>
  </r>
  <r>
    <n v="45881940290"/>
    <s v="Sandra Martins"/>
    <x v="1"/>
    <s v="Ensino Médio"/>
    <s v="Esportes"/>
    <x v="0"/>
    <d v="1987-12-31T00:00:00"/>
    <n v="37"/>
    <x v="3"/>
    <x v="1"/>
    <x v="2"/>
    <n v="9.9"/>
  </r>
  <r>
    <n v="45892038935"/>
    <s v="Camila Torres"/>
    <x v="1"/>
    <s v="Superior"/>
    <s v="Economia"/>
    <x v="0"/>
    <d v="1982-01-24T00:00:00"/>
    <n v="43"/>
    <x v="3"/>
    <x v="2"/>
    <x v="1"/>
    <n v="35.9"/>
  </r>
  <r>
    <n v="45953823152"/>
    <s v="Vilma Costa"/>
    <x v="1"/>
    <s v="Ensino Médio"/>
    <s v="Economia"/>
    <x v="0"/>
    <d v="1963-05-29T00:00:00"/>
    <n v="61"/>
    <x v="0"/>
    <x v="3"/>
    <x v="1"/>
    <n v="35.9"/>
  </r>
  <r>
    <n v="45961352404"/>
    <s v="Juan Carlos Espinoza"/>
    <x v="0"/>
    <s v="Ensino Médio"/>
    <s v="Esportes"/>
    <x v="0"/>
    <d v="1984-03-29T00:00:00"/>
    <n v="40"/>
    <x v="3"/>
    <x v="3"/>
    <x v="0"/>
    <n v="29.9"/>
  </r>
  <r>
    <n v="46126747412"/>
    <s v="Renata Silva"/>
    <x v="1"/>
    <s v="Pós-Graduação"/>
    <s v="Esportes"/>
    <x v="0"/>
    <d v="1962-06-30T00:00:00"/>
    <n v="62"/>
    <x v="0"/>
    <x v="3"/>
    <x v="2"/>
    <n v="9.9"/>
  </r>
  <r>
    <n v="46157189382"/>
    <s v="Eli Parker"/>
    <x v="0"/>
    <s v="Superior"/>
    <s v="Negócios"/>
    <x v="1"/>
    <d v="1970-11-04T00:00:00"/>
    <n v="54"/>
    <x v="0"/>
    <x v="3"/>
    <x v="3"/>
    <n v="79.900000000000006"/>
  </r>
  <r>
    <n v="46205324892"/>
    <s v="Isabela Martins"/>
    <x v="1"/>
    <s v="Pós-Graduação"/>
    <s v="Economia"/>
    <x v="2"/>
    <d v="1968-09-18T00:00:00"/>
    <n v="56"/>
    <x v="0"/>
    <x v="3"/>
    <x v="0"/>
    <n v="29.9"/>
  </r>
  <r>
    <n v="46222211142"/>
    <s v="Jorge Hernandez"/>
    <x v="0"/>
    <s v="Ensino Médio"/>
    <s v="Agronegócio"/>
    <x v="2"/>
    <d v="1958-01-28T00:00:00"/>
    <n v="67"/>
    <x v="0"/>
    <x v="3"/>
    <x v="3"/>
    <n v="79.900000000000006"/>
  </r>
  <r>
    <n v="46344330480"/>
    <s v="Roberto Fuentes"/>
    <x v="0"/>
    <s v="Mestrado"/>
    <s v="Negócios"/>
    <x v="0"/>
    <d v="1993-04-24T00:00:00"/>
    <n v="31"/>
    <x v="1"/>
    <x v="4"/>
    <x v="2"/>
    <n v="9.9"/>
  </r>
  <r>
    <n v="46353055602"/>
    <s v="Emilio Sandoval"/>
    <x v="0"/>
    <s v="Superior"/>
    <s v="Economia"/>
    <x v="2"/>
    <d v="1962-06-18T00:00:00"/>
    <n v="62"/>
    <x v="0"/>
    <x v="0"/>
    <x v="1"/>
    <n v="35.9"/>
  </r>
  <r>
    <n v="46354255833"/>
    <s v="Fernanda Roman"/>
    <x v="1"/>
    <s v="Pós-Graduação"/>
    <s v="Negócios"/>
    <x v="0"/>
    <d v="1972-02-11T00:00:00"/>
    <n v="53"/>
    <x v="2"/>
    <x v="0"/>
    <x v="0"/>
    <n v="29.9"/>
  </r>
  <r>
    <n v="46370856674"/>
    <s v="Valentina Rodriguez"/>
    <x v="1"/>
    <s v="Pós-Graduação"/>
    <s v="Agronegócio"/>
    <x v="0"/>
    <d v="1973-02-15T00:00:00"/>
    <n v="52"/>
    <x v="2"/>
    <x v="0"/>
    <x v="3"/>
    <n v="79.900000000000006"/>
  </r>
  <r>
    <n v="46447828715"/>
    <s v="Miguel Angel Gonzalez"/>
    <x v="0"/>
    <s v="Superior"/>
    <s v="Economia"/>
    <x v="0"/>
    <d v="1985-11-20T00:00:00"/>
    <n v="39"/>
    <x v="3"/>
    <x v="0"/>
    <x v="0"/>
    <n v="29.9"/>
  </r>
  <r>
    <n v="46483232083"/>
    <s v="Alejandro Mendoza"/>
    <x v="0"/>
    <s v="Superior"/>
    <s v="Economia"/>
    <x v="0"/>
    <d v="1969-02-19T00:00:00"/>
    <n v="56"/>
    <x v="0"/>
    <x v="0"/>
    <x v="1"/>
    <n v="35.9"/>
  </r>
  <r>
    <n v="46533166609"/>
    <s v="Maya Watson"/>
    <x v="0"/>
    <s v="Superior"/>
    <s v="Agronegócio"/>
    <x v="2"/>
    <d v="1992-06-10T00:00:00"/>
    <n v="32"/>
    <x v="1"/>
    <x v="5"/>
    <x v="2"/>
    <n v="9.9"/>
  </r>
  <r>
    <n v="46593413625"/>
    <s v="Isabela Carvalho"/>
    <x v="1"/>
    <s v="Superior"/>
    <s v="Política"/>
    <x v="1"/>
    <d v="1986-03-07T00:00:00"/>
    <n v="39"/>
    <x v="3"/>
    <x v="1"/>
    <x v="3"/>
    <n v="79.900000000000006"/>
  </r>
  <r>
    <n v="46610379858"/>
    <s v="Pedro Fernandes"/>
    <x v="0"/>
    <s v="Superior"/>
    <s v="Economia"/>
    <x v="0"/>
    <d v="1962-10-13T00:00:00"/>
    <n v="62"/>
    <x v="0"/>
    <x v="6"/>
    <x v="2"/>
    <n v="9.9"/>
  </r>
  <r>
    <n v="46621773048"/>
    <s v="Arturo Leon"/>
    <x v="0"/>
    <s v="Pós-Graduação"/>
    <s v="Agronegócio"/>
    <x v="1"/>
    <d v="1964-11-28T00:00:00"/>
    <n v="60"/>
    <x v="0"/>
    <x v="2"/>
    <x v="2"/>
    <n v="9.9"/>
  </r>
  <r>
    <n v="46741073132"/>
    <s v="Oscar Ruiz"/>
    <x v="0"/>
    <s v="Pós-Graduação"/>
    <s v="Esportes"/>
    <x v="0"/>
    <d v="1978-09-16T00:00:00"/>
    <n v="46"/>
    <x v="2"/>
    <x v="7"/>
    <x v="2"/>
    <n v="9.9"/>
  </r>
  <r>
    <n v="46800162766"/>
    <s v="Camila Oliveira"/>
    <x v="1"/>
    <s v="Ensino Médio"/>
    <s v="Finanças"/>
    <x v="0"/>
    <d v="1981-05-02T00:00:00"/>
    <n v="43"/>
    <x v="3"/>
    <x v="5"/>
    <x v="0"/>
    <n v="29.9"/>
  </r>
  <r>
    <n v="46858118798"/>
    <s v="William Almeida"/>
    <x v="0"/>
    <s v="Pós-Graduação"/>
    <s v="Negócios"/>
    <x v="0"/>
    <d v="1956-10-13T00:00:00"/>
    <n v="68"/>
    <x v="0"/>
    <x v="4"/>
    <x v="2"/>
    <n v="9.9"/>
  </r>
  <r>
    <n v="46884175269"/>
    <s v="Marcelo Martins"/>
    <x v="0"/>
    <s v="Ensino Médio"/>
    <s v="Economia"/>
    <x v="1"/>
    <d v="1961-07-18T00:00:00"/>
    <n v="63"/>
    <x v="0"/>
    <x v="3"/>
    <x v="0"/>
    <n v="29.9"/>
  </r>
  <r>
    <n v="47005649054"/>
    <s v="Elena Morales"/>
    <x v="1"/>
    <s v="Pós-Graduação"/>
    <s v="Economia"/>
    <x v="2"/>
    <d v="1978-12-18T00:00:00"/>
    <n v="46"/>
    <x v="2"/>
    <x v="5"/>
    <x v="1"/>
    <n v="35.9"/>
  </r>
  <r>
    <n v="47007221276"/>
    <s v="Felipe Alves"/>
    <x v="0"/>
    <s v="Pós-Graduação"/>
    <s v="Economia"/>
    <x v="1"/>
    <d v="1971-10-18T00:00:00"/>
    <n v="53"/>
    <x v="2"/>
    <x v="4"/>
    <x v="1"/>
    <n v="35.9"/>
  </r>
  <r>
    <n v="47042599063"/>
    <s v="Pedro Oliveira"/>
    <x v="0"/>
    <s v="Pós-Graduação"/>
    <s v="Política"/>
    <x v="2"/>
    <d v="1992-11-08T00:00:00"/>
    <n v="32"/>
    <x v="1"/>
    <x v="3"/>
    <x v="3"/>
    <n v="79.900000000000006"/>
  </r>
  <r>
    <n v="47042740325"/>
    <s v="Levi Sanders"/>
    <x v="1"/>
    <s v="Pós-Graduação"/>
    <s v="Finanças"/>
    <x v="0"/>
    <d v="1987-02-22T00:00:00"/>
    <n v="38"/>
    <x v="3"/>
    <x v="0"/>
    <x v="0"/>
    <n v="29.9"/>
  </r>
  <r>
    <n v="47129833052"/>
    <s v="Zachary Simmons"/>
    <x v="0"/>
    <s v="Ensino Médio"/>
    <s v="Negócios"/>
    <x v="1"/>
    <d v="1967-09-09T00:00:00"/>
    <n v="57"/>
    <x v="0"/>
    <x v="0"/>
    <x v="2"/>
    <n v="9.9"/>
  </r>
  <r>
    <n v="47153877700"/>
    <s v="Vilma Martins"/>
    <x v="1"/>
    <s v="Superior"/>
    <s v="Economia"/>
    <x v="0"/>
    <d v="1978-10-09T00:00:00"/>
    <n v="46"/>
    <x v="2"/>
    <x v="0"/>
    <x v="1"/>
    <n v="35.9"/>
  </r>
  <r>
    <n v="47174082747"/>
    <s v="Rafael Rodrigues"/>
    <x v="0"/>
    <s v="Doutorado"/>
    <s v="Finanças"/>
    <x v="0"/>
    <d v="1992-11-02T00:00:00"/>
    <n v="32"/>
    <x v="1"/>
    <x v="0"/>
    <x v="0"/>
    <n v="29.9"/>
  </r>
  <r>
    <n v="47188953731"/>
    <s v="Vilma Martins"/>
    <x v="1"/>
    <s v="Superior"/>
    <s v="Economia"/>
    <x v="0"/>
    <d v="1980-08-01T00:00:00"/>
    <n v="44"/>
    <x v="2"/>
    <x v="0"/>
    <x v="1"/>
    <n v="35.9"/>
  </r>
  <r>
    <n v="47208400662"/>
    <s v="Emerson Costa"/>
    <x v="0"/>
    <s v="Mestrado"/>
    <s v="Esportes"/>
    <x v="2"/>
    <d v="1978-02-28T00:00:00"/>
    <n v="47"/>
    <x v="2"/>
    <x v="0"/>
    <x v="2"/>
    <n v="9.9"/>
  </r>
  <r>
    <n v="47245946960"/>
    <s v="Bruno Pereira"/>
    <x v="0"/>
    <s v="Pós-Graduação"/>
    <s v="Agronegócio"/>
    <x v="1"/>
    <d v="1980-05-11T00:00:00"/>
    <n v="44"/>
    <x v="2"/>
    <x v="0"/>
    <x v="2"/>
    <n v="9.9"/>
  </r>
  <r>
    <n v="47365199226"/>
    <s v="Daniel Baker"/>
    <x v="0"/>
    <s v="Pós-Graduação"/>
    <s v="Negócios"/>
    <x v="2"/>
    <d v="1988-05-12T00:00:00"/>
    <n v="36"/>
    <x v="3"/>
    <x v="0"/>
    <x v="3"/>
    <n v="79.900000000000006"/>
  </r>
  <r>
    <n v="47372471507"/>
    <s v="Stella Ross"/>
    <x v="1"/>
    <s v="Ensino Médio"/>
    <s v="Agronegócio"/>
    <x v="2"/>
    <d v="1959-06-25T00:00:00"/>
    <n v="65"/>
    <x v="0"/>
    <x v="0"/>
    <x v="3"/>
    <n v="79.900000000000006"/>
  </r>
  <r>
    <n v="47393301586"/>
    <s v="Marcelo Pereira"/>
    <x v="0"/>
    <s v="Superior"/>
    <s v="Economia"/>
    <x v="2"/>
    <d v="1993-12-24T00:00:00"/>
    <n v="31"/>
    <x v="1"/>
    <x v="1"/>
    <x v="2"/>
    <n v="9.9"/>
  </r>
  <r>
    <n v="47497279533"/>
    <s v="Pedro Silva"/>
    <x v="0"/>
    <s v="Superior"/>
    <s v="Agronegócio"/>
    <x v="0"/>
    <d v="1985-05-08T00:00:00"/>
    <n v="39"/>
    <x v="3"/>
    <x v="2"/>
    <x v="3"/>
    <n v="79.900000000000006"/>
  </r>
  <r>
    <n v="47514609560"/>
    <s v="Manuel Jimenez"/>
    <x v="0"/>
    <s v="Superior"/>
    <s v="Negócios"/>
    <x v="1"/>
    <d v="1960-10-03T00:00:00"/>
    <n v="64"/>
    <x v="0"/>
    <x v="3"/>
    <x v="1"/>
    <n v="35.9"/>
  </r>
  <r>
    <n v="47564971365"/>
    <s v="Rafael Ferreira"/>
    <x v="0"/>
    <s v="Superior"/>
    <s v="Economia"/>
    <x v="2"/>
    <d v="1983-11-22T00:00:00"/>
    <n v="41"/>
    <x v="3"/>
    <x v="3"/>
    <x v="0"/>
    <n v="29.9"/>
  </r>
  <r>
    <n v="47725755906"/>
    <s v="Noah Jones"/>
    <x v="0"/>
    <s v="Superior"/>
    <s v="Finanças"/>
    <x v="0"/>
    <d v="1988-05-05T00:00:00"/>
    <n v="36"/>
    <x v="3"/>
    <x v="3"/>
    <x v="0"/>
    <n v="29.9"/>
  </r>
  <r>
    <n v="47745382527"/>
    <s v="Andrew Brooks"/>
    <x v="0"/>
    <s v="Superior"/>
    <s v="Negócios"/>
    <x v="0"/>
    <d v="1987-10-23T00:00:00"/>
    <n v="37"/>
    <x v="3"/>
    <x v="3"/>
    <x v="2"/>
    <n v="9.9"/>
  </r>
  <r>
    <n v="47840676137"/>
    <s v="Oscar Cisneros"/>
    <x v="0"/>
    <s v="Pós-Graduação"/>
    <s v="Política"/>
    <x v="2"/>
    <d v="1965-05-02T00:00:00"/>
    <n v="59"/>
    <x v="0"/>
    <x v="3"/>
    <x v="3"/>
    <n v="79.900000000000006"/>
  </r>
  <r>
    <n v="47885298863"/>
    <s v="Mariana Ortiz"/>
    <x v="1"/>
    <s v="Superior"/>
    <s v="Economia"/>
    <x v="2"/>
    <d v="1970-12-05T00:00:00"/>
    <n v="54"/>
    <x v="0"/>
    <x v="3"/>
    <x v="2"/>
    <n v="9.9"/>
  </r>
  <r>
    <n v="47922430248"/>
    <s v="Pedro Fernandes"/>
    <x v="0"/>
    <s v="Superior"/>
    <s v="Economia"/>
    <x v="0"/>
    <d v="1967-04-16T00:00:00"/>
    <n v="57"/>
    <x v="0"/>
    <x v="4"/>
    <x v="2"/>
    <n v="9.9"/>
  </r>
  <r>
    <n v="47979032104"/>
    <s v="Renata Gomes"/>
    <x v="1"/>
    <s v="Ensino Médio"/>
    <s v="Economia"/>
    <x v="1"/>
    <d v="1970-12-07T00:00:00"/>
    <n v="54"/>
    <x v="0"/>
    <x v="0"/>
    <x v="0"/>
    <n v="29.9"/>
  </r>
  <r>
    <n v="48007068927"/>
    <s v="Carmen Guzman"/>
    <x v="1"/>
    <s v="Pós-Graduação"/>
    <s v="Economia"/>
    <x v="1"/>
    <d v="1983-02-26T00:00:00"/>
    <n v="42"/>
    <x v="3"/>
    <x v="0"/>
    <x v="1"/>
    <n v="35.9"/>
  </r>
  <r>
    <n v="48217353343"/>
    <s v="Maria Fernanda Guerra"/>
    <x v="1"/>
    <s v="Mestrado"/>
    <s v="Negócios"/>
    <x v="0"/>
    <d v="1960-08-05T00:00:00"/>
    <n v="64"/>
    <x v="0"/>
    <x v="0"/>
    <x v="1"/>
    <n v="35.9"/>
  </r>
  <r>
    <n v="48338358825"/>
    <s v="Mariana Fernandes"/>
    <x v="1"/>
    <s v="Ensino Médio"/>
    <s v="Agronegócio"/>
    <x v="0"/>
    <d v="1989-03-11T00:00:00"/>
    <n v="36"/>
    <x v="3"/>
    <x v="0"/>
    <x v="2"/>
    <n v="9.9"/>
  </r>
  <r>
    <n v="48432971475"/>
    <s v="Beatriz Ramos"/>
    <x v="1"/>
    <s v="Mestrado"/>
    <s v="Finanças"/>
    <x v="0"/>
    <d v="1960-06-29T00:00:00"/>
    <n v="64"/>
    <x v="0"/>
    <x v="0"/>
    <x v="2"/>
    <n v="9.9"/>
  </r>
  <r>
    <n v="48460714260"/>
    <s v="Oliver Thompson"/>
    <x v="0"/>
    <s v="Superior"/>
    <s v="Negócios"/>
    <x v="1"/>
    <d v="1980-01-02T00:00:00"/>
    <n v="45"/>
    <x v="2"/>
    <x v="5"/>
    <x v="2"/>
    <n v="9.9"/>
  </r>
  <r>
    <n v="48465087625"/>
    <s v="Rafael Santos"/>
    <x v="0"/>
    <s v="Ensino Médio"/>
    <s v="Agronegócio"/>
    <x v="0"/>
    <d v="1990-10-02T00:00:00"/>
    <n v="34"/>
    <x v="1"/>
    <x v="1"/>
    <x v="1"/>
    <n v="35.9"/>
  </r>
  <r>
    <n v="48537217226"/>
    <s v="Marcos Barbosa"/>
    <x v="0"/>
    <s v="Superior"/>
    <s v="Agronegócio"/>
    <x v="2"/>
    <d v="1981-04-21T00:00:00"/>
    <n v="43"/>
    <x v="3"/>
    <x v="6"/>
    <x v="1"/>
    <n v="35.9"/>
  </r>
  <r>
    <n v="48554358741"/>
    <s v="Renata Martins"/>
    <x v="1"/>
    <s v="Superior"/>
    <s v="Economia"/>
    <x v="0"/>
    <d v="1967-02-11T00:00:00"/>
    <n v="58"/>
    <x v="0"/>
    <x v="2"/>
    <x v="2"/>
    <n v="9.9"/>
  </r>
  <r>
    <n v="48559982420"/>
    <s v="José Pereira"/>
    <x v="0"/>
    <s v="Superior"/>
    <s v="Economia"/>
    <x v="2"/>
    <d v="1965-01-27T00:00:00"/>
    <n v="60"/>
    <x v="0"/>
    <x v="7"/>
    <x v="2"/>
    <n v="9.9"/>
  </r>
  <r>
    <n v="48647651375"/>
    <s v="Lorena Paredes"/>
    <x v="1"/>
    <s v="Ensino Médio"/>
    <s v="Negócios"/>
    <x v="0"/>
    <d v="1960-06-05T00:00:00"/>
    <n v="64"/>
    <x v="0"/>
    <x v="5"/>
    <x v="2"/>
    <n v="9.9"/>
  </r>
  <r>
    <n v="48711816230"/>
    <s v="Renata Costa"/>
    <x v="1"/>
    <s v="Ensino Médio"/>
    <s v="Economia"/>
    <x v="0"/>
    <d v="1959-06-17T00:00:00"/>
    <n v="65"/>
    <x v="0"/>
    <x v="4"/>
    <x v="1"/>
    <n v="35.9"/>
  </r>
  <r>
    <n v="48816102229"/>
    <s v="Jose Luis Cardenas"/>
    <x v="0"/>
    <s v="Superior"/>
    <s v="Agronegócio"/>
    <x v="0"/>
    <d v="1980-04-28T00:00:00"/>
    <n v="44"/>
    <x v="2"/>
    <x v="3"/>
    <x v="1"/>
    <n v="35.9"/>
  </r>
  <r>
    <n v="48822792088"/>
    <s v="Luiz Rodrigues"/>
    <x v="0"/>
    <s v="Superior"/>
    <s v="Economia"/>
    <x v="0"/>
    <d v="1984-03-02T00:00:00"/>
    <n v="41"/>
    <x v="3"/>
    <x v="5"/>
    <x v="2"/>
    <n v="9.9"/>
  </r>
  <r>
    <n v="48910175046"/>
    <s v="Mariana Souza"/>
    <x v="1"/>
    <s v="Ensino Médio"/>
    <s v="Negócios"/>
    <x v="0"/>
    <d v="1960-05-03T00:00:00"/>
    <n v="64"/>
    <x v="0"/>
    <x v="4"/>
    <x v="1"/>
    <n v="35.9"/>
  </r>
  <r>
    <n v="48925097810"/>
    <s v="Emerson Santos"/>
    <x v="0"/>
    <s v="Superior"/>
    <s v="Economia"/>
    <x v="0"/>
    <d v="1959-09-10T00:00:00"/>
    <n v="65"/>
    <x v="0"/>
    <x v="3"/>
    <x v="0"/>
    <n v="29.9"/>
  </r>
  <r>
    <n v="49017327941"/>
    <s v="Eva Powell"/>
    <x v="1"/>
    <s v="Ensino Médio"/>
    <s v="Economia"/>
    <x v="2"/>
    <d v="1973-10-16T00:00:00"/>
    <n v="51"/>
    <x v="2"/>
    <x v="0"/>
    <x v="0"/>
    <n v="29.9"/>
  </r>
  <r>
    <n v="49141215224"/>
    <s v="William Costa"/>
    <x v="0"/>
    <s v="Superior"/>
    <s v="Economia"/>
    <x v="2"/>
    <d v="1955-06-11T00:00:00"/>
    <n v="69"/>
    <x v="0"/>
    <x v="0"/>
    <x v="1"/>
    <n v="35.9"/>
  </r>
  <r>
    <n v="49215142467"/>
    <s v="Silvia Navarro"/>
    <x v="1"/>
    <s v="Pós-Graduação"/>
    <s v="Finanças"/>
    <x v="0"/>
    <d v="1988-01-12T00:00:00"/>
    <n v="37"/>
    <x v="3"/>
    <x v="0"/>
    <x v="0"/>
    <n v="29.9"/>
  </r>
  <r>
    <n v="49266952999"/>
    <s v="Sandra Rodrigues"/>
    <x v="1"/>
    <s v="Pós-Graduação"/>
    <s v="Negócios"/>
    <x v="0"/>
    <d v="1978-06-24T00:00:00"/>
    <n v="46"/>
    <x v="2"/>
    <x v="0"/>
    <x v="1"/>
    <n v="35.9"/>
  </r>
  <r>
    <n v="49280389108"/>
    <s v="Isabel Ramos"/>
    <x v="1"/>
    <s v="Superior"/>
    <s v="Finanças"/>
    <x v="1"/>
    <d v="1957-04-09T00:00:00"/>
    <n v="67"/>
    <x v="0"/>
    <x v="0"/>
    <x v="0"/>
    <n v="29.9"/>
  </r>
  <r>
    <n v="49281927823"/>
    <s v="Patricia Fuentes"/>
    <x v="1"/>
    <s v="Ensino Médio"/>
    <s v="Política"/>
    <x v="1"/>
    <d v="1993-12-26T00:00:00"/>
    <n v="31"/>
    <x v="1"/>
    <x v="0"/>
    <x v="3"/>
    <n v="79.900000000000006"/>
  </r>
  <r>
    <n v="49300310285"/>
    <s v="Sophia Wilson"/>
    <x v="1"/>
    <s v="Superior"/>
    <s v="Agronegócio"/>
    <x v="2"/>
    <d v="1971-11-25T00:00:00"/>
    <n v="53"/>
    <x v="2"/>
    <x v="0"/>
    <x v="3"/>
    <n v="79.900000000000006"/>
  </r>
  <r>
    <n v="49307528124"/>
    <s v="Ana Ruiz"/>
    <x v="1"/>
    <s v="Mestrado"/>
    <s v="Agronegócio"/>
    <x v="2"/>
    <d v="1987-07-05T00:00:00"/>
    <n v="37"/>
    <x v="3"/>
    <x v="0"/>
    <x v="2"/>
    <n v="9.9"/>
  </r>
  <r>
    <n v="49328439074"/>
    <s v="Rodrigo Mora"/>
    <x v="0"/>
    <s v="Mestrado"/>
    <s v="Negócios"/>
    <x v="2"/>
    <d v="1983-02-14T00:00:00"/>
    <n v="42"/>
    <x v="3"/>
    <x v="0"/>
    <x v="0"/>
    <n v="29.9"/>
  </r>
  <r>
    <n v="49391829352"/>
    <s v="José Fernandes"/>
    <x v="0"/>
    <s v="Superior"/>
    <s v="Negócios"/>
    <x v="1"/>
    <d v="1982-06-20T00:00:00"/>
    <n v="42"/>
    <x v="3"/>
    <x v="1"/>
    <x v="1"/>
    <n v="35.9"/>
  </r>
  <r>
    <n v="49395647705"/>
    <s v="Liam Williams"/>
    <x v="0"/>
    <s v="Ensino Médio"/>
    <s v="Negócios"/>
    <x v="1"/>
    <d v="1990-03-13T00:00:00"/>
    <n v="35"/>
    <x v="3"/>
    <x v="2"/>
    <x v="3"/>
    <n v="79.900000000000006"/>
  </r>
  <r>
    <n v="49477339063"/>
    <s v="David Carter"/>
    <x v="0"/>
    <s v="Mestrado"/>
    <s v="Negócios"/>
    <x v="0"/>
    <d v="1965-10-17T00:00:00"/>
    <n v="59"/>
    <x v="0"/>
    <x v="3"/>
    <x v="0"/>
    <n v="29.9"/>
  </r>
  <r>
    <n v="49479547341"/>
    <s v="Vilma Gomes"/>
    <x v="1"/>
    <s v="Ensino Médio"/>
    <s v="Política"/>
    <x v="1"/>
    <d v="1963-09-08T00:00:00"/>
    <n v="61"/>
    <x v="0"/>
    <x v="3"/>
    <x v="3"/>
    <n v="79.900000000000006"/>
  </r>
  <r>
    <n v="49514272789"/>
    <s v="Eliza Hayes"/>
    <x v="1"/>
    <s v="Ensino Médio"/>
    <s v="Esportes"/>
    <x v="0"/>
    <d v="1975-08-20T00:00:00"/>
    <n v="49"/>
    <x v="2"/>
    <x v="3"/>
    <x v="2"/>
    <n v="9.9"/>
  </r>
  <r>
    <n v="49561602728"/>
    <s v="Renata Pereira"/>
    <x v="1"/>
    <s v="Doutorado"/>
    <s v="Negócios"/>
    <x v="0"/>
    <d v="1965-01-18T00:00:00"/>
    <n v="60"/>
    <x v="0"/>
    <x v="3"/>
    <x v="2"/>
    <n v="9.9"/>
  </r>
  <r>
    <n v="49609420133"/>
    <s v="Miguel Rivera"/>
    <x v="0"/>
    <s v="Superior"/>
    <s v="Agronegócio"/>
    <x v="0"/>
    <d v="1962-04-30T00:00:00"/>
    <n v="62"/>
    <x v="0"/>
    <x v="3"/>
    <x v="3"/>
    <n v="79.900000000000006"/>
  </r>
  <r>
    <n v="49615735146"/>
    <s v="Jorge Vazquez"/>
    <x v="0"/>
    <s v="Ensino Médio"/>
    <s v="Economia"/>
    <x v="0"/>
    <d v="1988-11-21T00:00:00"/>
    <n v="36"/>
    <x v="3"/>
    <x v="3"/>
    <x v="0"/>
    <n v="29.9"/>
  </r>
  <r>
    <n v="49708771068"/>
    <s v="Bernardo Martins"/>
    <x v="0"/>
    <s v="Superior"/>
    <s v="Negócios"/>
    <x v="1"/>
    <d v="1982-01-27T00:00:00"/>
    <n v="43"/>
    <x v="3"/>
    <x v="4"/>
    <x v="2"/>
    <n v="9.9"/>
  </r>
  <r>
    <n v="49733529074"/>
    <s v="Antônio Silva"/>
    <x v="0"/>
    <s v="Ensino Médio"/>
    <s v="Agronegócio"/>
    <x v="0"/>
    <d v="1980-12-23T00:00:00"/>
    <n v="44"/>
    <x v="2"/>
    <x v="0"/>
    <x v="3"/>
    <n v="79.900000000000006"/>
  </r>
  <r>
    <n v="49822462008"/>
    <s v="Salvador Bravo"/>
    <x v="0"/>
    <s v="Pós-Graduação"/>
    <s v="Economia"/>
    <x v="2"/>
    <d v="1961-08-18T00:00:00"/>
    <n v="63"/>
    <x v="0"/>
    <x v="0"/>
    <x v="2"/>
    <n v="9.9"/>
  </r>
  <r>
    <n v="49859929846"/>
    <s v="Carlos Alberto Garcia"/>
    <x v="0"/>
    <s v="Ensino Médio"/>
    <s v="Economia"/>
    <x v="0"/>
    <d v="1991-08-18T00:00:00"/>
    <n v="33"/>
    <x v="1"/>
    <x v="0"/>
    <x v="2"/>
    <n v="9.9"/>
  </r>
  <r>
    <n v="49948498268"/>
    <s v="Bernardo Almeida"/>
    <x v="0"/>
    <s v="Mestrado"/>
    <s v="Finanças"/>
    <x v="0"/>
    <d v="1964-06-26T00:00:00"/>
    <n v="60"/>
    <x v="0"/>
    <x v="0"/>
    <x v="0"/>
    <n v="29.9"/>
  </r>
  <r>
    <n v="49996091120"/>
    <s v="Ricardo Navarro"/>
    <x v="0"/>
    <s v="Superior"/>
    <s v="Finanças"/>
    <x v="0"/>
    <d v="1955-12-12T00:00:00"/>
    <n v="69"/>
    <x v="0"/>
    <x v="0"/>
    <x v="0"/>
    <n v="29.9"/>
  </r>
  <r>
    <n v="50008008920"/>
    <s v="Victor Maldonado"/>
    <x v="0"/>
    <s v="Ensino Médio"/>
    <s v="Política"/>
    <x v="0"/>
    <d v="1961-03-15T00:00:00"/>
    <n v="64"/>
    <x v="0"/>
    <x v="5"/>
    <x v="3"/>
    <n v="79.900000000000006"/>
  </r>
  <r>
    <n v="50013996249"/>
    <s v="Sandra Pereira"/>
    <x v="1"/>
    <s v="Ensino Médio"/>
    <s v="Negócios"/>
    <x v="0"/>
    <d v="1968-02-04T00:00:00"/>
    <n v="57"/>
    <x v="0"/>
    <x v="1"/>
    <x v="3"/>
    <n v="79.900000000000006"/>
  </r>
  <r>
    <n v="50105898295"/>
    <s v="Bruno Oliveira"/>
    <x v="0"/>
    <s v="Pós-Graduação"/>
    <s v="Agronegócio"/>
    <x v="1"/>
    <d v="1957-04-27T00:00:00"/>
    <n v="67"/>
    <x v="0"/>
    <x v="6"/>
    <x v="2"/>
    <n v="9.9"/>
  </r>
  <r>
    <n v="50108835505"/>
    <s v="William Silva"/>
    <x v="0"/>
    <s v="Mestrado"/>
    <s v="Negócios"/>
    <x v="2"/>
    <d v="1958-10-05T00:00:00"/>
    <n v="66"/>
    <x v="0"/>
    <x v="2"/>
    <x v="0"/>
    <n v="29.9"/>
  </r>
  <r>
    <n v="50125202242"/>
    <s v="José Martins"/>
    <x v="0"/>
    <s v="Ensino Médio"/>
    <s v="Negócios"/>
    <x v="1"/>
    <d v="1983-01-20T00:00:00"/>
    <n v="42"/>
    <x v="3"/>
    <x v="7"/>
    <x v="3"/>
    <n v="79.900000000000006"/>
  </r>
  <r>
    <n v="50213585733"/>
    <s v="Emiliano Acosta"/>
    <x v="0"/>
    <s v="Superior"/>
    <s v="Economia"/>
    <x v="0"/>
    <d v="1961-09-14T00:00:00"/>
    <n v="63"/>
    <x v="0"/>
    <x v="5"/>
    <x v="2"/>
    <n v="9.9"/>
  </r>
  <r>
    <n v="50296433971"/>
    <s v="Pedro Almeida"/>
    <x v="0"/>
    <s v="Mestrado"/>
    <s v="Finanças"/>
    <x v="0"/>
    <d v="1984-06-24T00:00:00"/>
    <n v="40"/>
    <x v="3"/>
    <x v="4"/>
    <x v="0"/>
    <n v="29.9"/>
  </r>
  <r>
    <n v="50331166214"/>
    <s v="Adrian Brooks"/>
    <x v="0"/>
    <s v="Ensino Médio"/>
    <s v="Negócios"/>
    <x v="0"/>
    <d v="1977-05-08T00:00:00"/>
    <n v="47"/>
    <x v="2"/>
    <x v="3"/>
    <x v="3"/>
    <n v="79.900000000000006"/>
  </r>
  <r>
    <n v="50356441737"/>
    <s v="Carolina Gomes"/>
    <x v="1"/>
    <s v="Ensino Médio"/>
    <s v="Negócios"/>
    <x v="1"/>
    <d v="1999-12-16T00:00:00"/>
    <n v="25"/>
    <x v="1"/>
    <x v="5"/>
    <x v="3"/>
    <n v="79.900000000000006"/>
  </r>
  <r>
    <n v="50376304529"/>
    <s v="Amanda Costa Almeida"/>
    <x v="1"/>
    <s v="Ensino Médio"/>
    <s v="Negócios"/>
    <x v="1"/>
    <d v="1955-03-10T00:00:00"/>
    <n v="70"/>
    <x v="0"/>
    <x v="4"/>
    <x v="2"/>
    <n v="9.9"/>
  </r>
  <r>
    <n v="50443594586"/>
    <s v="Ramon Flores"/>
    <x v="0"/>
    <s v="Mestrado"/>
    <s v="Esportes"/>
    <x v="2"/>
    <d v="1982-12-17T00:00:00"/>
    <n v="42"/>
    <x v="3"/>
    <x v="3"/>
    <x v="2"/>
    <n v="9.9"/>
  </r>
  <r>
    <n v="50628172347"/>
    <s v="Jesus Manuel Jimenez"/>
    <x v="0"/>
    <s v="Ensino Médio"/>
    <s v="Agronegócio"/>
    <x v="0"/>
    <d v="1987-05-02T00:00:00"/>
    <n v="37"/>
    <x v="3"/>
    <x v="0"/>
    <x v="3"/>
    <n v="79.900000000000006"/>
  </r>
  <r>
    <n v="50667919920"/>
    <s v="Hunter Sullivan"/>
    <x v="0"/>
    <s v="Ensino Médio"/>
    <s v="Economia"/>
    <x v="1"/>
    <d v="1981-06-06T00:00:00"/>
    <n v="43"/>
    <x v="3"/>
    <x v="0"/>
    <x v="0"/>
    <n v="29.9"/>
  </r>
  <r>
    <n v="50699518176"/>
    <s v="Juan Hernandez"/>
    <x v="0"/>
    <s v="Ensino Médio"/>
    <s v="Política"/>
    <x v="1"/>
    <d v="1989-04-10T00:00:00"/>
    <n v="35"/>
    <x v="3"/>
    <x v="0"/>
    <x v="3"/>
    <n v="79.900000000000006"/>
  </r>
  <r>
    <n v="50820733116"/>
    <s v="Joseph Perez"/>
    <x v="0"/>
    <s v="Superior"/>
    <s v="Finanças"/>
    <x v="1"/>
    <d v="1956-12-21T00:00:00"/>
    <n v="68"/>
    <x v="0"/>
    <x v="0"/>
    <x v="0"/>
    <n v="29.9"/>
  </r>
  <r>
    <n v="50850484107"/>
    <s v="Mayra Escobar"/>
    <x v="1"/>
    <s v="Ensino Médio"/>
    <s v="Economia"/>
    <x v="1"/>
    <d v="1988-12-10T00:00:00"/>
    <n v="36"/>
    <x v="3"/>
    <x v="0"/>
    <x v="0"/>
    <n v="29.9"/>
  </r>
  <r>
    <n v="51147741385"/>
    <s v="Renata Gomes"/>
    <x v="1"/>
    <s v="Ensino Médio"/>
    <s v="Economia"/>
    <x v="1"/>
    <d v="1986-01-08T00:00:00"/>
    <n v="39"/>
    <x v="3"/>
    <x v="0"/>
    <x v="0"/>
    <n v="29.9"/>
  </r>
  <r>
    <n v="51192158500"/>
    <s v="Jesus Castro"/>
    <x v="0"/>
    <s v="Superior"/>
    <s v="Política"/>
    <x v="1"/>
    <d v="1955-01-01T00:00:00"/>
    <n v="70"/>
    <x v="0"/>
    <x v="0"/>
    <x v="3"/>
    <n v="79.900000000000006"/>
  </r>
  <r>
    <n v="51204535285"/>
    <s v="Rita Silva"/>
    <x v="1"/>
    <s v="Pós-Graduação"/>
    <s v="Agronegócio"/>
    <x v="0"/>
    <d v="1975-03-24T00:00:00"/>
    <n v="50"/>
    <x v="2"/>
    <x v="0"/>
    <x v="3"/>
    <n v="79.900000000000006"/>
  </r>
  <r>
    <n v="51230053057"/>
    <s v="Mariana Oliveira"/>
    <x v="1"/>
    <s v="Superior"/>
    <s v="Negócios"/>
    <x v="1"/>
    <d v="1985-01-25T00:00:00"/>
    <n v="40"/>
    <x v="3"/>
    <x v="0"/>
    <x v="2"/>
    <n v="9.9"/>
  </r>
  <r>
    <n v="51483423208"/>
    <s v="Vilma Rodrigues"/>
    <x v="1"/>
    <s v="Pós-Graduação"/>
    <s v="Negócios"/>
    <x v="2"/>
    <d v="1994-08-16T00:00:00"/>
    <n v="30"/>
    <x v="1"/>
    <x v="1"/>
    <x v="2"/>
    <n v="9.9"/>
  </r>
  <r>
    <n v="51537734484"/>
    <s v="Pedro Pereira"/>
    <x v="0"/>
    <s v="Mestrado"/>
    <s v="Negócios"/>
    <x v="0"/>
    <d v="1961-04-21T00:00:00"/>
    <n v="63"/>
    <x v="0"/>
    <x v="2"/>
    <x v="2"/>
    <n v="9.9"/>
  </r>
  <r>
    <n v="51624291281"/>
    <s v="Sandra Santos"/>
    <x v="1"/>
    <s v="Superior"/>
    <s v="Agronegócio"/>
    <x v="0"/>
    <d v="1969-03-02T00:00:00"/>
    <n v="56"/>
    <x v="0"/>
    <x v="3"/>
    <x v="2"/>
    <n v="9.9"/>
  </r>
  <r>
    <n v="51629234687"/>
    <s v="Levi Sanders"/>
    <x v="1"/>
    <s v="Pós-Graduação"/>
    <s v="Finanças"/>
    <x v="0"/>
    <d v="1970-06-16T00:00:00"/>
    <n v="54"/>
    <x v="0"/>
    <x v="3"/>
    <x v="0"/>
    <n v="29.9"/>
  </r>
  <r>
    <n v="51648535772"/>
    <s v="William Rodrigues"/>
    <x v="0"/>
    <s v="Ensino Médio"/>
    <s v="Negócios"/>
    <x v="0"/>
    <d v="1964-05-13T00:00:00"/>
    <n v="60"/>
    <x v="0"/>
    <x v="3"/>
    <x v="2"/>
    <n v="9.9"/>
  </r>
  <r>
    <n v="51676477218"/>
    <s v="Bruno Gomes"/>
    <x v="0"/>
    <s v="Superior"/>
    <s v="Esportes"/>
    <x v="0"/>
    <d v="1967-09-25T00:00:00"/>
    <n v="57"/>
    <x v="0"/>
    <x v="3"/>
    <x v="2"/>
    <n v="9.9"/>
  </r>
  <r>
    <n v="51680460346"/>
    <s v="Jackson Smith"/>
    <x v="0"/>
    <s v="Superior"/>
    <s v="Negócios"/>
    <x v="1"/>
    <d v="1989-11-01T00:00:00"/>
    <n v="35"/>
    <x v="3"/>
    <x v="3"/>
    <x v="1"/>
    <n v="35.9"/>
  </r>
  <r>
    <n v="51711010382"/>
    <s v="Pedro Martins"/>
    <x v="0"/>
    <s v="Ensino Médio"/>
    <s v="Finanças"/>
    <x v="1"/>
    <d v="1974-07-18T00:00:00"/>
    <n v="50"/>
    <x v="2"/>
    <x v="3"/>
    <x v="0"/>
    <n v="29.9"/>
  </r>
  <r>
    <n v="51769930316"/>
    <s v="Natalia Jimenez"/>
    <x v="1"/>
    <s v="Ensino Médio"/>
    <s v="Economia"/>
    <x v="0"/>
    <d v="1970-11-13T00:00:00"/>
    <n v="54"/>
    <x v="0"/>
    <x v="4"/>
    <x v="0"/>
    <n v="29.9"/>
  </r>
  <r>
    <n v="51789418350"/>
    <s v="Sergio Camacho"/>
    <x v="1"/>
    <s v="Ensino Médio"/>
    <s v="Negócios"/>
    <x v="0"/>
    <d v="1984-05-22T00:00:00"/>
    <n v="40"/>
    <x v="3"/>
    <x v="0"/>
    <x v="0"/>
    <n v="29.9"/>
  </r>
  <r>
    <n v="51815365690"/>
    <s v="William Pereira"/>
    <x v="0"/>
    <s v="Superior"/>
    <s v="Finanças"/>
    <x v="1"/>
    <d v="1963-06-14T00:00:00"/>
    <n v="61"/>
    <x v="0"/>
    <x v="0"/>
    <x v="2"/>
    <n v="9.9"/>
  </r>
  <r>
    <n v="51918800636"/>
    <s v="André Castro"/>
    <x v="0"/>
    <s v="Superior"/>
    <s v="Economia"/>
    <x v="0"/>
    <d v="1958-04-03T00:00:00"/>
    <n v="66"/>
    <x v="0"/>
    <x v="0"/>
    <x v="1"/>
    <n v="35.9"/>
  </r>
  <r>
    <n v="51958244063"/>
    <s v="Marcelo Pereira"/>
    <x v="0"/>
    <s v="Superior"/>
    <s v="Economia"/>
    <x v="2"/>
    <d v="1979-03-10T00:00:00"/>
    <n v="46"/>
    <x v="2"/>
    <x v="0"/>
    <x v="2"/>
    <n v="9.9"/>
  </r>
  <r>
    <n v="51993203545"/>
    <s v="Angelica Ibarra"/>
    <x v="1"/>
    <s v="Pós-Graduação"/>
    <s v="Negócios"/>
    <x v="2"/>
    <d v="1969-03-23T00:00:00"/>
    <n v="56"/>
    <x v="0"/>
    <x v="0"/>
    <x v="3"/>
    <n v="79.900000000000006"/>
  </r>
  <r>
    <n v="52074827600"/>
    <s v="Layla Torres"/>
    <x v="1"/>
    <s v="Pós-Graduação"/>
    <s v="Agronegócio"/>
    <x v="1"/>
    <d v="1959-01-05T00:00:00"/>
    <n v="66"/>
    <x v="0"/>
    <x v="5"/>
    <x v="2"/>
    <n v="9.9"/>
  </r>
  <r>
    <n v="52113552792"/>
    <s v="Alejandro Garcia"/>
    <x v="0"/>
    <s v="Superior"/>
    <s v="Finanças"/>
    <x v="1"/>
    <d v="1963-07-25T00:00:00"/>
    <n v="61"/>
    <x v="0"/>
    <x v="1"/>
    <x v="0"/>
    <n v="29.9"/>
  </r>
  <r>
    <n v="52125136892"/>
    <s v="Emerson Pereira"/>
    <x v="0"/>
    <s v="Ensino Médio"/>
    <s v="Política"/>
    <x v="0"/>
    <d v="1965-05-25T00:00:00"/>
    <n v="59"/>
    <x v="0"/>
    <x v="6"/>
    <x v="3"/>
    <n v="79.900000000000006"/>
  </r>
  <r>
    <n v="52171616989"/>
    <s v="John Cook"/>
    <x v="0"/>
    <s v="Ensino Médio"/>
    <s v="Negócios"/>
    <x v="0"/>
    <d v="1985-09-13T00:00:00"/>
    <n v="39"/>
    <x v="3"/>
    <x v="2"/>
    <x v="2"/>
    <n v="9.9"/>
  </r>
  <r>
    <n v="52175547539"/>
    <s v="Thiago Barbosa Santos"/>
    <x v="0"/>
    <s v="Superior"/>
    <s v="Economia"/>
    <x v="0"/>
    <d v="1986-09-20T00:00:00"/>
    <n v="38"/>
    <x v="3"/>
    <x v="7"/>
    <x v="2"/>
    <n v="9.9"/>
  </r>
  <r>
    <n v="52194876240"/>
    <s v="Bernardo Gomes"/>
    <x v="0"/>
    <s v="Superior"/>
    <s v="Economia"/>
    <x v="0"/>
    <d v="1991-04-13T00:00:00"/>
    <n v="33"/>
    <x v="1"/>
    <x v="5"/>
    <x v="1"/>
    <n v="35.9"/>
  </r>
  <r>
    <n v="52237008409"/>
    <s v="Rita Oliveira"/>
    <x v="1"/>
    <s v="Superior"/>
    <s v="Economia"/>
    <x v="0"/>
    <d v="1979-05-10T00:00:00"/>
    <n v="45"/>
    <x v="2"/>
    <x v="4"/>
    <x v="1"/>
    <n v="35.9"/>
  </r>
  <r>
    <n v="52262038971"/>
    <s v="Isabelle Howard"/>
    <x v="1"/>
    <s v="Superior"/>
    <s v="Esportes"/>
    <x v="2"/>
    <d v="1988-09-22T00:00:00"/>
    <n v="36"/>
    <x v="3"/>
    <x v="3"/>
    <x v="2"/>
    <n v="9.9"/>
  </r>
  <r>
    <n v="52272478127"/>
    <s v="Giovanna Oliveira Martins"/>
    <x v="1"/>
    <s v="Ensino Médio"/>
    <s v="Economia"/>
    <x v="1"/>
    <d v="1988-10-01T00:00:00"/>
    <n v="36"/>
    <x v="3"/>
    <x v="5"/>
    <x v="0"/>
    <n v="29.9"/>
  </r>
  <r>
    <n v="52340215967"/>
    <s v="Lucas Fernandes"/>
    <x v="0"/>
    <s v="Superior"/>
    <s v="Economia"/>
    <x v="0"/>
    <d v="1962-04-06T00:00:00"/>
    <n v="62"/>
    <x v="0"/>
    <x v="4"/>
    <x v="1"/>
    <n v="35.9"/>
  </r>
  <r>
    <n v="52456163228"/>
    <s v="Renata Santos"/>
    <x v="1"/>
    <s v="Superior"/>
    <s v="Finanças"/>
    <x v="1"/>
    <d v="1970-07-03T00:00:00"/>
    <n v="54"/>
    <x v="0"/>
    <x v="3"/>
    <x v="0"/>
    <n v="29.9"/>
  </r>
  <r>
    <n v="52607015603"/>
    <s v="Daniel Santos"/>
    <x v="0"/>
    <s v="Ensino Médio"/>
    <s v="Agronegócio"/>
    <x v="2"/>
    <d v="1976-03-11T00:00:00"/>
    <n v="49"/>
    <x v="2"/>
    <x v="0"/>
    <x v="3"/>
    <n v="79.900000000000006"/>
  </r>
  <r>
    <n v="52698133621"/>
    <s v="Felipe Pereira"/>
    <x v="0"/>
    <s v="Ensino Médio"/>
    <s v="Esportes"/>
    <x v="0"/>
    <d v="1992-03-05T00:00:00"/>
    <n v="33"/>
    <x v="1"/>
    <x v="0"/>
    <x v="2"/>
    <n v="9.9"/>
  </r>
  <r>
    <n v="52701318925"/>
    <s v="Charlotte Robinson"/>
    <x v="1"/>
    <s v="Superior"/>
    <s v="Economia"/>
    <x v="2"/>
    <d v="1975-09-21T00:00:00"/>
    <n v="49"/>
    <x v="2"/>
    <x v="0"/>
    <x v="1"/>
    <n v="35.9"/>
  </r>
  <r>
    <n v="52730416333"/>
    <s v="Ethan White"/>
    <x v="0"/>
    <s v="Mestrado"/>
    <s v="Negócios"/>
    <x v="0"/>
    <d v="1988-05-16T00:00:00"/>
    <n v="36"/>
    <x v="3"/>
    <x v="0"/>
    <x v="2"/>
    <n v="9.9"/>
  </r>
  <r>
    <n v="52741320194"/>
    <s v="Renata Silva"/>
    <x v="1"/>
    <s v="Pós-Graduação"/>
    <s v="Esportes"/>
    <x v="0"/>
    <d v="1973-06-08T00:00:00"/>
    <n v="51"/>
    <x v="2"/>
    <x v="0"/>
    <x v="2"/>
    <n v="9.9"/>
  </r>
  <r>
    <n v="52803639273"/>
    <s v="Elena Cabrera"/>
    <x v="1"/>
    <s v="Superior"/>
    <s v="Economia"/>
    <x v="2"/>
    <d v="1989-03-09T00:00:00"/>
    <n v="36"/>
    <x v="3"/>
    <x v="0"/>
    <x v="1"/>
    <n v="35.9"/>
  </r>
  <r>
    <n v="52822338787"/>
    <s v="André Castro"/>
    <x v="0"/>
    <s v="Superior"/>
    <s v="Economia"/>
    <x v="0"/>
    <d v="1976-10-03T00:00:00"/>
    <n v="48"/>
    <x v="2"/>
    <x v="0"/>
    <x v="1"/>
    <n v="35.9"/>
  </r>
  <r>
    <n v="52838416344"/>
    <s v="Javier Diaz"/>
    <x v="0"/>
    <s v="Pós-Graduação"/>
    <s v="Negócios"/>
    <x v="0"/>
    <d v="1957-01-23T00:00:00"/>
    <n v="68"/>
    <x v="0"/>
    <x v="0"/>
    <x v="2"/>
    <n v="9.9"/>
  </r>
  <r>
    <n v="52969912178"/>
    <s v="Emerson Almeida"/>
    <x v="0"/>
    <s v="Superior"/>
    <s v="Negócios"/>
    <x v="1"/>
    <d v="1978-04-06T00:00:00"/>
    <n v="46"/>
    <x v="2"/>
    <x v="0"/>
    <x v="3"/>
    <n v="79.900000000000006"/>
  </r>
  <r>
    <n v="53085921994"/>
    <s v="Juliana Santos"/>
    <x v="1"/>
    <s v="Ensino Médio"/>
    <s v="Política"/>
    <x v="1"/>
    <d v="1992-10-12T00:00:00"/>
    <n v="32"/>
    <x v="1"/>
    <x v="1"/>
    <x v="3"/>
    <n v="79.900000000000006"/>
  </r>
  <r>
    <n v="53104808484"/>
    <s v="Emerson Silva"/>
    <x v="0"/>
    <s v="Pós-Graduação"/>
    <s v="Agronegócio"/>
    <x v="2"/>
    <d v="1994-09-16T00:00:00"/>
    <n v="30"/>
    <x v="1"/>
    <x v="2"/>
    <x v="1"/>
    <n v="35.9"/>
  </r>
  <r>
    <n v="53144306711"/>
    <s v="Lincoln Hughes"/>
    <x v="0"/>
    <s v="Pós-Graduação"/>
    <s v="Política"/>
    <x v="2"/>
    <d v="1985-08-12T00:00:00"/>
    <n v="39"/>
    <x v="3"/>
    <x v="3"/>
    <x v="3"/>
    <n v="79.900000000000006"/>
  </r>
  <r>
    <n v="53226935462"/>
    <s v="Juliana Santos"/>
    <x v="1"/>
    <s v="Ensino Médio"/>
    <s v="Política"/>
    <x v="1"/>
    <d v="1962-01-07T00:00:00"/>
    <n v="63"/>
    <x v="0"/>
    <x v="3"/>
    <x v="3"/>
    <n v="79.900000000000006"/>
  </r>
  <r>
    <n v="53264395264"/>
    <s v="Cameron Coleman"/>
    <x v="0"/>
    <s v="Superior"/>
    <s v="Negócios"/>
    <x v="0"/>
    <d v="1975-04-21T00:00:00"/>
    <n v="49"/>
    <x v="2"/>
    <x v="3"/>
    <x v="2"/>
    <n v="9.9"/>
  </r>
  <r>
    <n v="53325037620"/>
    <s v="Mia Thomas"/>
    <x v="1"/>
    <s v="Superior"/>
    <s v="Negócios"/>
    <x v="0"/>
    <d v="1984-10-01T00:00:00"/>
    <n v="40"/>
    <x v="3"/>
    <x v="3"/>
    <x v="0"/>
    <n v="29.9"/>
  </r>
  <r>
    <n v="53398120004"/>
    <s v="Débora Martins"/>
    <x v="1"/>
    <s v="Mestrado"/>
    <s v="Negócios"/>
    <x v="0"/>
    <d v="1985-09-14T00:00:00"/>
    <n v="39"/>
    <x v="3"/>
    <x v="3"/>
    <x v="2"/>
    <n v="9.9"/>
  </r>
  <r>
    <n v="53544540367"/>
    <s v="Marisol Ponce"/>
    <x v="1"/>
    <s v="Ensino Médio"/>
    <s v="Política"/>
    <x v="1"/>
    <d v="1988-06-27T00:00:00"/>
    <n v="36"/>
    <x v="3"/>
    <x v="3"/>
    <x v="3"/>
    <n v="79.900000000000006"/>
  </r>
  <r>
    <n v="53556010406"/>
    <s v="Hazel Myers"/>
    <x v="1"/>
    <s v="Superior"/>
    <s v="Economia"/>
    <x v="0"/>
    <d v="1970-05-17T00:00:00"/>
    <n v="54"/>
    <x v="0"/>
    <x v="4"/>
    <x v="2"/>
    <n v="9.9"/>
  </r>
  <r>
    <n v="53620445355"/>
    <s v="Vilma Almeida"/>
    <x v="1"/>
    <s v="Superior"/>
    <s v="Negócios"/>
    <x v="0"/>
    <d v="1959-09-04T00:00:00"/>
    <n v="65"/>
    <x v="0"/>
    <x v="0"/>
    <x v="2"/>
    <n v="9.9"/>
  </r>
  <r>
    <n v="53634568625"/>
    <s v="William Allen"/>
    <x v="0"/>
    <s v="Superior"/>
    <s v="Negócios"/>
    <x v="1"/>
    <d v="1981-05-05T00:00:00"/>
    <n v="43"/>
    <x v="3"/>
    <x v="0"/>
    <x v="1"/>
    <n v="35.9"/>
  </r>
  <r>
    <n v="53741571286"/>
    <s v="Vanessa Costa"/>
    <x v="1"/>
    <s v="Ensino Médio"/>
    <s v="Política"/>
    <x v="1"/>
    <d v="1996-04-16T00:00:00"/>
    <n v="28"/>
    <x v="1"/>
    <x v="0"/>
    <x v="3"/>
    <n v="79.900000000000006"/>
  </r>
  <r>
    <n v="53837589861"/>
    <s v="Maria Alencar"/>
    <x v="1"/>
    <s v="Ensino Médio"/>
    <s v="Política"/>
    <x v="1"/>
    <d v="1984-02-21T00:00:00"/>
    <n v="41"/>
    <x v="3"/>
    <x v="0"/>
    <x v="3"/>
    <n v="79.900000000000006"/>
  </r>
  <r>
    <n v="53837650572"/>
    <s v="Gabriella Price"/>
    <x v="1"/>
    <s v="Superior"/>
    <s v="Agronegócio"/>
    <x v="0"/>
    <d v="1989-07-10T00:00:00"/>
    <n v="35"/>
    <x v="3"/>
    <x v="0"/>
    <x v="2"/>
    <n v="9.9"/>
  </r>
  <r>
    <n v="53842530303"/>
    <s v="Sandra Oliveira"/>
    <x v="1"/>
    <s v="Mestrado"/>
    <s v="Negócios"/>
    <x v="0"/>
    <d v="1994-01-12T00:00:00"/>
    <n v="31"/>
    <x v="1"/>
    <x v="5"/>
    <x v="2"/>
    <n v="9.9"/>
  </r>
  <r>
    <n v="53865937688"/>
    <s v="Beatriz Castro Oliveira"/>
    <x v="1"/>
    <s v="Superior"/>
    <s v="Negócios"/>
    <x v="1"/>
    <d v="1986-10-06T00:00:00"/>
    <n v="38"/>
    <x v="3"/>
    <x v="1"/>
    <x v="3"/>
    <n v="79.900000000000006"/>
  </r>
  <r>
    <n v="53921313520"/>
    <s v="José Alves"/>
    <x v="0"/>
    <s v="Ensino Médio"/>
    <s v="Economia"/>
    <x v="0"/>
    <d v="1982-11-12T00:00:00"/>
    <n v="42"/>
    <x v="3"/>
    <x v="6"/>
    <x v="0"/>
    <n v="29.9"/>
  </r>
  <r>
    <n v="53994694316"/>
    <s v="Sandra Fernandes"/>
    <x v="1"/>
    <s v="Superior"/>
    <s v="Agronegócio"/>
    <x v="2"/>
    <d v="1985-04-09T00:00:00"/>
    <n v="39"/>
    <x v="3"/>
    <x v="2"/>
    <x v="1"/>
    <n v="35.9"/>
  </r>
  <r>
    <n v="54171024069"/>
    <s v="Eduardo Rodrigues"/>
    <x v="0"/>
    <s v="Superior"/>
    <s v="Agronegócio"/>
    <x v="0"/>
    <d v="1973-09-28T00:00:00"/>
    <n v="51"/>
    <x v="2"/>
    <x v="7"/>
    <x v="2"/>
    <n v="9.9"/>
  </r>
  <r>
    <n v="54198810657"/>
    <s v="Jesus Martinez"/>
    <x v="0"/>
    <s v="Superior"/>
    <s v="Esportes"/>
    <x v="0"/>
    <d v="1995-05-09T00:00:00"/>
    <n v="29"/>
    <x v="1"/>
    <x v="5"/>
    <x v="2"/>
    <n v="9.9"/>
  </r>
  <r>
    <n v="54217073384"/>
    <s v="Júlia Martins"/>
    <x v="1"/>
    <s v="Ensino Médio"/>
    <s v="Finanças"/>
    <x v="1"/>
    <d v="1968-05-18T00:00:00"/>
    <n v="56"/>
    <x v="0"/>
    <x v="4"/>
    <x v="0"/>
    <n v="29.9"/>
  </r>
  <r>
    <n v="54339224143"/>
    <s v="Cecilia Morales"/>
    <x v="1"/>
    <s v="Pós-Graduação"/>
    <s v="Economia"/>
    <x v="2"/>
    <d v="1961-09-30T00:00:00"/>
    <n v="63"/>
    <x v="0"/>
    <x v="3"/>
    <x v="0"/>
    <n v="29.9"/>
  </r>
  <r>
    <n v="54411067391"/>
    <s v="Beatriz Castro"/>
    <x v="1"/>
    <s v="Pós-Graduação"/>
    <s v="Negócios"/>
    <x v="0"/>
    <d v="1985-01-10T00:00:00"/>
    <n v="40"/>
    <x v="3"/>
    <x v="5"/>
    <x v="0"/>
    <n v="29.9"/>
  </r>
  <r>
    <n v="54476634976"/>
    <s v="Vilma Fernandes"/>
    <x v="1"/>
    <s v="Superior"/>
    <s v="Esportes"/>
    <x v="2"/>
    <d v="1983-01-19T00:00:00"/>
    <n v="42"/>
    <x v="3"/>
    <x v="4"/>
    <x v="0"/>
    <n v="29.9"/>
  </r>
  <r>
    <n v="54506367236"/>
    <s v="Pedro Pereira"/>
    <x v="0"/>
    <s v="Mestrado"/>
    <s v="Negócios"/>
    <x v="0"/>
    <d v="1964-09-14T00:00:00"/>
    <n v="60"/>
    <x v="0"/>
    <x v="3"/>
    <x v="2"/>
    <n v="9.9"/>
  </r>
  <r>
    <n v="54526384776"/>
    <s v="Dominic Murphy"/>
    <x v="0"/>
    <s v="Superior"/>
    <s v="Finanças"/>
    <x v="1"/>
    <d v="1982-01-19T00:00:00"/>
    <n v="43"/>
    <x v="3"/>
    <x v="0"/>
    <x v="2"/>
    <n v="9.9"/>
  </r>
  <r>
    <n v="54711975966"/>
    <s v="Isaac Henderson"/>
    <x v="0"/>
    <s v="Ensino Médio"/>
    <s v="Finanças"/>
    <x v="0"/>
    <d v="1981-08-28T00:00:00"/>
    <n v="43"/>
    <x v="3"/>
    <x v="0"/>
    <x v="0"/>
    <n v="29.9"/>
  </r>
  <r>
    <n v="54742058650"/>
    <s v="Carlos Ferreira"/>
    <x v="0"/>
    <s v="Pós-Graduação"/>
    <s v="Negócios"/>
    <x v="1"/>
    <d v="1970-10-05T00:00:00"/>
    <n v="54"/>
    <x v="0"/>
    <x v="0"/>
    <x v="0"/>
    <n v="29.9"/>
  </r>
  <r>
    <n v="54783687741"/>
    <s v="Bruno Pereira Rodrigues"/>
    <x v="0"/>
    <s v="Superior"/>
    <s v="Economia"/>
    <x v="0"/>
    <d v="1988-10-28T00:00:00"/>
    <n v="36"/>
    <x v="3"/>
    <x v="0"/>
    <x v="1"/>
    <n v="35.9"/>
  </r>
  <r>
    <n v="54799023278"/>
    <s v="Lorena Chavez"/>
    <x v="1"/>
    <s v="Mestrado"/>
    <s v="Negócios"/>
    <x v="0"/>
    <d v="1967-12-27T00:00:00"/>
    <n v="57"/>
    <x v="0"/>
    <x v="0"/>
    <x v="0"/>
    <n v="29.9"/>
  </r>
  <r>
    <n v="54839142796"/>
    <s v="Vilma Gomes"/>
    <x v="1"/>
    <s v="Ensino Médio"/>
    <s v="Política"/>
    <x v="1"/>
    <d v="1995-04-18T00:00:00"/>
    <n v="29"/>
    <x v="1"/>
    <x v="0"/>
    <x v="3"/>
    <n v="79.900000000000006"/>
  </r>
  <r>
    <n v="55064239822"/>
    <s v="Mariana Souza Oliveira"/>
    <x v="1"/>
    <s v="Pós-Graduação"/>
    <s v="Política"/>
    <x v="2"/>
    <d v="1957-03-02T00:00:00"/>
    <n v="68"/>
    <x v="0"/>
    <x v="0"/>
    <x v="3"/>
    <n v="79.900000000000006"/>
  </r>
  <r>
    <n v="55151517281"/>
    <s v="Lucas Miller"/>
    <x v="0"/>
    <s v="Pós-Graduação"/>
    <s v="Política"/>
    <x v="2"/>
    <d v="1989-04-30T00:00:00"/>
    <n v="35"/>
    <x v="3"/>
    <x v="0"/>
    <x v="3"/>
    <n v="79.900000000000006"/>
  </r>
  <r>
    <n v="55201624465"/>
    <s v="Elijah Hernandez"/>
    <x v="1"/>
    <s v="Pós-Graduação"/>
    <s v="Finanças"/>
    <x v="0"/>
    <d v="1972-01-05T00:00:00"/>
    <n v="53"/>
    <x v="2"/>
    <x v="0"/>
    <x v="2"/>
    <n v="9.9"/>
  </r>
  <r>
    <n v="55228283525"/>
    <s v="Tristan Perry"/>
    <x v="0"/>
    <s v="Pós-Graduação"/>
    <s v="Negócios"/>
    <x v="0"/>
    <d v="1971-01-21T00:00:00"/>
    <n v="54"/>
    <x v="0"/>
    <x v="1"/>
    <x v="1"/>
    <n v="35.9"/>
  </r>
  <r>
    <n v="55332904919"/>
    <s v="Valentina Rodriguez"/>
    <x v="1"/>
    <s v="Pós-Graduação"/>
    <s v="Agronegócio"/>
    <x v="0"/>
    <d v="1977-11-12T00:00:00"/>
    <n v="47"/>
    <x v="2"/>
    <x v="2"/>
    <x v="3"/>
    <n v="79.900000000000006"/>
  </r>
  <r>
    <n v="55350189669"/>
    <s v="Lucia Sanchez"/>
    <x v="0"/>
    <s v="Superior"/>
    <s v="Negócios"/>
    <x v="2"/>
    <d v="1957-07-22T00:00:00"/>
    <n v="67"/>
    <x v="0"/>
    <x v="3"/>
    <x v="0"/>
    <n v="29.9"/>
  </r>
  <r>
    <n v="55359798830"/>
    <s v="Benjamin Vasquez"/>
    <x v="0"/>
    <s v="Ensino Médio"/>
    <s v="Economia"/>
    <x v="0"/>
    <d v="1981-07-03T00:00:00"/>
    <n v="43"/>
    <x v="3"/>
    <x v="3"/>
    <x v="1"/>
    <n v="35.9"/>
  </r>
  <r>
    <n v="55370247974"/>
    <s v="Owen Watson"/>
    <x v="0"/>
    <s v="Superior"/>
    <s v="Negócios"/>
    <x v="1"/>
    <d v="1960-05-15T00:00:00"/>
    <n v="64"/>
    <x v="0"/>
    <x v="3"/>
    <x v="2"/>
    <n v="9.9"/>
  </r>
  <r>
    <n v="55400526908"/>
    <s v="Débora Martins"/>
    <x v="1"/>
    <s v="Mestrado"/>
    <s v="Negócios"/>
    <x v="0"/>
    <d v="1986-12-07T00:00:00"/>
    <n v="38"/>
    <x v="3"/>
    <x v="3"/>
    <x v="2"/>
    <n v="9.9"/>
  </r>
  <r>
    <n v="55453919588"/>
    <s v="Gabriela Torres"/>
    <x v="1"/>
    <s v="Mestrado"/>
    <s v="Finanças"/>
    <x v="0"/>
    <d v="1972-11-22T00:00:00"/>
    <n v="52"/>
    <x v="2"/>
    <x v="3"/>
    <x v="0"/>
    <n v="29.9"/>
  </r>
  <r>
    <n v="55499979478"/>
    <s v="Carlos Ferreira"/>
    <x v="0"/>
    <s v="Pós-Graduação"/>
    <s v="Negócios"/>
    <x v="1"/>
    <d v="1971-09-09T00:00:00"/>
    <n v="53"/>
    <x v="2"/>
    <x v="3"/>
    <x v="0"/>
    <n v="29.9"/>
  </r>
  <r>
    <n v="55539019573"/>
    <s v="Bernardo Santos"/>
    <x v="0"/>
    <s v="Superior"/>
    <s v="Política"/>
    <x v="1"/>
    <d v="1988-10-03T00:00:00"/>
    <n v="36"/>
    <x v="3"/>
    <x v="4"/>
    <x v="3"/>
    <n v="79.900000000000006"/>
  </r>
  <r>
    <n v="55899436458"/>
    <s v="Rafael Almeida"/>
    <x v="0"/>
    <s v="Doutorado"/>
    <s v="Negócios"/>
    <x v="2"/>
    <d v="1966-10-29T00:00:00"/>
    <n v="58"/>
    <x v="0"/>
    <x v="0"/>
    <x v="3"/>
    <n v="79.900000000000006"/>
  </r>
  <r>
    <n v="56102669696"/>
    <s v="Avery Roberts"/>
    <x v="1"/>
    <s v="Mestrado"/>
    <s v="Negócios"/>
    <x v="2"/>
    <d v="1978-02-02T00:00:00"/>
    <n v="47"/>
    <x v="2"/>
    <x v="0"/>
    <x v="0"/>
    <n v="29.9"/>
  </r>
  <r>
    <n v="56111428025"/>
    <s v="Madison Green"/>
    <x v="0"/>
    <s v="Superior"/>
    <s v="Agronegócio"/>
    <x v="0"/>
    <d v="1989-02-06T00:00:00"/>
    <n v="36"/>
    <x v="3"/>
    <x v="0"/>
    <x v="3"/>
    <n v="79.900000000000006"/>
  </r>
  <r>
    <n v="56167280623"/>
    <s v="Francisco Morales"/>
    <x v="0"/>
    <s v="Doutorado"/>
    <s v="Negócios"/>
    <x v="1"/>
    <d v="1993-04-20T00:00:00"/>
    <n v="31"/>
    <x v="1"/>
    <x v="0"/>
    <x v="1"/>
    <n v="35.9"/>
  </r>
  <r>
    <n v="56213600806"/>
    <s v="Joseph Perez"/>
    <x v="0"/>
    <s v="Superior"/>
    <s v="Finanças"/>
    <x v="1"/>
    <d v="1980-01-15T00:00:00"/>
    <n v="45"/>
    <x v="2"/>
    <x v="0"/>
    <x v="0"/>
    <n v="29.9"/>
  </r>
  <r>
    <n v="56688702646"/>
    <s v="Laura Ribeiro"/>
    <x v="1"/>
    <s v="Doutorado"/>
    <s v="Política"/>
    <x v="1"/>
    <d v="1964-01-07T00:00:00"/>
    <n v="61"/>
    <x v="0"/>
    <x v="5"/>
    <x v="3"/>
    <n v="79.900000000000006"/>
  </r>
  <r>
    <n v="56991862790"/>
    <s v="Nicholas Foster"/>
    <x v="0"/>
    <s v="Mestrado"/>
    <s v="Negócios"/>
    <x v="0"/>
    <d v="1987-11-07T00:00:00"/>
    <n v="37"/>
    <x v="3"/>
    <x v="1"/>
    <x v="2"/>
    <n v="9.9"/>
  </r>
  <r>
    <n v="57093446389"/>
    <s v="Beatriz Delgado"/>
    <x v="1"/>
    <s v="Ensino Médio"/>
    <s v="Esportes"/>
    <x v="2"/>
    <d v="1980-03-11T00:00:00"/>
    <n v="45"/>
    <x v="2"/>
    <x v="6"/>
    <x v="2"/>
    <n v="9.9"/>
  </r>
  <r>
    <n v="57248670590"/>
    <s v="Renata Fernandes"/>
    <x v="1"/>
    <s v="Superior"/>
    <s v="Agronegócio"/>
    <x v="2"/>
    <d v="1977-05-13T00:00:00"/>
    <n v="47"/>
    <x v="2"/>
    <x v="2"/>
    <x v="2"/>
    <n v="9.9"/>
  </r>
  <r>
    <n v="57304884506"/>
    <s v="Rodrigo Oliveira Mendes"/>
    <x v="0"/>
    <s v="Superior"/>
    <s v="Economia"/>
    <x v="2"/>
    <d v="1971-08-16T00:00:00"/>
    <n v="53"/>
    <x v="2"/>
    <x v="7"/>
    <x v="2"/>
    <n v="9.9"/>
  </r>
  <r>
    <n v="57327520985"/>
    <s v="Pedro Rodrigues"/>
    <x v="0"/>
    <s v="Ensino Médio"/>
    <s v="Economia"/>
    <x v="0"/>
    <d v="1988-11-04T00:00:00"/>
    <n v="36"/>
    <x v="3"/>
    <x v="5"/>
    <x v="2"/>
    <n v="9.9"/>
  </r>
  <r>
    <n v="57367066989"/>
    <s v="Jesus Castro"/>
    <x v="0"/>
    <s v="Superior"/>
    <s v="Política"/>
    <x v="1"/>
    <d v="1966-05-08T00:00:00"/>
    <n v="58"/>
    <x v="0"/>
    <x v="4"/>
    <x v="3"/>
    <n v="79.900000000000006"/>
  </r>
  <r>
    <n v="57379301258"/>
    <s v="Audrey Brooks"/>
    <x v="1"/>
    <s v="Pós-Graduação"/>
    <s v="Agronegócio"/>
    <x v="2"/>
    <d v="1978-05-25T00:00:00"/>
    <n v="46"/>
    <x v="2"/>
    <x v="3"/>
    <x v="1"/>
    <n v="35.9"/>
  </r>
  <r>
    <n v="57464065635"/>
    <s v="Renata Santos"/>
    <x v="1"/>
    <s v="Superior"/>
    <s v="Finanças"/>
    <x v="1"/>
    <d v="1991-12-19T00:00:00"/>
    <n v="33"/>
    <x v="1"/>
    <x v="5"/>
    <x v="0"/>
    <n v="29.9"/>
  </r>
  <r>
    <n v="57592799094"/>
    <s v="Carlos Alberto Garcia"/>
    <x v="0"/>
    <s v="Ensino Médio"/>
    <s v="Economia"/>
    <x v="0"/>
    <d v="1978-11-19T00:00:00"/>
    <n v="46"/>
    <x v="2"/>
    <x v="4"/>
    <x v="2"/>
    <n v="9.9"/>
  </r>
  <r>
    <n v="57638196563"/>
    <s v="Fernanda Gomes"/>
    <x v="1"/>
    <s v="Pós-Graduação"/>
    <s v="Negócios"/>
    <x v="2"/>
    <d v="1977-01-10T00:00:00"/>
    <n v="48"/>
    <x v="2"/>
    <x v="3"/>
    <x v="2"/>
    <n v="9.9"/>
  </r>
  <r>
    <n v="57875961749"/>
    <s v="Aaron Perry"/>
    <x v="0"/>
    <s v="Mestrado"/>
    <s v="Negócios"/>
    <x v="0"/>
    <d v="1974-02-23T00:00:00"/>
    <n v="51"/>
    <x v="2"/>
    <x v="0"/>
    <x v="1"/>
    <n v="35.9"/>
  </r>
  <r>
    <n v="57970733283"/>
    <s v="Thiago Barbosa"/>
    <x v="0"/>
    <s v="Superior"/>
    <s v="Esportes"/>
    <x v="0"/>
    <d v="1965-11-15T00:00:00"/>
    <n v="59"/>
    <x v="0"/>
    <x v="0"/>
    <x v="2"/>
    <n v="9.9"/>
  </r>
  <r>
    <n v="58079835440"/>
    <s v="Eduardo Nunez"/>
    <x v="0"/>
    <s v="Superior"/>
    <s v="Negócios"/>
    <x v="1"/>
    <d v="1966-04-12T00:00:00"/>
    <n v="58"/>
    <x v="0"/>
    <x v="0"/>
    <x v="2"/>
    <n v="9.9"/>
  </r>
  <r>
    <n v="58289445241"/>
    <s v="Javier Peralta"/>
    <x v="0"/>
    <s v="Pós-Graduação"/>
    <s v="Agronegócio"/>
    <x v="2"/>
    <d v="1988-07-25T00:00:00"/>
    <n v="36"/>
    <x v="3"/>
    <x v="0"/>
    <x v="1"/>
    <n v="35.9"/>
  </r>
  <r>
    <n v="58346333965"/>
    <s v="Emma Johnson"/>
    <x v="1"/>
    <s v="Superior"/>
    <s v="Agronegócio"/>
    <x v="0"/>
    <d v="1969-07-15T00:00:00"/>
    <n v="55"/>
    <x v="0"/>
    <x v="0"/>
    <x v="1"/>
    <n v="35.9"/>
  </r>
  <r>
    <n v="58366156412"/>
    <s v="Bruno Almeida"/>
    <x v="0"/>
    <s v="Pós-Graduação"/>
    <s v="Economia"/>
    <x v="2"/>
    <d v="1987-10-29T00:00:00"/>
    <n v="37"/>
    <x v="3"/>
    <x v="0"/>
    <x v="0"/>
    <n v="29.9"/>
  </r>
  <r>
    <n v="58438486574"/>
    <s v="Valeria Pena"/>
    <x v="1"/>
    <s v="Superior"/>
    <s v="Finanças"/>
    <x v="1"/>
    <d v="1984-08-24T00:00:00"/>
    <n v="40"/>
    <x v="3"/>
    <x v="0"/>
    <x v="2"/>
    <n v="9.9"/>
  </r>
  <r>
    <n v="58546694716"/>
    <s v="Bernardo Oliveira"/>
    <x v="0"/>
    <s v="Doutorado"/>
    <s v="Economia"/>
    <x v="1"/>
    <d v="1981-01-27T00:00:00"/>
    <n v="44"/>
    <x v="2"/>
    <x v="0"/>
    <x v="1"/>
    <n v="35.9"/>
  </r>
  <r>
    <n v="58668298672"/>
    <s v="Emerson Almeida"/>
    <x v="0"/>
    <s v="Superior"/>
    <s v="Negócios"/>
    <x v="1"/>
    <d v="1993-07-21T00:00:00"/>
    <n v="31"/>
    <x v="1"/>
    <x v="0"/>
    <x v="3"/>
    <n v="79.900000000000006"/>
  </r>
  <r>
    <n v="58747813272"/>
    <s v="Lucas Fernandes"/>
    <x v="0"/>
    <s v="Superior"/>
    <s v="Economia"/>
    <x v="0"/>
    <d v="1979-05-17T00:00:00"/>
    <n v="45"/>
    <x v="2"/>
    <x v="1"/>
    <x v="1"/>
    <n v="35.9"/>
  </r>
  <r>
    <n v="58903912727"/>
    <s v="William Fernandes"/>
    <x v="0"/>
    <s v="Ensino Médio"/>
    <s v="Esportes"/>
    <x v="0"/>
    <d v="1973-11-08T00:00:00"/>
    <n v="51"/>
    <x v="2"/>
    <x v="2"/>
    <x v="0"/>
    <n v="29.9"/>
  </r>
  <r>
    <n v="58944256865"/>
    <s v="José Santos"/>
    <x v="0"/>
    <s v="Pós-Graduação"/>
    <s v="Negócios"/>
    <x v="0"/>
    <d v="1999-08-24T00:00:00"/>
    <n v="25"/>
    <x v="1"/>
    <x v="3"/>
    <x v="2"/>
    <n v="9.9"/>
  </r>
  <r>
    <n v="59003331678"/>
    <s v="Ricardo Barbosa"/>
    <x v="0"/>
    <s v="Superior"/>
    <s v="Esportes"/>
    <x v="2"/>
    <d v="1988-01-10T00:00:00"/>
    <n v="37"/>
    <x v="3"/>
    <x v="3"/>
    <x v="2"/>
    <n v="9.9"/>
  </r>
  <r>
    <n v="59016888278"/>
    <s v="Carolina Lima"/>
    <x v="1"/>
    <s v="Ensino Médio"/>
    <s v="Negócios"/>
    <x v="1"/>
    <d v="1985-03-20T00:00:00"/>
    <n v="40"/>
    <x v="3"/>
    <x v="3"/>
    <x v="2"/>
    <n v="9.9"/>
  </r>
  <r>
    <n v="59017936332"/>
    <s v="Addison Ward"/>
    <x v="0"/>
    <s v="Superior"/>
    <s v="Economia"/>
    <x v="2"/>
    <d v="1975-08-16T00:00:00"/>
    <n v="49"/>
    <x v="2"/>
    <x v="3"/>
    <x v="1"/>
    <n v="35.9"/>
  </r>
  <r>
    <n v="59510083298"/>
    <s v="Matheus Almeida Santos"/>
    <x v="0"/>
    <s v="Ensino Médio"/>
    <s v="Negócios"/>
    <x v="0"/>
    <d v="1961-08-24T00:00:00"/>
    <n v="63"/>
    <x v="0"/>
    <x v="3"/>
    <x v="0"/>
    <n v="29.9"/>
  </r>
  <r>
    <n v="59616857954"/>
    <s v="Nora Collins"/>
    <x v="1"/>
    <s v="Superior"/>
    <s v="Esportes"/>
    <x v="0"/>
    <d v="1977-12-23T00:00:00"/>
    <n v="47"/>
    <x v="2"/>
    <x v="3"/>
    <x v="2"/>
    <n v="9.9"/>
  </r>
  <r>
    <n v="59825274523"/>
    <s v="José da Silva"/>
    <x v="0"/>
    <s v="Mestrado"/>
    <s v="Agronegócio"/>
    <x v="2"/>
    <d v="1981-11-24T00:00:00"/>
    <n v="43"/>
    <x v="3"/>
    <x v="4"/>
    <x v="2"/>
    <n v="9.9"/>
  </r>
  <r>
    <n v="59847163476"/>
    <s v="Jonathan Phillips"/>
    <x v="0"/>
    <s v="Superior"/>
    <s v="Política"/>
    <x v="1"/>
    <d v="1977-01-13T00:00:00"/>
    <n v="48"/>
    <x v="2"/>
    <x v="0"/>
    <x v="3"/>
    <n v="79.900000000000006"/>
  </r>
  <r>
    <n v="60015297037"/>
    <s v="Rafael Gomes"/>
    <x v="0"/>
    <s v="Mestrado"/>
    <s v="Negócios"/>
    <x v="0"/>
    <d v="1993-10-25T00:00:00"/>
    <n v="31"/>
    <x v="1"/>
    <x v="0"/>
    <x v="0"/>
    <n v="29.9"/>
  </r>
  <r>
    <n v="60024137404"/>
    <s v="Lorena Paredes"/>
    <x v="1"/>
    <s v="Ensino Médio"/>
    <s v="Negócios"/>
    <x v="0"/>
    <d v="1970-12-13T00:00:00"/>
    <n v="54"/>
    <x v="0"/>
    <x v="0"/>
    <x v="2"/>
    <n v="9.9"/>
  </r>
  <r>
    <n v="60051549640"/>
    <s v="Amanda Souza"/>
    <x v="1"/>
    <s v="Superior"/>
    <s v="Economia"/>
    <x v="1"/>
    <d v="1966-07-18T00:00:00"/>
    <n v="58"/>
    <x v="0"/>
    <x v="0"/>
    <x v="0"/>
    <n v="29.9"/>
  </r>
  <r>
    <n v="60149753821"/>
    <s v="William Santos"/>
    <x v="0"/>
    <s v="Pós-Graduação"/>
    <s v="Economia"/>
    <x v="2"/>
    <d v="1975-01-22T00:00:00"/>
    <n v="50"/>
    <x v="2"/>
    <x v="0"/>
    <x v="2"/>
    <n v="9.9"/>
  </r>
  <r>
    <n v="60183693472"/>
    <s v="Bernardo Silva"/>
    <x v="0"/>
    <s v="Ensino Médio"/>
    <s v="Agronegócio"/>
    <x v="2"/>
    <d v="1984-04-25T00:00:00"/>
    <n v="40"/>
    <x v="3"/>
    <x v="5"/>
    <x v="3"/>
    <n v="79.900000000000006"/>
  </r>
  <r>
    <n v="60235696152"/>
    <s v="Emerson Costa"/>
    <x v="0"/>
    <s v="Mestrado"/>
    <s v="Esportes"/>
    <x v="2"/>
    <d v="1966-02-16T00:00:00"/>
    <n v="59"/>
    <x v="0"/>
    <x v="1"/>
    <x v="2"/>
    <n v="9.9"/>
  </r>
  <r>
    <n v="60525979542"/>
    <s v="Pedro Costa"/>
    <x v="0"/>
    <s v="Ensino Médio"/>
    <s v="Negócios"/>
    <x v="0"/>
    <d v="1995-06-12T00:00:00"/>
    <n v="29"/>
    <x v="1"/>
    <x v="6"/>
    <x v="0"/>
    <n v="29.9"/>
  </r>
  <r>
    <n v="60989752820"/>
    <s v="Cameron Coleman"/>
    <x v="0"/>
    <s v="Superior"/>
    <s v="Negócios"/>
    <x v="0"/>
    <d v="1991-03-31T00:00:00"/>
    <n v="33"/>
    <x v="1"/>
    <x v="2"/>
    <x v="2"/>
    <n v="9.9"/>
  </r>
  <r>
    <n v="61010920820"/>
    <s v="Marcelo Santos"/>
    <x v="0"/>
    <s v="Superior"/>
    <s v="Esportes"/>
    <x v="0"/>
    <d v="1978-08-03T00:00:00"/>
    <n v="46"/>
    <x v="2"/>
    <x v="7"/>
    <x v="2"/>
    <n v="9.9"/>
  </r>
  <r>
    <n v="61123160920"/>
    <s v="Ricardo Lara"/>
    <x v="0"/>
    <s v="Superior"/>
    <s v="Economia"/>
    <x v="0"/>
    <d v="1985-02-14T00:00:00"/>
    <n v="40"/>
    <x v="3"/>
    <x v="5"/>
    <x v="1"/>
    <n v="35.9"/>
  </r>
  <r>
    <n v="61998180036"/>
    <s v="Evelyn Walker"/>
    <x v="1"/>
    <s v="Superior"/>
    <s v="Economia"/>
    <x v="0"/>
    <d v="1971-05-14T00:00:00"/>
    <n v="53"/>
    <x v="2"/>
    <x v="4"/>
    <x v="2"/>
    <n v="9.9"/>
  </r>
  <r>
    <n v="62050521447"/>
    <s v="Amanda Oliveira"/>
    <x v="1"/>
    <s v="Doutorado"/>
    <s v="Negócios"/>
    <x v="0"/>
    <d v="1984-02-06T00:00:00"/>
    <n v="41"/>
    <x v="3"/>
    <x v="3"/>
    <x v="2"/>
    <n v="9.9"/>
  </r>
  <r>
    <n v="62673271781"/>
    <s v="Sofia Velez"/>
    <x v="1"/>
    <s v="Doutorado"/>
    <s v="Finanças"/>
    <x v="0"/>
    <d v="1992-04-09T00:00:00"/>
    <n v="32"/>
    <x v="1"/>
    <x v="5"/>
    <x v="0"/>
    <n v="29.9"/>
  </r>
  <r>
    <n v="63042983789"/>
    <s v="Raul Dominguez"/>
    <x v="0"/>
    <s v="Superior"/>
    <s v="Agronegócio"/>
    <x v="2"/>
    <d v="1989-06-04T00:00:00"/>
    <n v="35"/>
    <x v="3"/>
    <x v="4"/>
    <x v="2"/>
    <n v="9.9"/>
  </r>
  <r>
    <n v="63194018864"/>
    <s v="Scarlett Mitchell"/>
    <x v="0"/>
    <s v="Pós-Graduação"/>
    <s v="Economia"/>
    <x v="2"/>
    <d v="1960-08-19T00:00:00"/>
    <n v="64"/>
    <x v="0"/>
    <x v="3"/>
    <x v="2"/>
    <n v="9.9"/>
  </r>
  <r>
    <n v="63430108478"/>
    <s v="Vilma Pereira"/>
    <x v="1"/>
    <s v="Ensino Médio"/>
    <s v="Finanças"/>
    <x v="0"/>
    <d v="1972-05-04T00:00:00"/>
    <n v="52"/>
    <x v="2"/>
    <x v="0"/>
    <x v="2"/>
    <n v="9.9"/>
  </r>
  <r>
    <n v="63534216354"/>
    <s v="Isabella Taylor"/>
    <x v="1"/>
    <s v="Superior"/>
    <s v="Economia"/>
    <x v="0"/>
    <d v="1978-12-17T00:00:00"/>
    <n v="46"/>
    <x v="2"/>
    <x v="0"/>
    <x v="2"/>
    <n v="9.9"/>
  </r>
  <r>
    <n v="63568912225"/>
    <s v="Renata Oliveira"/>
    <x v="1"/>
    <s v="Ensino Médio"/>
    <s v="Negócios"/>
    <x v="1"/>
    <d v="1975-02-19T00:00:00"/>
    <n v="50"/>
    <x v="2"/>
    <x v="0"/>
    <x v="2"/>
    <n v="9.9"/>
  </r>
  <r>
    <n v="63795122122"/>
    <s v="Autumn Brooks"/>
    <x v="0"/>
    <s v="Pós-Graduação"/>
    <s v="Economia"/>
    <x v="1"/>
    <d v="1993-05-18T00:00:00"/>
    <n v="31"/>
    <x v="1"/>
    <x v="0"/>
    <x v="2"/>
    <n v="9.9"/>
  </r>
  <r>
    <n v="64130526083"/>
    <s v="Pedro Rodrigues Martins"/>
    <x v="0"/>
    <s v="Pós-Graduação"/>
    <s v="Esportes"/>
    <x v="0"/>
    <d v="1984-11-15T00:00:00"/>
    <n v="40"/>
    <x v="3"/>
    <x v="0"/>
    <x v="0"/>
    <n v="29.9"/>
  </r>
  <r>
    <n v="64350773035"/>
    <s v="Joshua Reed"/>
    <x v="0"/>
    <s v="Pós-Graduação"/>
    <s v="Economia"/>
    <x v="2"/>
    <d v="1972-01-27T00:00:00"/>
    <n v="53"/>
    <x v="2"/>
    <x v="0"/>
    <x v="0"/>
    <n v="29.9"/>
  </r>
  <r>
    <n v="64406878055"/>
    <s v="Giovanna Oliveira Martins"/>
    <x v="1"/>
    <s v="Ensino Médio"/>
    <s v="Economia"/>
    <x v="1"/>
    <d v="1983-05-18T00:00:00"/>
    <n v="41"/>
    <x v="3"/>
    <x v="0"/>
    <x v="0"/>
    <n v="29.9"/>
  </r>
  <r>
    <n v="64709618097"/>
    <s v="Vilma Fernandes"/>
    <x v="1"/>
    <s v="Superior"/>
    <s v="Esportes"/>
    <x v="2"/>
    <d v="1965-10-04T00:00:00"/>
    <n v="59"/>
    <x v="0"/>
    <x v="0"/>
    <x v="0"/>
    <n v="29.9"/>
  </r>
  <r>
    <n v="64859560508"/>
    <s v="Penelope Bailey"/>
    <x v="1"/>
    <s v="Superior"/>
    <s v="Economia"/>
    <x v="2"/>
    <d v="1971-01-04T00:00:00"/>
    <n v="54"/>
    <x v="0"/>
    <x v="0"/>
    <x v="0"/>
    <n v="29.9"/>
  </r>
  <r>
    <n v="64965174741"/>
    <s v="Patricia Medina"/>
    <x v="1"/>
    <s v="Superior"/>
    <s v="Economia"/>
    <x v="0"/>
    <d v="1972-02-02T00:00:00"/>
    <n v="53"/>
    <x v="2"/>
    <x v="1"/>
    <x v="2"/>
    <n v="9.9"/>
  </r>
  <r>
    <n v="65014260265"/>
    <s v="Miguel Rivera"/>
    <x v="0"/>
    <s v="Superior"/>
    <s v="Agronegócio"/>
    <x v="0"/>
    <d v="1978-02-06T00:00:00"/>
    <n v="47"/>
    <x v="2"/>
    <x v="2"/>
    <x v="3"/>
    <n v="79.900000000000006"/>
  </r>
  <r>
    <n v="65252032106"/>
    <s v="Pedro Gomes"/>
    <x v="0"/>
    <s v="Superior"/>
    <s v="Negócios"/>
    <x v="0"/>
    <d v="1970-01-29T00:00:00"/>
    <n v="55"/>
    <x v="0"/>
    <x v="3"/>
    <x v="0"/>
    <n v="29.9"/>
  </r>
  <r>
    <n v="65320164752"/>
    <s v="Lucas Oliveira"/>
    <x v="0"/>
    <s v="Ensino Médio"/>
    <s v="Esportes"/>
    <x v="0"/>
    <d v="1963-05-16T00:00:00"/>
    <n v="61"/>
    <x v="0"/>
    <x v="3"/>
    <x v="2"/>
    <n v="9.9"/>
  </r>
  <r>
    <n v="65344117273"/>
    <s v="José Fernandes"/>
    <x v="0"/>
    <s v="Superior"/>
    <s v="Negócios"/>
    <x v="1"/>
    <d v="1969-07-12T00:00:00"/>
    <n v="55"/>
    <x v="0"/>
    <x v="3"/>
    <x v="1"/>
    <n v="35.9"/>
  </r>
  <r>
    <n v="65345196819"/>
    <s v="Owen Watson"/>
    <x v="0"/>
    <s v="Superior"/>
    <s v="Negócios"/>
    <x v="1"/>
    <d v="1989-04-29T00:00:00"/>
    <n v="35"/>
    <x v="3"/>
    <x v="3"/>
    <x v="2"/>
    <n v="9.9"/>
  </r>
  <r>
    <n v="65384833003"/>
    <s v="Emerson Rodrigues"/>
    <x v="0"/>
    <s v="Pós-Graduação"/>
    <s v="Finanças"/>
    <x v="0"/>
    <d v="1988-03-20T00:00:00"/>
    <n v="37"/>
    <x v="3"/>
    <x v="3"/>
    <x v="0"/>
    <n v="29.9"/>
  </r>
  <r>
    <n v="65490123014"/>
    <s v="Diego Ramirez"/>
    <x v="0"/>
    <s v="Doutorado"/>
    <s v="Negócios"/>
    <x v="0"/>
    <d v="1981-08-12T00:00:00"/>
    <n v="43"/>
    <x v="3"/>
    <x v="3"/>
    <x v="2"/>
    <n v="9.9"/>
  </r>
  <r>
    <n v="65784346414"/>
    <s v="Rafael Martins"/>
    <x v="0"/>
    <s v="Superior"/>
    <s v="Agronegócio"/>
    <x v="0"/>
    <d v="1999-10-20T00:00:00"/>
    <n v="25"/>
    <x v="1"/>
    <x v="4"/>
    <x v="3"/>
    <n v="79.900000000000006"/>
  </r>
  <r>
    <n v="66053578513"/>
    <s v="Guadalupe Munoz"/>
    <x v="1"/>
    <s v="Doutorado"/>
    <s v="Negócios"/>
    <x v="0"/>
    <d v="1993-12-31T00:00:00"/>
    <n v="31"/>
    <x v="1"/>
    <x v="0"/>
    <x v="2"/>
    <n v="9.9"/>
  </r>
  <r>
    <n v="66332658626"/>
    <s v="Sandra Costa"/>
    <x v="1"/>
    <s v="Ensino Médio"/>
    <s v="Economia"/>
    <x v="2"/>
    <d v="1964-03-27T00:00:00"/>
    <n v="61"/>
    <x v="0"/>
    <x v="0"/>
    <x v="0"/>
    <n v="29.9"/>
  </r>
  <r>
    <n v="66760582781"/>
    <s v="Bruno Silva"/>
    <x v="0"/>
    <s v="Superior"/>
    <s v="Negócios"/>
    <x v="0"/>
    <d v="1971-11-14T00:00:00"/>
    <n v="53"/>
    <x v="2"/>
    <x v="0"/>
    <x v="2"/>
    <n v="9.9"/>
  </r>
  <r>
    <n v="66893530711"/>
    <s v="Sandra Souza"/>
    <x v="0"/>
    <s v="Superior"/>
    <s v="Negócios"/>
    <x v="0"/>
    <d v="1987-07-17T00:00:00"/>
    <n v="37"/>
    <x v="3"/>
    <x v="0"/>
    <x v="2"/>
    <n v="9.9"/>
  </r>
  <r>
    <n v="67257820477"/>
    <s v="Javier Diaz"/>
    <x v="0"/>
    <s v="Pós-Graduação"/>
    <s v="Negócios"/>
    <x v="0"/>
    <d v="1987-12-03T00:00:00"/>
    <n v="37"/>
    <x v="3"/>
    <x v="0"/>
    <x v="2"/>
    <n v="9.9"/>
  </r>
  <r>
    <n v="67330566972"/>
    <s v="José Rodrigues"/>
    <x v="0"/>
    <s v="Ensino Médio"/>
    <s v="Economia"/>
    <x v="0"/>
    <d v="1971-09-19T00:00:00"/>
    <n v="53"/>
    <x v="2"/>
    <x v="5"/>
    <x v="0"/>
    <n v="29.9"/>
  </r>
  <r>
    <n v="67780271893"/>
    <s v="William Oliveira"/>
    <x v="0"/>
    <s v="Superior"/>
    <s v="Finanças"/>
    <x v="1"/>
    <d v="1991-05-31T00:00:00"/>
    <n v="33"/>
    <x v="1"/>
    <x v="1"/>
    <x v="0"/>
    <n v="29.9"/>
  </r>
  <r>
    <n v="67927286591"/>
    <s v="Jesus Manuel Jimenez"/>
    <x v="0"/>
    <s v="Ensino Médio"/>
    <s v="Agronegócio"/>
    <x v="0"/>
    <d v="1971-08-06T00:00:00"/>
    <n v="53"/>
    <x v="2"/>
    <x v="6"/>
    <x v="3"/>
    <n v="79.900000000000006"/>
  </r>
  <r>
    <n v="68287318390"/>
    <s v="Carolina Valenzuela"/>
    <x v="1"/>
    <s v="Superior"/>
    <s v="Negócios"/>
    <x v="1"/>
    <d v="1986-09-29T00:00:00"/>
    <n v="38"/>
    <x v="3"/>
    <x v="2"/>
    <x v="3"/>
    <n v="79.900000000000006"/>
  </r>
  <r>
    <n v="68419842651"/>
    <s v="Sandra Pereira"/>
    <x v="1"/>
    <s v="Ensino Médio"/>
    <s v="Negócios"/>
    <x v="0"/>
    <d v="1987-09-17T00:00:00"/>
    <n v="37"/>
    <x v="3"/>
    <x v="7"/>
    <x v="3"/>
    <n v="79.900000000000006"/>
  </r>
  <r>
    <n v="68722509568"/>
    <s v="Elizabeth Young"/>
    <x v="1"/>
    <s v="Pós-Graduação"/>
    <s v="Economia"/>
    <x v="0"/>
    <d v="1970-01-24T00:00:00"/>
    <n v="55"/>
    <x v="0"/>
    <x v="5"/>
    <x v="0"/>
    <n v="29.9"/>
  </r>
  <r>
    <n v="68759209105"/>
    <s v="Diana Lopez"/>
    <x v="1"/>
    <s v="Ensino Médio"/>
    <s v="Negócios"/>
    <x v="1"/>
    <d v="1989-04-10T00:00:00"/>
    <n v="35"/>
    <x v="3"/>
    <x v="4"/>
    <x v="3"/>
    <n v="79.900000000000006"/>
  </r>
  <r>
    <n v="68766514941"/>
    <s v="Rita Santos"/>
    <x v="1"/>
    <s v="Ensino Médio"/>
    <s v="Política"/>
    <x v="1"/>
    <d v="1987-03-25T00:00:00"/>
    <n v="37"/>
    <x v="3"/>
    <x v="3"/>
    <x v="3"/>
    <n v="79.900000000000006"/>
  </r>
  <r>
    <n v="69009325528"/>
    <s v="Alejandra Ortega"/>
    <x v="1"/>
    <s v="Ensino Médio"/>
    <s v="Negócios"/>
    <x v="0"/>
    <d v="1983-06-03T00:00:00"/>
    <n v="41"/>
    <x v="3"/>
    <x v="5"/>
    <x v="1"/>
    <n v="35.9"/>
  </r>
  <r>
    <n v="69020558638"/>
    <s v="Daniel Contreras"/>
    <x v="0"/>
    <s v="Ensino Médio"/>
    <s v="Finanças"/>
    <x v="1"/>
    <d v="1983-06-21T00:00:00"/>
    <n v="41"/>
    <x v="3"/>
    <x v="4"/>
    <x v="0"/>
    <n v="29.9"/>
  </r>
  <r>
    <n v="69160901332"/>
    <s v="Luis Reyes"/>
    <x v="0"/>
    <s v="Mestrado"/>
    <s v="Finanças"/>
    <x v="0"/>
    <d v="1982-01-07T00:00:00"/>
    <n v="43"/>
    <x v="3"/>
    <x v="3"/>
    <x v="2"/>
    <n v="9.9"/>
  </r>
  <r>
    <n v="69275333938"/>
    <s v="William Martins"/>
    <x v="0"/>
    <s v="Superior"/>
    <s v="Economia"/>
    <x v="0"/>
    <d v="1974-08-01T00:00:00"/>
    <n v="50"/>
    <x v="2"/>
    <x v="0"/>
    <x v="1"/>
    <n v="35.9"/>
  </r>
  <r>
    <n v="69591068465"/>
    <s v="Elena Cabrera"/>
    <x v="1"/>
    <s v="Superior"/>
    <s v="Economia"/>
    <x v="2"/>
    <d v="1967-07-22T00:00:00"/>
    <n v="57"/>
    <x v="0"/>
    <x v="0"/>
    <x v="1"/>
    <n v="35.9"/>
  </r>
  <r>
    <n v="69711643192"/>
    <s v="Jose Flores"/>
    <x v="0"/>
    <s v="Ensino Médio"/>
    <s v="Negócios"/>
    <x v="1"/>
    <d v="1990-08-02T00:00:00"/>
    <n v="34"/>
    <x v="1"/>
    <x v="0"/>
    <x v="2"/>
    <n v="9.9"/>
  </r>
  <r>
    <n v="69832499336"/>
    <s v="Naomi Carter"/>
    <x v="1"/>
    <s v="Superior"/>
    <s v="Economia"/>
    <x v="0"/>
    <d v="1989-12-27T00:00:00"/>
    <n v="35"/>
    <x v="3"/>
    <x v="0"/>
    <x v="2"/>
    <n v="9.9"/>
  </r>
  <r>
    <n v="69859227518"/>
    <s v="Rita Martins"/>
    <x v="1"/>
    <s v="Superior"/>
    <s v="Economia"/>
    <x v="0"/>
    <d v="1990-10-05T00:00:00"/>
    <n v="34"/>
    <x v="1"/>
    <x v="0"/>
    <x v="1"/>
    <n v="35.9"/>
  </r>
  <r>
    <n v="70125809974"/>
    <s v="Robert Watson"/>
    <x v="0"/>
    <s v="Ensino Médio"/>
    <s v="Finanças"/>
    <x v="0"/>
    <d v="1968-08-10T00:00:00"/>
    <n v="56"/>
    <x v="0"/>
    <x v="0"/>
    <x v="0"/>
    <n v="29.9"/>
  </r>
  <r>
    <n v="70992659687"/>
    <s v="Gabriel Lima Almeida"/>
    <x v="0"/>
    <s v="Superior"/>
    <s v="Agronegócio"/>
    <x v="2"/>
    <d v="1979-09-26T00:00:00"/>
    <n v="45"/>
    <x v="2"/>
    <x v="0"/>
    <x v="2"/>
    <n v="9.9"/>
  </r>
  <r>
    <n v="71237243348"/>
    <s v="Vilma Oliveira"/>
    <x v="1"/>
    <s v="Superior"/>
    <s v="Economia"/>
    <x v="0"/>
    <d v="1985-07-07T00:00:00"/>
    <n v="39"/>
    <x v="3"/>
    <x v="0"/>
    <x v="2"/>
    <n v="9.9"/>
  </r>
  <r>
    <n v="71277357983"/>
    <s v="Bernardo Almeida"/>
    <x v="0"/>
    <s v="Mestrado"/>
    <s v="Finanças"/>
    <x v="0"/>
    <d v="1967-06-10T00:00:00"/>
    <n v="57"/>
    <x v="0"/>
    <x v="0"/>
    <x v="0"/>
    <n v="29.9"/>
  </r>
  <r>
    <n v="71408591056"/>
    <s v="Renata Rodrigues"/>
    <x v="1"/>
    <s v="Pós-Graduação"/>
    <s v="Política"/>
    <x v="2"/>
    <d v="1981-03-01T00:00:00"/>
    <n v="44"/>
    <x v="2"/>
    <x v="1"/>
    <x v="3"/>
    <n v="79.900000000000006"/>
  </r>
  <r>
    <n v="71434327238"/>
    <s v="Antonio Pacheco"/>
    <x v="0"/>
    <s v="Pós-Graduação"/>
    <s v="Finanças"/>
    <x v="0"/>
    <d v="1990-02-22T00:00:00"/>
    <n v="35"/>
    <x v="3"/>
    <x v="2"/>
    <x v="0"/>
    <n v="29.9"/>
  </r>
  <r>
    <n v="71472265989"/>
    <s v="Manuel Jimenez"/>
    <x v="0"/>
    <s v="Superior"/>
    <s v="Negócios"/>
    <x v="1"/>
    <d v="1981-02-09T00:00:00"/>
    <n v="44"/>
    <x v="2"/>
    <x v="3"/>
    <x v="1"/>
    <n v="35.9"/>
  </r>
  <r>
    <n v="71629613903"/>
    <s v="Pedro Santos"/>
    <x v="0"/>
    <s v="Ensino Médio"/>
    <s v="Economia"/>
    <x v="0"/>
    <d v="1999-11-25T00:00:00"/>
    <n v="25"/>
    <x v="1"/>
    <x v="3"/>
    <x v="1"/>
    <n v="35.9"/>
  </r>
  <r>
    <n v="71989553091"/>
    <s v="André Lima"/>
    <x v="0"/>
    <s v="Ensino Médio"/>
    <s v="Economia"/>
    <x v="0"/>
    <d v="1964-05-13T00:00:00"/>
    <n v="60"/>
    <x v="0"/>
    <x v="3"/>
    <x v="1"/>
    <n v="35.9"/>
  </r>
  <r>
    <n v="72103743000"/>
    <s v="Francisco Chavez"/>
    <x v="0"/>
    <s v="Doutorado"/>
    <s v="Economia"/>
    <x v="0"/>
    <d v="1977-04-21T00:00:00"/>
    <n v="47"/>
    <x v="2"/>
    <x v="3"/>
    <x v="1"/>
    <n v="35.9"/>
  </r>
  <r>
    <n v="72578545172"/>
    <s v="Isabela Martins"/>
    <x v="1"/>
    <s v="Pós-Graduação"/>
    <s v="Economia"/>
    <x v="2"/>
    <d v="1981-07-17T00:00:00"/>
    <n v="43"/>
    <x v="3"/>
    <x v="3"/>
    <x v="0"/>
    <n v="29.9"/>
  </r>
  <r>
    <n v="72653571309"/>
    <s v="Harper Reed"/>
    <x v="0"/>
    <s v="Doutorado"/>
    <s v="Economia"/>
    <x v="1"/>
    <d v="1960-03-27T00:00:00"/>
    <n v="65"/>
    <x v="0"/>
    <x v="3"/>
    <x v="1"/>
    <n v="35.9"/>
  </r>
  <r>
    <n v="72680945462"/>
    <s v="Andrew Brooks"/>
    <x v="0"/>
    <s v="Superior"/>
    <s v="Negócios"/>
    <x v="0"/>
    <d v="1991-04-10T00:00:00"/>
    <n v="33"/>
    <x v="1"/>
    <x v="4"/>
    <x v="2"/>
    <n v="9.9"/>
  </r>
  <r>
    <n v="72766768810"/>
    <s v="Maria Vargas"/>
    <x v="1"/>
    <s v="Pós-Graduação"/>
    <s v="Economia"/>
    <x v="0"/>
    <d v="1982-09-20T00:00:00"/>
    <n v="42"/>
    <x v="3"/>
    <x v="0"/>
    <x v="0"/>
    <n v="29.9"/>
  </r>
  <r>
    <n v="72900858413"/>
    <s v="Dylan Bell"/>
    <x v="0"/>
    <s v="Mestrado"/>
    <s v="Finanças"/>
    <x v="0"/>
    <d v="1981-10-14T00:00:00"/>
    <n v="43"/>
    <x v="3"/>
    <x v="0"/>
    <x v="0"/>
    <n v="29.9"/>
  </r>
  <r>
    <n v="73430417324"/>
    <s v="Emerson Santos"/>
    <x v="0"/>
    <s v="Superior"/>
    <s v="Economia"/>
    <x v="0"/>
    <d v="1982-01-16T00:00:00"/>
    <n v="43"/>
    <x v="3"/>
    <x v="0"/>
    <x v="0"/>
    <n v="29.9"/>
  </r>
  <r>
    <n v="73629904035"/>
    <s v="Claire Long"/>
    <x v="1"/>
    <s v="Ensino Médio"/>
    <s v="Economia"/>
    <x v="0"/>
    <d v="1983-06-23T00:00:00"/>
    <n v="41"/>
    <x v="3"/>
    <x v="0"/>
    <x v="1"/>
    <n v="35.9"/>
  </r>
  <r>
    <n v="73925142939"/>
    <s v="Pedro Oliveira"/>
    <x v="0"/>
    <s v="Pós-Graduação"/>
    <s v="Política"/>
    <x v="2"/>
    <d v="1997-07-29T00:00:00"/>
    <n v="27"/>
    <x v="1"/>
    <x v="0"/>
    <x v="3"/>
    <n v="79.900000000000006"/>
  </r>
  <r>
    <n v="73947215075"/>
    <s v="Antônio Silva"/>
    <x v="0"/>
    <s v="Ensino Médio"/>
    <s v="Agronegócio"/>
    <x v="0"/>
    <d v="1976-06-06T00:00:00"/>
    <n v="48"/>
    <x v="2"/>
    <x v="5"/>
    <x v="3"/>
    <n v="79.900000000000006"/>
  </r>
  <r>
    <n v="74365444411"/>
    <s v="Oscar Ruiz"/>
    <x v="0"/>
    <s v="Pós-Graduação"/>
    <s v="Esportes"/>
    <x v="0"/>
    <d v="1967-11-24T00:00:00"/>
    <n v="57"/>
    <x v="0"/>
    <x v="1"/>
    <x v="2"/>
    <n v="9.9"/>
  </r>
  <r>
    <n v="74394995473"/>
    <s v="Rafael Rodrigues"/>
    <x v="0"/>
    <s v="Doutorado"/>
    <s v="Finanças"/>
    <x v="0"/>
    <d v="1984-03-10T00:00:00"/>
    <n v="41"/>
    <x v="3"/>
    <x v="6"/>
    <x v="0"/>
    <n v="29.9"/>
  </r>
  <r>
    <n v="74716763098"/>
    <s v="Beatriz Ramos"/>
    <x v="1"/>
    <s v="Mestrado"/>
    <s v="Finanças"/>
    <x v="0"/>
    <d v="1976-09-05T00:00:00"/>
    <n v="48"/>
    <x v="2"/>
    <x v="2"/>
    <x v="2"/>
    <n v="9.9"/>
  </r>
  <r>
    <n v="75105956259"/>
    <s v="Maria Alencar"/>
    <x v="1"/>
    <s v="Ensino Médio"/>
    <s v="Política"/>
    <x v="1"/>
    <d v="1994-03-01T00:00:00"/>
    <n v="31"/>
    <x v="1"/>
    <x v="7"/>
    <x v="3"/>
    <n v="79.900000000000006"/>
  </r>
  <r>
    <n v="75196774664"/>
    <s v="Bruno Fernandes"/>
    <x v="0"/>
    <s v="Superior"/>
    <s v="Agronegócio"/>
    <x v="0"/>
    <d v="1960-10-18T00:00:00"/>
    <n v="64"/>
    <x v="0"/>
    <x v="5"/>
    <x v="1"/>
    <n v="35.9"/>
  </r>
  <r>
    <n v="75490586916"/>
    <s v="William Gomes"/>
    <x v="0"/>
    <s v="Ensino Médio"/>
    <s v="Política"/>
    <x v="1"/>
    <d v="1989-05-13T00:00:00"/>
    <n v="35"/>
    <x v="3"/>
    <x v="4"/>
    <x v="3"/>
    <n v="79.900000000000006"/>
  </r>
  <r>
    <n v="75500284653"/>
    <s v="Gabriel Lima"/>
    <x v="0"/>
    <s v="Superior"/>
    <s v="Agronegócio"/>
    <x v="0"/>
    <d v="1971-11-25T00:00:00"/>
    <n v="53"/>
    <x v="2"/>
    <x v="3"/>
    <x v="1"/>
    <n v="35.9"/>
  </r>
  <r>
    <n v="75640893297"/>
    <s v="Carolina Gomes Rodrigues"/>
    <x v="1"/>
    <s v="Doutorado"/>
    <s v="Negócios"/>
    <x v="0"/>
    <d v="1968-11-12T00:00:00"/>
    <n v="56"/>
    <x v="0"/>
    <x v="5"/>
    <x v="2"/>
    <n v="9.9"/>
  </r>
  <r>
    <n v="75647720892"/>
    <s v="José Oliveira"/>
    <x v="0"/>
    <s v="Mestrado"/>
    <s v="Esportes"/>
    <x v="2"/>
    <d v="1974-05-04T00:00:00"/>
    <n v="50"/>
    <x v="2"/>
    <x v="4"/>
    <x v="2"/>
    <n v="9.9"/>
  </r>
  <r>
    <n v="75720068227"/>
    <s v="Eliana Ramirez"/>
    <x v="1"/>
    <s v="Pós-Graduação"/>
    <s v="Negócios"/>
    <x v="1"/>
    <d v="1988-07-05T00:00:00"/>
    <n v="36"/>
    <x v="3"/>
    <x v="3"/>
    <x v="0"/>
    <n v="29.9"/>
  </r>
  <r>
    <n v="75883715598"/>
    <s v="Gabriela Mendoza"/>
    <x v="0"/>
    <s v="Pós-Graduação"/>
    <s v="Esportes"/>
    <x v="1"/>
    <d v="1962-08-09T00:00:00"/>
    <n v="62"/>
    <x v="0"/>
    <x v="0"/>
    <x v="2"/>
    <n v="9.9"/>
  </r>
  <r>
    <n v="75886580216"/>
    <s v="William Almeida"/>
    <x v="0"/>
    <s v="Pós-Graduação"/>
    <s v="Negócios"/>
    <x v="0"/>
    <d v="1974-09-17T00:00:00"/>
    <n v="50"/>
    <x v="2"/>
    <x v="0"/>
    <x v="2"/>
    <n v="9.9"/>
  </r>
  <r>
    <n v="76227666348"/>
    <s v="Sandra Gomes"/>
    <x v="1"/>
    <s v="Superior"/>
    <s v="Finanças"/>
    <x v="1"/>
    <d v="1992-01-18T00:00:00"/>
    <n v="33"/>
    <x v="1"/>
    <x v="0"/>
    <x v="0"/>
    <n v="29.9"/>
  </r>
  <r>
    <n v="76419222774"/>
    <s v="Sandra Santos"/>
    <x v="1"/>
    <s v="Superior"/>
    <s v="Agronegócio"/>
    <x v="0"/>
    <d v="1970-08-11T00:00:00"/>
    <n v="54"/>
    <x v="0"/>
    <x v="0"/>
    <x v="2"/>
    <n v="9.9"/>
  </r>
  <r>
    <n v="76513561348"/>
    <s v="Carlos Lopez"/>
    <x v="0"/>
    <s v="Superior"/>
    <s v="Negócios"/>
    <x v="1"/>
    <d v="1986-09-12T00:00:00"/>
    <n v="38"/>
    <x v="3"/>
    <x v="0"/>
    <x v="0"/>
    <n v="29.9"/>
  </r>
  <r>
    <n v="76617239194"/>
    <s v="Laura Mendes"/>
    <x v="1"/>
    <s v="Superior"/>
    <s v="Negócios"/>
    <x v="1"/>
    <d v="1974-06-19T00:00:00"/>
    <n v="50"/>
    <x v="2"/>
    <x v="0"/>
    <x v="0"/>
    <n v="29.9"/>
  </r>
  <r>
    <n v="76661469865"/>
    <s v="Bernardo Rodrigues"/>
    <x v="0"/>
    <s v="Superior"/>
    <s v="Economia"/>
    <x v="2"/>
    <d v="1994-08-25T00:00:00"/>
    <n v="30"/>
    <x v="1"/>
    <x v="0"/>
    <x v="2"/>
    <n v="9.9"/>
  </r>
  <r>
    <n v="76755306471"/>
    <s v="Rita Costa"/>
    <x v="1"/>
    <s v="Ensino Médio"/>
    <s v="Economia"/>
    <x v="0"/>
    <d v="1983-03-15T00:00:00"/>
    <n v="42"/>
    <x v="3"/>
    <x v="0"/>
    <x v="2"/>
    <n v="9.9"/>
  </r>
  <r>
    <n v="76981963636"/>
    <s v="Adriana Silva"/>
    <x v="1"/>
    <s v="Superior"/>
    <s v="Agronegócio"/>
    <x v="0"/>
    <d v="1975-09-25T00:00:00"/>
    <n v="49"/>
    <x v="2"/>
    <x v="0"/>
    <x v="1"/>
    <n v="35.9"/>
  </r>
  <r>
    <n v="77035928818"/>
    <s v="Emma Cruz"/>
    <x v="1"/>
    <s v="Superior"/>
    <s v="Esportes"/>
    <x v="0"/>
    <d v="1969-01-20T00:00:00"/>
    <n v="56"/>
    <x v="0"/>
    <x v="1"/>
    <x v="0"/>
    <n v="29.9"/>
  </r>
  <r>
    <n v="77297614799"/>
    <s v="Beatriz Castro"/>
    <x v="1"/>
    <s v="Pós-Graduação"/>
    <s v="Negócios"/>
    <x v="0"/>
    <d v="1998-09-08T00:00:00"/>
    <n v="26"/>
    <x v="1"/>
    <x v="2"/>
    <x v="0"/>
    <n v="29.9"/>
  </r>
  <r>
    <n v="77353989708"/>
    <s v="Bruno Oliveira"/>
    <x v="0"/>
    <s v="Pós-Graduação"/>
    <s v="Agronegócio"/>
    <x v="1"/>
    <d v="1968-04-11T00:00:00"/>
    <n v="56"/>
    <x v="0"/>
    <x v="3"/>
    <x v="2"/>
    <n v="9.9"/>
  </r>
  <r>
    <n v="77517679683"/>
    <s v="Lincoln Powell"/>
    <x v="0"/>
    <s v="Superior"/>
    <s v="Economia"/>
    <x v="1"/>
    <d v="1991-08-23T00:00:00"/>
    <n v="33"/>
    <x v="1"/>
    <x v="3"/>
    <x v="0"/>
    <n v="29.9"/>
  </r>
  <r>
    <n v="77576268900"/>
    <s v="Mariana Silva"/>
    <x v="1"/>
    <s v="Superior"/>
    <s v="Negócios"/>
    <x v="1"/>
    <d v="1984-12-21T00:00:00"/>
    <n v="40"/>
    <x v="3"/>
    <x v="3"/>
    <x v="2"/>
    <n v="9.9"/>
  </r>
  <r>
    <n v="77956710912"/>
    <s v="Miguel Perez"/>
    <x v="0"/>
    <s v="Pós-Graduação"/>
    <s v="Finanças"/>
    <x v="2"/>
    <d v="1974-06-03T00:00:00"/>
    <n v="50"/>
    <x v="2"/>
    <x v="3"/>
    <x v="0"/>
    <n v="29.9"/>
  </r>
  <r>
    <n v="78203672011"/>
    <s v="Rafael Santos"/>
    <x v="0"/>
    <s v="Ensino Médio"/>
    <s v="Agronegócio"/>
    <x v="0"/>
    <d v="1979-04-25T00:00:00"/>
    <n v="45"/>
    <x v="2"/>
    <x v="3"/>
    <x v="1"/>
    <n v="35.9"/>
  </r>
  <r>
    <n v="78384232915"/>
    <s v="Mariana Martins"/>
    <x v="1"/>
    <s v="Superior"/>
    <s v="Economia"/>
    <x v="0"/>
    <d v="1981-08-02T00:00:00"/>
    <n v="43"/>
    <x v="3"/>
    <x v="3"/>
    <x v="2"/>
    <n v="9.9"/>
  </r>
  <r>
    <n v="78732548500"/>
    <s v="Amelia Garcia"/>
    <x v="1"/>
    <s v="Ensino Médio"/>
    <s v="Esportes"/>
    <x v="2"/>
    <d v="1991-07-30T00:00:00"/>
    <n v="33"/>
    <x v="1"/>
    <x v="4"/>
    <x v="0"/>
    <n v="29.9"/>
  </r>
  <r>
    <n v="78770918998"/>
    <s v="Rita Pereira"/>
    <x v="1"/>
    <s v="Doutorado"/>
    <s v="Negócios"/>
    <x v="0"/>
    <d v="1989-10-14T00:00:00"/>
    <n v="35"/>
    <x v="3"/>
    <x v="0"/>
    <x v="2"/>
    <n v="9.9"/>
  </r>
  <r>
    <n v="78801671422"/>
    <s v="Júlia Martins"/>
    <x v="1"/>
    <s v="Ensino Médio"/>
    <s v="Finanças"/>
    <x v="1"/>
    <d v="1984-05-02T00:00:00"/>
    <n v="40"/>
    <x v="3"/>
    <x v="0"/>
    <x v="0"/>
    <n v="29.9"/>
  </r>
  <r>
    <n v="78983767645"/>
    <s v="Leah Sanders"/>
    <x v="1"/>
    <s v="Superior"/>
    <s v="Economia"/>
    <x v="0"/>
    <d v="1977-11-04T00:00:00"/>
    <n v="47"/>
    <x v="2"/>
    <x v="0"/>
    <x v="1"/>
    <n v="35.9"/>
  </r>
  <r>
    <n v="79152697017"/>
    <s v="Lucia Sanchez"/>
    <x v="0"/>
    <s v="Superior"/>
    <s v="Negócios"/>
    <x v="2"/>
    <d v="1987-02-07T00:00:00"/>
    <n v="38"/>
    <x v="3"/>
    <x v="0"/>
    <x v="0"/>
    <n v="29.9"/>
  </r>
  <r>
    <n v="79191835030"/>
    <s v="Vilma Santos"/>
    <x v="1"/>
    <s v="Ensino Médio"/>
    <s v="Finanças"/>
    <x v="1"/>
    <d v="1983-12-14T00:00:00"/>
    <n v="41"/>
    <x v="3"/>
    <x v="0"/>
    <x v="0"/>
    <n v="29.9"/>
  </r>
  <r>
    <n v="79692046981"/>
    <s v="Mateus Almeida"/>
    <x v="0"/>
    <s v="Superior"/>
    <s v="Economia"/>
    <x v="0"/>
    <d v="1976-10-19T00:00:00"/>
    <n v="48"/>
    <x v="2"/>
    <x v="5"/>
    <x v="1"/>
    <n v="35.9"/>
  </r>
  <r>
    <n v="80034583746"/>
    <s v="Ricardo Navarro"/>
    <x v="0"/>
    <s v="Superior"/>
    <s v="Finanças"/>
    <x v="0"/>
    <d v="1975-03-25T00:00:00"/>
    <n v="50"/>
    <x v="2"/>
    <x v="1"/>
    <x v="0"/>
    <n v="29.9"/>
  </r>
  <r>
    <n v="80299981987"/>
    <s v="Isabela Martins Pereira"/>
    <x v="1"/>
    <s v="Superior"/>
    <s v="Finanças"/>
    <x v="1"/>
    <d v="1992-07-06T00:00:00"/>
    <n v="32"/>
    <x v="1"/>
    <x v="6"/>
    <x v="2"/>
    <n v="9.9"/>
  </r>
  <r>
    <n v="80307995495"/>
    <s v="Sophia Wilson"/>
    <x v="1"/>
    <s v="Superior"/>
    <s v="Agronegócio"/>
    <x v="2"/>
    <d v="1969-07-14T00:00:00"/>
    <n v="55"/>
    <x v="0"/>
    <x v="2"/>
    <x v="3"/>
    <n v="79.900000000000006"/>
  </r>
  <r>
    <n v="80343263498"/>
    <s v="Rafael Ferreira Lima"/>
    <x v="0"/>
    <s v="Ensino Médio"/>
    <s v="Economia"/>
    <x v="0"/>
    <d v="1963-08-31T00:00:00"/>
    <n v="61"/>
    <x v="0"/>
    <x v="7"/>
    <x v="1"/>
    <n v="35.9"/>
  </r>
  <r>
    <n v="80727883222"/>
    <s v="Paula Rojas"/>
    <x v="1"/>
    <s v="Superior"/>
    <s v="Agronegócio"/>
    <x v="2"/>
    <d v="1975-11-28T00:00:00"/>
    <n v="49"/>
    <x v="2"/>
    <x v="5"/>
    <x v="3"/>
    <n v="79.900000000000006"/>
  </r>
  <r>
    <n v="80931859365"/>
    <s v="Guillermo Soto"/>
    <x v="0"/>
    <s v="Ensino Médio"/>
    <s v="Negócios"/>
    <x v="0"/>
    <d v="1984-05-13T00:00:00"/>
    <n v="40"/>
    <x v="3"/>
    <x v="4"/>
    <x v="0"/>
    <n v="29.9"/>
  </r>
  <r>
    <n v="81040031571"/>
    <s v="Cecilia Morales"/>
    <x v="1"/>
    <s v="Pós-Graduação"/>
    <s v="Economia"/>
    <x v="2"/>
    <d v="1964-01-20T00:00:00"/>
    <n v="61"/>
    <x v="0"/>
    <x v="3"/>
    <x v="0"/>
    <n v="29.9"/>
  </r>
  <r>
    <n v="81073311563"/>
    <s v="Rafael Costa"/>
    <x v="0"/>
    <s v="Superior"/>
    <s v="Esportes"/>
    <x v="2"/>
    <d v="1980-10-05T00:00:00"/>
    <n v="44"/>
    <x v="2"/>
    <x v="5"/>
    <x v="2"/>
    <n v="9.9"/>
  </r>
  <r>
    <n v="81254163050"/>
    <s v="Marcelo Silva"/>
    <x v="0"/>
    <s v="Superior"/>
    <s v="Economia"/>
    <x v="0"/>
    <d v="1980-11-29T00:00:00"/>
    <n v="44"/>
    <x v="2"/>
    <x v="4"/>
    <x v="1"/>
    <n v="35.9"/>
  </r>
  <r>
    <n v="81389193399"/>
    <s v="Bernardo Pereira"/>
    <x v="0"/>
    <s v="Ensino Médio"/>
    <s v="Negócios"/>
    <x v="0"/>
    <d v="1979-09-17T00:00:00"/>
    <n v="45"/>
    <x v="2"/>
    <x v="3"/>
    <x v="0"/>
    <n v="29.9"/>
  </r>
  <r>
    <n v="81477810082"/>
    <s v="David Carter"/>
    <x v="0"/>
    <s v="Mestrado"/>
    <s v="Negócios"/>
    <x v="0"/>
    <d v="1994-11-20T00:00:00"/>
    <n v="30"/>
    <x v="1"/>
    <x v="0"/>
    <x v="0"/>
    <n v="29.9"/>
  </r>
  <r>
    <n v="81525212234"/>
    <s v="Connor Wood"/>
    <x v="1"/>
    <s v="Ensino Médio"/>
    <s v="Finanças"/>
    <x v="1"/>
    <d v="1985-09-21T00:00:00"/>
    <n v="39"/>
    <x v="3"/>
    <x v="0"/>
    <x v="0"/>
    <n v="29.9"/>
  </r>
  <r>
    <n v="81656115235"/>
    <s v="Hector Aguilar"/>
    <x v="0"/>
    <s v="Ensino Médio"/>
    <s v="Economia"/>
    <x v="1"/>
    <d v="1989-09-01T00:00:00"/>
    <n v="35"/>
    <x v="3"/>
    <x v="0"/>
    <x v="0"/>
    <n v="29.9"/>
  </r>
  <r>
    <n v="81829540486"/>
    <s v="Laura Miranda"/>
    <x v="1"/>
    <s v="Ensino Médio"/>
    <s v="Política"/>
    <x v="0"/>
    <d v="1992-02-06T00:00:00"/>
    <n v="33"/>
    <x v="1"/>
    <x v="0"/>
    <x v="3"/>
    <n v="79.900000000000006"/>
  </r>
  <r>
    <n v="81841428890"/>
    <s v="Paisley King"/>
    <x v="0"/>
    <s v="Ensino Médio"/>
    <s v="Agronegócio"/>
    <x v="0"/>
    <d v="1963-09-16T00:00:00"/>
    <n v="61"/>
    <x v="0"/>
    <x v="0"/>
    <x v="3"/>
    <n v="79.900000000000006"/>
  </r>
  <r>
    <n v="81957095029"/>
    <s v="Ana Pereira"/>
    <x v="1"/>
    <s v="Pós-Graduação"/>
    <s v="Finanças"/>
    <x v="0"/>
    <d v="1997-01-10T00:00:00"/>
    <n v="28"/>
    <x v="1"/>
    <x v="0"/>
    <x v="0"/>
    <n v="29.9"/>
  </r>
  <r>
    <n v="81957392796"/>
    <s v="Elijah Hernandez"/>
    <x v="1"/>
    <s v="Pós-Graduação"/>
    <s v="Finanças"/>
    <x v="0"/>
    <d v="1991-12-23T00:00:00"/>
    <n v="33"/>
    <x v="1"/>
    <x v="0"/>
    <x v="2"/>
    <n v="9.9"/>
  </r>
  <r>
    <n v="81986544000"/>
    <s v="José Costa"/>
    <x v="0"/>
    <s v="Superior"/>
    <s v="Agronegócio"/>
    <x v="0"/>
    <d v="1983-08-01T00:00:00"/>
    <n v="41"/>
    <x v="3"/>
    <x v="0"/>
    <x v="1"/>
    <n v="35.9"/>
  </r>
  <r>
    <n v="82193403599"/>
    <s v="Mariana Costa"/>
    <x v="1"/>
    <s v="Superior"/>
    <s v="Economia"/>
    <x v="2"/>
    <d v="1963-12-21T00:00:00"/>
    <n v="61"/>
    <x v="0"/>
    <x v="0"/>
    <x v="1"/>
    <n v="35.9"/>
  </r>
  <r>
    <n v="82208515205"/>
    <s v="Marcos Barbosa"/>
    <x v="0"/>
    <s v="Superior"/>
    <s v="Agronegócio"/>
    <x v="2"/>
    <d v="1981-06-01T00:00:00"/>
    <n v="43"/>
    <x v="3"/>
    <x v="1"/>
    <x v="1"/>
    <n v="35.9"/>
  </r>
  <r>
    <n v="82322292165"/>
    <s v="Rita Oliveira"/>
    <x v="1"/>
    <s v="Superior"/>
    <s v="Economia"/>
    <x v="0"/>
    <d v="1960-05-13T00:00:00"/>
    <n v="64"/>
    <x v="0"/>
    <x v="2"/>
    <x v="1"/>
    <n v="35.9"/>
  </r>
  <r>
    <n v="82534701192"/>
    <s v="Amanda Costa"/>
    <x v="1"/>
    <s v="Superior"/>
    <s v="Negócios"/>
    <x v="0"/>
    <d v="1983-07-27T00:00:00"/>
    <n v="41"/>
    <x v="3"/>
    <x v="3"/>
    <x v="2"/>
    <n v="9.9"/>
  </r>
  <r>
    <n v="82602952057"/>
    <s v="Henrique Freitas"/>
    <x v="0"/>
    <s v="Superior"/>
    <s v="Negócios"/>
    <x v="2"/>
    <d v="1975-03-31T00:00:00"/>
    <n v="49"/>
    <x v="2"/>
    <x v="3"/>
    <x v="0"/>
    <n v="29.9"/>
  </r>
  <r>
    <n v="82616416182"/>
    <s v="Isabella Gonzalez"/>
    <x v="1"/>
    <s v="Ensino Médio"/>
    <s v="Economia"/>
    <x v="0"/>
    <d v="1963-04-26T00:00:00"/>
    <n v="61"/>
    <x v="0"/>
    <x v="3"/>
    <x v="2"/>
    <n v="9.9"/>
  </r>
  <r>
    <n v="82696018618"/>
    <s v="Alma Rosa Delgado"/>
    <x v="1"/>
    <s v="Superior"/>
    <s v="Negócios"/>
    <x v="1"/>
    <d v="1989-11-27T00:00:00"/>
    <n v="35"/>
    <x v="3"/>
    <x v="3"/>
    <x v="2"/>
    <n v="9.9"/>
  </r>
  <r>
    <n v="82955592711"/>
    <s v="Emily Wright"/>
    <x v="1"/>
    <s v="Superior"/>
    <s v="Esportes"/>
    <x v="2"/>
    <d v="1962-07-05T00:00:00"/>
    <n v="62"/>
    <x v="0"/>
    <x v="3"/>
    <x v="2"/>
    <n v="9.9"/>
  </r>
  <r>
    <n v="83052449006"/>
    <s v="Bernardo Gomes"/>
    <x v="0"/>
    <s v="Superior"/>
    <s v="Economia"/>
    <x v="0"/>
    <d v="1961-11-22T00:00:00"/>
    <n v="63"/>
    <x v="0"/>
    <x v="3"/>
    <x v="1"/>
    <n v="35.9"/>
  </r>
  <r>
    <n v="83212266867"/>
    <s v="Christian Bennett"/>
    <x v="0"/>
    <s v="Ensino Médio"/>
    <s v="Política"/>
    <x v="0"/>
    <d v="1982-09-02T00:00:00"/>
    <n v="42"/>
    <x v="3"/>
    <x v="4"/>
    <x v="3"/>
    <n v="79.900000000000006"/>
  </r>
  <r>
    <n v="83445012725"/>
    <s v="Rita Almeida"/>
    <x v="1"/>
    <s v="Superior"/>
    <s v="Negócios"/>
    <x v="1"/>
    <d v="1960-12-15T00:00:00"/>
    <n v="64"/>
    <x v="0"/>
    <x v="0"/>
    <x v="0"/>
    <n v="29.9"/>
  </r>
  <r>
    <n v="83649207260"/>
    <s v="Felipe Alves"/>
    <x v="0"/>
    <s v="Pós-Graduação"/>
    <s v="Economia"/>
    <x v="1"/>
    <d v="1978-02-19T00:00:00"/>
    <n v="47"/>
    <x v="2"/>
    <x v="0"/>
    <x v="1"/>
    <n v="35.9"/>
  </r>
  <r>
    <n v="83970499766"/>
    <s v="Lucas Miller"/>
    <x v="0"/>
    <s v="Pós-Graduação"/>
    <s v="Política"/>
    <x v="2"/>
    <d v="1997-04-18T00:00:00"/>
    <n v="27"/>
    <x v="1"/>
    <x v="0"/>
    <x v="3"/>
    <n v="79.900000000000006"/>
  </r>
  <r>
    <n v="84131868739"/>
    <s v="Emerson Martins"/>
    <x v="0"/>
    <s v="Ensino Médio"/>
    <s v="Agronegócio"/>
    <x v="0"/>
    <d v="1987-06-18T00:00:00"/>
    <n v="37"/>
    <x v="3"/>
    <x v="0"/>
    <x v="3"/>
    <n v="79.900000000000006"/>
  </r>
  <r>
    <n v="84303229207"/>
    <s v="Emiliano Acosta"/>
    <x v="0"/>
    <s v="Superior"/>
    <s v="Economia"/>
    <x v="0"/>
    <d v="1969-05-10T00:00:00"/>
    <n v="55"/>
    <x v="0"/>
    <x v="0"/>
    <x v="2"/>
    <n v="9.9"/>
  </r>
  <r>
    <n v="84709823345"/>
    <s v="Marcelo Fernandes"/>
    <x v="0"/>
    <s v="Pós-Graduação"/>
    <s v="Negócios"/>
    <x v="0"/>
    <d v="1962-05-21T00:00:00"/>
    <n v="62"/>
    <x v="0"/>
    <x v="5"/>
    <x v="2"/>
    <n v="9.9"/>
  </r>
  <r>
    <n v="84913009166"/>
    <s v="Victor Maldonado"/>
    <x v="0"/>
    <s v="Ensino Médio"/>
    <s v="Política"/>
    <x v="0"/>
    <d v="1987-03-25T00:00:00"/>
    <n v="37"/>
    <x v="3"/>
    <x v="1"/>
    <x v="3"/>
    <n v="79.900000000000006"/>
  </r>
  <r>
    <n v="84948080328"/>
    <s v="Aria Rivera"/>
    <x v="1"/>
    <s v="Superior"/>
    <s v="Economia"/>
    <x v="0"/>
    <d v="1993-11-02T00:00:00"/>
    <n v="31"/>
    <x v="1"/>
    <x v="6"/>
    <x v="1"/>
    <n v="35.9"/>
  </r>
  <r>
    <n v="85098405832"/>
    <s v="Ana Ruiz"/>
    <x v="1"/>
    <s v="Mestrado"/>
    <s v="Agronegócio"/>
    <x v="2"/>
    <d v="1980-12-11T00:00:00"/>
    <n v="44"/>
    <x v="2"/>
    <x v="2"/>
    <x v="2"/>
    <n v="9.9"/>
  </r>
  <r>
    <n v="85179233460"/>
    <s v="Adriana Rojas"/>
    <x v="1"/>
    <s v="Pós-Graduação"/>
    <s v="Negócios"/>
    <x v="0"/>
    <d v="1989-09-10T00:00:00"/>
    <n v="35"/>
    <x v="3"/>
    <x v="7"/>
    <x v="2"/>
    <n v="9.9"/>
  </r>
  <r>
    <n v="85199827692"/>
    <s v="Grace Hill"/>
    <x v="1"/>
    <s v="Superior"/>
    <s v="Economia"/>
    <x v="0"/>
    <d v="1984-10-05T00:00:00"/>
    <n v="40"/>
    <x v="3"/>
    <x v="5"/>
    <x v="1"/>
    <n v="35.9"/>
  </r>
  <r>
    <n v="85294985317"/>
    <s v="Rita Rodrigues"/>
    <x v="1"/>
    <s v="Pós-Graduação"/>
    <s v="Finanças"/>
    <x v="2"/>
    <d v="1982-03-04T00:00:00"/>
    <n v="43"/>
    <x v="3"/>
    <x v="4"/>
    <x v="0"/>
    <n v="29.9"/>
  </r>
  <r>
    <n v="85486291852"/>
    <s v="Alejandra Valdez"/>
    <x v="1"/>
    <s v="Ensino Médio"/>
    <s v="Agronegócio"/>
    <x v="0"/>
    <d v="1975-04-04T00:00:00"/>
    <n v="49"/>
    <x v="2"/>
    <x v="3"/>
    <x v="2"/>
    <n v="9.9"/>
  </r>
  <r>
    <n v="85516322956"/>
    <s v="Harper Martinez"/>
    <x v="0"/>
    <s v="Pós-Graduação"/>
    <s v="Economia"/>
    <x v="1"/>
    <d v="1986-04-16T00:00:00"/>
    <n v="38"/>
    <x v="3"/>
    <x v="5"/>
    <x v="1"/>
    <n v="35.9"/>
  </r>
  <r>
    <n v="85643949724"/>
    <s v="José Gomes"/>
    <x v="0"/>
    <s v="Pós-Graduação"/>
    <s v="Esportes"/>
    <x v="1"/>
    <d v="1981-07-09T00:00:00"/>
    <n v="43"/>
    <x v="3"/>
    <x v="4"/>
    <x v="2"/>
    <n v="9.9"/>
  </r>
  <r>
    <n v="85741899575"/>
    <s v="Rylee Fisher"/>
    <x v="0"/>
    <s v="Superior"/>
    <s v="Agronegócio"/>
    <x v="2"/>
    <d v="1965-03-30T00:00:00"/>
    <n v="59"/>
    <x v="0"/>
    <x v="3"/>
    <x v="1"/>
    <n v="35.9"/>
  </r>
  <r>
    <n v="85811272833"/>
    <s v="Jordan Hayes"/>
    <x v="0"/>
    <s v="Pós-Graduação"/>
    <s v="Negócios"/>
    <x v="2"/>
    <d v="1982-05-04T00:00:00"/>
    <n v="42"/>
    <x v="3"/>
    <x v="0"/>
    <x v="2"/>
    <n v="9.9"/>
  </r>
  <r>
    <n v="85815028040"/>
    <s v="Rafael Silva"/>
    <x v="0"/>
    <s v="Pós-Graduação"/>
    <s v="Economia"/>
    <x v="0"/>
    <d v="1962-02-06T00:00:00"/>
    <n v="63"/>
    <x v="0"/>
    <x v="0"/>
    <x v="0"/>
    <n v="29.9"/>
  </r>
  <r>
    <n v="85835308143"/>
    <s v="Angelica Ibarra"/>
    <x v="1"/>
    <s v="Pós-Graduação"/>
    <s v="Negócios"/>
    <x v="2"/>
    <d v="1994-03-21T00:00:00"/>
    <n v="30"/>
    <x v="1"/>
    <x v="0"/>
    <x v="3"/>
    <n v="79.900000000000006"/>
  </r>
  <r>
    <n v="85880197310"/>
    <s v="Vilma Costa"/>
    <x v="1"/>
    <s v="Ensino Médio"/>
    <s v="Economia"/>
    <x v="0"/>
    <d v="1977-06-03T00:00:00"/>
    <n v="47"/>
    <x v="2"/>
    <x v="0"/>
    <x v="1"/>
    <n v="35.9"/>
  </r>
  <r>
    <n v="86054892010"/>
    <s v="Victoria Murphy"/>
    <x v="1"/>
    <s v="Superior"/>
    <s v="Economia"/>
    <x v="2"/>
    <d v="1984-09-17T00:00:00"/>
    <n v="40"/>
    <x v="3"/>
    <x v="0"/>
    <x v="1"/>
    <n v="35.9"/>
  </r>
  <r>
    <n v="86094864413"/>
    <s v="Paulo Lima"/>
    <x v="1"/>
    <s v="Ensino Médio"/>
    <s v="Economia"/>
    <x v="2"/>
    <d v="1986-03-03T00:00:00"/>
    <n v="39"/>
    <x v="3"/>
    <x v="0"/>
    <x v="0"/>
    <n v="29.9"/>
  </r>
  <r>
    <n v="86499663957"/>
    <s v="Sofia Martinez"/>
    <x v="1"/>
    <s v="Superior"/>
    <s v="Economia"/>
    <x v="0"/>
    <d v="1973-02-15T00:00:00"/>
    <n v="52"/>
    <x v="2"/>
    <x v="0"/>
    <x v="1"/>
    <n v="35.9"/>
  </r>
  <r>
    <n v="86852773998"/>
    <s v="Miguel Angel Gonzalez"/>
    <x v="0"/>
    <s v="Superior"/>
    <s v="Economia"/>
    <x v="0"/>
    <d v="1971-08-09T00:00:00"/>
    <n v="53"/>
    <x v="2"/>
    <x v="0"/>
    <x v="0"/>
    <n v="29.9"/>
  </r>
  <r>
    <n v="86978937487"/>
    <s v="Michael Hall"/>
    <x v="0"/>
    <s v="Ensino Médio"/>
    <s v="Economia"/>
    <x v="1"/>
    <d v="1963-12-23T00:00:00"/>
    <n v="61"/>
    <x v="0"/>
    <x v="0"/>
    <x v="0"/>
    <n v="29.9"/>
  </r>
  <r>
    <n v="87196399314"/>
    <s v="Ryan Foster"/>
    <x v="0"/>
    <s v="Ensino Médio"/>
    <s v="Negócios"/>
    <x v="0"/>
    <d v="1963-04-06T00:00:00"/>
    <n v="61"/>
    <x v="0"/>
    <x v="1"/>
    <x v="1"/>
    <n v="35.9"/>
  </r>
  <r>
    <n v="87285460641"/>
    <s v="Christopher Ross"/>
    <x v="0"/>
    <s v="Superior"/>
    <s v="Finanças"/>
    <x v="1"/>
    <d v="1986-01-24T00:00:00"/>
    <n v="39"/>
    <x v="3"/>
    <x v="2"/>
    <x v="0"/>
    <n v="29.9"/>
  </r>
  <r>
    <n v="87414402435"/>
    <s v="Layla Torres"/>
    <x v="1"/>
    <s v="Pós-Graduação"/>
    <s v="Agronegócio"/>
    <x v="1"/>
    <d v="1978-10-04T00:00:00"/>
    <n v="46"/>
    <x v="2"/>
    <x v="3"/>
    <x v="2"/>
    <n v="9.9"/>
  </r>
  <r>
    <n v="87420964182"/>
    <s v="Martin Dominguez"/>
    <x v="1"/>
    <s v="Superior"/>
    <s v="Esportes"/>
    <x v="2"/>
    <d v="1978-10-05T00:00:00"/>
    <n v="46"/>
    <x v="2"/>
    <x v="3"/>
    <x v="2"/>
    <n v="9.9"/>
  </r>
  <r>
    <n v="87436471754"/>
    <s v="Lucy Brooks"/>
    <x v="0"/>
    <s v="Superior"/>
    <s v="Economia"/>
    <x v="0"/>
    <d v="1960-02-04T00:00:00"/>
    <n v="65"/>
    <x v="0"/>
    <x v="3"/>
    <x v="0"/>
    <n v="29.9"/>
  </r>
  <r>
    <n v="87558717722"/>
    <s v="Bruno Gomes"/>
    <x v="0"/>
    <s v="Superior"/>
    <s v="Esportes"/>
    <x v="0"/>
    <d v="1978-12-21T00:00:00"/>
    <n v="46"/>
    <x v="2"/>
    <x v="3"/>
    <x v="2"/>
    <n v="9.9"/>
  </r>
  <r>
    <n v="87686193175"/>
    <s v="Mariana Gomes"/>
    <x v="1"/>
    <s v="Ensino Médio"/>
    <s v="Economia"/>
    <x v="1"/>
    <d v="1998-01-30T00:00:00"/>
    <n v="27"/>
    <x v="1"/>
    <x v="3"/>
    <x v="0"/>
    <n v="29.9"/>
  </r>
  <r>
    <n v="87868289945"/>
    <s v="Pedro Torres"/>
    <x v="0"/>
    <s v="Superior"/>
    <s v="Economia"/>
    <x v="2"/>
    <d v="1998-02-26T00:00:00"/>
    <n v="27"/>
    <x v="1"/>
    <x v="3"/>
    <x v="1"/>
    <n v="35.9"/>
  </r>
  <r>
    <n v="87892351305"/>
    <s v="Felipe Alves Pereira"/>
    <x v="0"/>
    <s v="Superior"/>
    <s v="Economia"/>
    <x v="0"/>
    <d v="1988-12-05T00:00:00"/>
    <n v="36"/>
    <x v="3"/>
    <x v="4"/>
    <x v="0"/>
    <n v="29.9"/>
  </r>
  <r>
    <n v="88165679068"/>
    <s v="Caleb Reed"/>
    <x v="0"/>
    <s v="Pós-Graduação"/>
    <s v="Negócios"/>
    <x v="0"/>
    <d v="1988-01-25T00:00:00"/>
    <n v="37"/>
    <x v="3"/>
    <x v="0"/>
    <x v="0"/>
    <n v="29.9"/>
  </r>
  <r>
    <n v="88238264803"/>
    <s v="Mariana Santos"/>
    <x v="1"/>
    <s v="Ensino Médio"/>
    <s v="Esportes"/>
    <x v="2"/>
    <d v="1972-11-08T00:00:00"/>
    <n v="52"/>
    <x v="2"/>
    <x v="0"/>
    <x v="2"/>
    <n v="9.9"/>
  </r>
  <r>
    <n v="88285918314"/>
    <s v="Veronica Reyes"/>
    <x v="1"/>
    <s v="Superior"/>
    <s v="Economia"/>
    <x v="0"/>
    <d v="1989-03-18T00:00:00"/>
    <n v="36"/>
    <x v="3"/>
    <x v="0"/>
    <x v="2"/>
    <n v="9.9"/>
  </r>
  <r>
    <n v="88425685425"/>
    <s v="Eduardo Rodrigues"/>
    <x v="0"/>
    <s v="Superior"/>
    <s v="Agronegócio"/>
    <x v="0"/>
    <d v="1963-07-12T00:00:00"/>
    <n v="61"/>
    <x v="0"/>
    <x v="0"/>
    <x v="2"/>
    <n v="9.9"/>
  </r>
  <r>
    <n v="88756128664"/>
    <s v="John Cook"/>
    <x v="0"/>
    <s v="Ensino Médio"/>
    <s v="Negócios"/>
    <x v="0"/>
    <d v="1980-02-24T00:00:00"/>
    <n v="45"/>
    <x v="2"/>
    <x v="0"/>
    <x v="2"/>
    <n v="9.9"/>
  </r>
  <r>
    <n v="88896839501"/>
    <s v="Samantha Price"/>
    <x v="1"/>
    <s v="Ensino Médio"/>
    <s v="Negócios"/>
    <x v="0"/>
    <d v="1963-06-25T00:00:00"/>
    <n v="61"/>
    <x v="0"/>
    <x v="5"/>
    <x v="0"/>
    <n v="29.9"/>
  </r>
  <r>
    <n v="89152601477"/>
    <s v="Maria Elena Herrera"/>
    <x v="1"/>
    <s v="Superior"/>
    <s v="Negócios"/>
    <x v="0"/>
    <d v="1988-12-03T00:00:00"/>
    <n v="36"/>
    <x v="3"/>
    <x v="1"/>
    <x v="2"/>
    <n v="9.9"/>
  </r>
  <r>
    <n v="89207609844"/>
    <s v="Marcelo Costa"/>
    <x v="0"/>
    <s v="Superior"/>
    <s v="Política"/>
    <x v="1"/>
    <d v="1972-04-13T00:00:00"/>
    <n v="52"/>
    <x v="2"/>
    <x v="6"/>
    <x v="3"/>
    <n v="79.900000000000006"/>
  </r>
  <r>
    <n v="89438414320"/>
    <s v="Bruno Rodrigues"/>
    <x v="0"/>
    <s v="Ensino Médio"/>
    <s v="Negócios"/>
    <x v="0"/>
    <d v="1997-06-15T00:00:00"/>
    <n v="27"/>
    <x v="1"/>
    <x v="2"/>
    <x v="1"/>
    <n v="35.9"/>
  </r>
  <r>
    <n v="89439201236"/>
    <s v="James Lee"/>
    <x v="0"/>
    <s v="Superior"/>
    <s v="Negócios"/>
    <x v="1"/>
    <d v="1978-11-16T00:00:00"/>
    <n v="46"/>
    <x v="2"/>
    <x v="7"/>
    <x v="2"/>
    <n v="9.9"/>
  </r>
  <r>
    <n v="89576352486"/>
    <s v="Matthew Ward"/>
    <x v="0"/>
    <s v="Ensino Médio"/>
    <s v="Política"/>
    <x v="1"/>
    <d v="1995-04-11T00:00:00"/>
    <n v="29"/>
    <x v="1"/>
    <x v="5"/>
    <x v="3"/>
    <n v="79.900000000000006"/>
  </r>
  <r>
    <n v="89719385812"/>
    <s v="Bruno Pereira"/>
    <x v="0"/>
    <s v="Pós-Graduação"/>
    <s v="Agronegócio"/>
    <x v="1"/>
    <d v="1967-11-25T00:00:00"/>
    <n v="57"/>
    <x v="0"/>
    <x v="4"/>
    <x v="2"/>
    <n v="9.9"/>
  </r>
  <r>
    <n v="89961852342"/>
    <s v="Bruno Santos"/>
    <x v="0"/>
    <s v="Ensino Médio"/>
    <s v="Economia"/>
    <x v="0"/>
    <d v="1980-08-14T00:00:00"/>
    <n v="44"/>
    <x v="2"/>
    <x v="3"/>
    <x v="2"/>
    <n v="9.9"/>
  </r>
  <r>
    <n v="90135135538"/>
    <s v="Maria Fernanda Guerra"/>
    <x v="1"/>
    <s v="Mestrado"/>
    <s v="Negócios"/>
    <x v="0"/>
    <d v="1963-10-12T00:00:00"/>
    <n v="61"/>
    <x v="0"/>
    <x v="5"/>
    <x v="1"/>
    <n v="35.9"/>
  </r>
  <r>
    <n v="90226137721"/>
    <s v="Liam Williams"/>
    <x v="0"/>
    <s v="Ensino Médio"/>
    <s v="Negócios"/>
    <x v="1"/>
    <d v="1974-04-23T00:00:00"/>
    <n v="50"/>
    <x v="2"/>
    <x v="4"/>
    <x v="3"/>
    <n v="79.900000000000006"/>
  </r>
  <r>
    <n v="90433255608"/>
    <s v="Marcelo Gomes"/>
    <x v="0"/>
    <s v="Ensino Médio"/>
    <s v="Economia"/>
    <x v="0"/>
    <d v="1973-01-08T00:00:00"/>
    <n v="52"/>
    <x v="2"/>
    <x v="3"/>
    <x v="0"/>
    <n v="29.9"/>
  </r>
  <r>
    <n v="90471108936"/>
    <s v="Emerson Silva"/>
    <x v="0"/>
    <s v="Pós-Graduação"/>
    <s v="Agronegócio"/>
    <x v="2"/>
    <d v="1983-03-04T00:00:00"/>
    <n v="42"/>
    <x v="3"/>
    <x v="0"/>
    <x v="1"/>
    <n v="35.9"/>
  </r>
  <r>
    <n v="90676250589"/>
    <s v="Marcelo Almeida"/>
    <x v="0"/>
    <s v="Pós-Graduação"/>
    <s v="Economia"/>
    <x v="2"/>
    <d v="1964-01-19T00:00:00"/>
    <n v="61"/>
    <x v="0"/>
    <x v="0"/>
    <x v="1"/>
    <n v="35.9"/>
  </r>
  <r>
    <n v="91279323809"/>
    <s v="Luiz Rodrigues"/>
    <x v="0"/>
    <s v="Superior"/>
    <s v="Economia"/>
    <x v="0"/>
    <d v="1975-02-18T00:00:00"/>
    <n v="50"/>
    <x v="2"/>
    <x v="0"/>
    <x v="2"/>
    <n v="9.9"/>
  </r>
  <r>
    <n v="91362501845"/>
    <s v="Maria Santos"/>
    <x v="1"/>
    <s v="Ensino Médio"/>
    <s v="Política"/>
    <x v="0"/>
    <d v="1977-09-26T00:00:00"/>
    <n v="47"/>
    <x v="2"/>
    <x v="0"/>
    <x v="3"/>
    <n v="79.900000000000006"/>
  </r>
  <r>
    <n v="91518429185"/>
    <s v="Bernardo Costa"/>
    <x v="0"/>
    <s v="Pós-Graduação"/>
    <s v="Negócios"/>
    <x v="0"/>
    <d v="1987-03-04T00:00:00"/>
    <n v="38"/>
    <x v="3"/>
    <x v="0"/>
    <x v="0"/>
    <n v="29.9"/>
  </r>
  <r>
    <n v="92217554531"/>
    <s v="Oliver Thompson"/>
    <x v="0"/>
    <s v="Superior"/>
    <s v="Negócios"/>
    <x v="1"/>
    <d v="1980-11-23T00:00:00"/>
    <n v="44"/>
    <x v="2"/>
    <x v="0"/>
    <x v="2"/>
    <n v="9.9"/>
  </r>
  <r>
    <n v="92420051701"/>
    <s v="Vilma Rodrigues"/>
    <x v="1"/>
    <s v="Pós-Graduação"/>
    <s v="Negócios"/>
    <x v="2"/>
    <d v="1997-06-13T00:00:00"/>
    <n v="27"/>
    <x v="1"/>
    <x v="0"/>
    <x v="2"/>
    <n v="9.9"/>
  </r>
  <r>
    <n v="92500013367"/>
    <s v="William Silva"/>
    <x v="0"/>
    <s v="Mestrado"/>
    <s v="Negócios"/>
    <x v="2"/>
    <d v="1962-03-16T00:00:00"/>
    <n v="63"/>
    <x v="0"/>
    <x v="0"/>
    <x v="0"/>
    <n v="29.9"/>
  </r>
  <r>
    <n v="92768661715"/>
    <s v="Stella Ross"/>
    <x v="1"/>
    <s v="Ensino Médio"/>
    <s v="Agronegócio"/>
    <x v="2"/>
    <d v="1985-01-31T00:00:00"/>
    <n v="40"/>
    <x v="3"/>
    <x v="0"/>
    <x v="3"/>
    <n v="79.900000000000006"/>
  </r>
  <r>
    <n v="92851862378"/>
    <s v="Letícia Gomes"/>
    <x v="1"/>
    <s v="Pós-Graduação"/>
    <s v="Negócios"/>
    <x v="0"/>
    <d v="1984-07-09T00:00:00"/>
    <n v="40"/>
    <x v="3"/>
    <x v="1"/>
    <x v="1"/>
    <n v="35.9"/>
  </r>
  <r>
    <n v="92908961862"/>
    <s v="Giovanna Oliveira"/>
    <x v="1"/>
    <s v="Mestrado"/>
    <s v="Finanças"/>
    <x v="0"/>
    <d v="1973-06-26T00:00:00"/>
    <n v="51"/>
    <x v="2"/>
    <x v="2"/>
    <x v="0"/>
    <n v="29.9"/>
  </r>
  <r>
    <n v="92967114176"/>
    <s v="Marcelo Oliveira"/>
    <x v="0"/>
    <s v="Mestrado"/>
    <s v="Finanças"/>
    <x v="0"/>
    <d v="1993-07-20T00:00:00"/>
    <n v="31"/>
    <x v="1"/>
    <x v="3"/>
    <x v="0"/>
    <n v="29.9"/>
  </r>
  <r>
    <n v="93080185386"/>
    <s v="Clara Almeida"/>
    <x v="1"/>
    <s v="Pós-Graduação"/>
    <s v="Finanças"/>
    <x v="2"/>
    <d v="1967-12-03T00:00:00"/>
    <n v="57"/>
    <x v="0"/>
    <x v="3"/>
    <x v="0"/>
    <n v="29.9"/>
  </r>
  <r>
    <n v="93087822464"/>
    <s v="Camila Oliveira"/>
    <x v="1"/>
    <s v="Ensino Médio"/>
    <s v="Finanças"/>
    <x v="0"/>
    <d v="1981-06-03T00:00:00"/>
    <n v="43"/>
    <x v="3"/>
    <x v="3"/>
    <x v="0"/>
    <n v="29.9"/>
  </r>
  <r>
    <n v="93174372517"/>
    <s v="Marisol Ponce"/>
    <x v="1"/>
    <s v="Ensino Médio"/>
    <s v="Política"/>
    <x v="1"/>
    <d v="1978-05-23T00:00:00"/>
    <n v="46"/>
    <x v="2"/>
    <x v="3"/>
    <x v="3"/>
    <n v="79.900000000000006"/>
  </r>
  <r>
    <n v="93661850588"/>
    <s v="Rita Fernandes"/>
    <x v="1"/>
    <s v="Superior"/>
    <s v="Negócios"/>
    <x v="2"/>
    <d v="1982-11-16T00:00:00"/>
    <n v="42"/>
    <x v="3"/>
    <x v="3"/>
    <x v="0"/>
    <n v="29.9"/>
  </r>
  <r>
    <n v="94266497658"/>
    <s v="Rosa Molina"/>
    <x v="0"/>
    <s v="Ensino Médio"/>
    <s v="Agronegócio"/>
    <x v="0"/>
    <d v="1992-04-21T00:00:00"/>
    <n v="32"/>
    <x v="1"/>
    <x v="3"/>
    <x v="1"/>
    <n v="35.9"/>
  </r>
  <r>
    <n v="94367151573"/>
    <s v="Fernando Rios"/>
    <x v="0"/>
    <s v="Superior"/>
    <s v="Negócios"/>
    <x v="1"/>
    <d v="1982-07-22T00:00:00"/>
    <n v="42"/>
    <x v="3"/>
    <x v="4"/>
    <x v="2"/>
    <n v="9.9"/>
  </r>
  <r>
    <n v="94460718865"/>
    <s v="Patrícia Costa"/>
    <x v="1"/>
    <s v="Superior"/>
    <s v="Negócios"/>
    <x v="1"/>
    <d v="1965-10-20T00:00:00"/>
    <n v="59"/>
    <x v="0"/>
    <x v="0"/>
    <x v="0"/>
    <n v="29.9"/>
  </r>
  <r>
    <n v="94559470168"/>
    <s v="Rita Gomes"/>
    <x v="1"/>
    <s v="Ensino Médio"/>
    <s v="Negócios"/>
    <x v="1"/>
    <d v="1998-12-20T00:00:00"/>
    <n v="26"/>
    <x v="1"/>
    <x v="0"/>
    <x v="2"/>
    <n v="9.9"/>
  </r>
  <r>
    <n v="94583059920"/>
    <s v="Elena Morales"/>
    <x v="1"/>
    <s v="Pós-Graduação"/>
    <s v="Economia"/>
    <x v="2"/>
    <d v="1978-03-29T00:00:00"/>
    <n v="46"/>
    <x v="2"/>
    <x v="0"/>
    <x v="1"/>
    <n v="35.9"/>
  </r>
  <r>
    <n v="94654130097"/>
    <s v="Vilma Silva"/>
    <x v="1"/>
    <s v="Pós-Graduação"/>
    <s v="Negócios"/>
    <x v="1"/>
    <d v="1995-07-14T00:00:00"/>
    <n v="29"/>
    <x v="1"/>
    <x v="0"/>
    <x v="0"/>
    <n v="29.9"/>
  </r>
  <r>
    <n v="95202710429"/>
    <s v="Mason Anderson"/>
    <x v="1"/>
    <s v="Ensino Médio"/>
    <s v="Finanças"/>
    <x v="1"/>
    <d v="1966-07-12T00:00:00"/>
    <n v="58"/>
    <x v="0"/>
    <x v="0"/>
    <x v="0"/>
    <n v="29.9"/>
  </r>
  <r>
    <n v="95305432346"/>
    <s v="Sergio Camacho"/>
    <x v="1"/>
    <s v="Ensino Médio"/>
    <s v="Negócios"/>
    <x v="0"/>
    <d v="1974-01-17T00:00:00"/>
    <n v="51"/>
    <x v="2"/>
    <x v="5"/>
    <x v="0"/>
    <n v="29.9"/>
  </r>
  <r>
    <n v="95580971716"/>
    <s v="Marcelo Martins"/>
    <x v="0"/>
    <s v="Ensino Médio"/>
    <s v="Economia"/>
    <x v="0"/>
    <d v="1989-11-23T00:00:00"/>
    <n v="35"/>
    <x v="3"/>
    <x v="1"/>
    <x v="0"/>
    <n v="29.9"/>
  </r>
  <r>
    <n v="95596945437"/>
    <s v="Jesus Martinez"/>
    <x v="0"/>
    <s v="Superior"/>
    <s v="Esportes"/>
    <x v="0"/>
    <d v="1996-01-28T00:00:00"/>
    <n v="29"/>
    <x v="1"/>
    <x v="6"/>
    <x v="2"/>
    <n v="9.9"/>
  </r>
  <r>
    <n v="95707970101"/>
    <s v="Gustavo Neves"/>
    <x v="0"/>
    <s v="Pós-Graduação"/>
    <s v="Agronegócio"/>
    <x v="0"/>
    <d v="1964-10-05T00:00:00"/>
    <n v="60"/>
    <x v="0"/>
    <x v="2"/>
    <x v="3"/>
    <n v="79.900000000000006"/>
  </r>
  <r>
    <n v="95717759227"/>
    <s v="Bruno Martins"/>
    <x v="0"/>
    <s v="Ensino Médio"/>
    <s v="Negócios"/>
    <x v="1"/>
    <d v="1985-07-26T00:00:00"/>
    <n v="39"/>
    <x v="3"/>
    <x v="7"/>
    <x v="3"/>
    <n v="79.900000000000006"/>
  </r>
  <r>
    <n v="95777582172"/>
    <s v="Isabel Ramos"/>
    <x v="1"/>
    <s v="Superior"/>
    <s v="Finanças"/>
    <x v="1"/>
    <d v="1989-09-18T00:00:00"/>
    <n v="35"/>
    <x v="3"/>
    <x v="5"/>
    <x v="0"/>
    <n v="29.9"/>
  </r>
  <r>
    <n v="96142770610"/>
    <s v="Eva Foster"/>
    <x v="1"/>
    <s v="Ensino Médio"/>
    <s v="Economia"/>
    <x v="0"/>
    <d v="1966-04-20T00:00:00"/>
    <n v="58"/>
    <x v="0"/>
    <x v="4"/>
    <x v="1"/>
    <n v="35.9"/>
  </r>
  <r>
    <n v="96189222892"/>
    <s v="Pedro Silva"/>
    <x v="0"/>
    <s v="Superior"/>
    <s v="Agronegócio"/>
    <x v="2"/>
    <d v="1976-04-12T00:00:00"/>
    <n v="48"/>
    <x v="2"/>
    <x v="3"/>
    <x v="3"/>
    <n v="79.900000000000006"/>
  </r>
  <r>
    <n v="96207993803"/>
    <s v="Ava Davis"/>
    <x v="1"/>
    <s v="Ensino Médio"/>
    <s v="Economia"/>
    <x v="0"/>
    <d v="1987-07-13T00:00:00"/>
    <n v="37"/>
    <x v="3"/>
    <x v="5"/>
    <x v="1"/>
    <n v="35.9"/>
  </r>
  <r>
    <n v="96469060945"/>
    <s v="Mariana Almeida"/>
    <x v="1"/>
    <s v="Pós-Graduação"/>
    <s v="Economia"/>
    <x v="1"/>
    <d v="1970-09-19T00:00:00"/>
    <n v="54"/>
    <x v="0"/>
    <x v="4"/>
    <x v="1"/>
    <n v="35.9"/>
  </r>
  <r>
    <n v="96498559182"/>
    <s v="Amanda Costa Almeida"/>
    <x v="1"/>
    <s v="Ensino Médio"/>
    <s v="Negócios"/>
    <x v="1"/>
    <d v="1987-05-26T00:00:00"/>
    <n v="37"/>
    <x v="3"/>
    <x v="3"/>
    <x v="2"/>
    <n v="9.9"/>
  </r>
  <r>
    <n v="96683513690"/>
    <s v="Rafael Ferreira"/>
    <x v="0"/>
    <s v="Superior"/>
    <s v="Economia"/>
    <x v="2"/>
    <d v="1994-10-24T00:00:00"/>
    <n v="30"/>
    <x v="1"/>
    <x v="0"/>
    <x v="0"/>
    <n v="29.9"/>
  </r>
  <r>
    <n v="96690867763"/>
    <s v="João Almeida"/>
    <x v="0"/>
    <s v="Superior"/>
    <s v="Economia"/>
    <x v="2"/>
    <d v="1964-12-29T00:00:00"/>
    <n v="60"/>
    <x v="0"/>
    <x v="0"/>
    <x v="1"/>
    <n v="35.9"/>
  </r>
  <r>
    <n v="96730763444"/>
    <s v="Sandra Silva"/>
    <x v="1"/>
    <s v="Doutorado"/>
    <s v="Economia"/>
    <x v="1"/>
    <d v="1976-06-06T00:00:00"/>
    <n v="48"/>
    <x v="2"/>
    <x v="0"/>
    <x v="2"/>
    <n v="9.9"/>
  </r>
  <r>
    <n v="96777910303"/>
    <s v="Daniel Pereira"/>
    <x v="0"/>
    <s v="Superior"/>
    <s v="Esportes"/>
    <x v="0"/>
    <d v="1962-02-07T00:00:00"/>
    <n v="63"/>
    <x v="0"/>
    <x v="0"/>
    <x v="0"/>
    <n v="29.9"/>
  </r>
  <r>
    <n v="97043215141"/>
    <s v="Thomas Barnes"/>
    <x v="0"/>
    <s v="Mestrado"/>
    <s v="Política"/>
    <x v="1"/>
    <d v="1980-05-16T00:00:00"/>
    <n v="44"/>
    <x v="2"/>
    <x v="0"/>
    <x v="3"/>
    <n v="79.900000000000006"/>
  </r>
  <r>
    <n v="97361141928"/>
    <s v="Julio Cesar Juarez"/>
    <x v="0"/>
    <s v="Superior"/>
    <s v="Economia"/>
    <x v="2"/>
    <d v="1987-12-12T00:00:00"/>
    <n v="37"/>
    <x v="3"/>
    <x v="0"/>
    <x v="0"/>
    <n v="29.9"/>
  </r>
  <r>
    <n v="97520904627"/>
    <s v="Roberto Fuentes"/>
    <x v="0"/>
    <s v="Mestrado"/>
    <s v="Negócios"/>
    <x v="0"/>
    <d v="1978-11-18T00:00:00"/>
    <n v="46"/>
    <x v="2"/>
    <x v="0"/>
    <x v="2"/>
    <n v="9.9"/>
  </r>
  <r>
    <n v="97854794245"/>
    <s v="Emerson Gomes"/>
    <x v="0"/>
    <s v="Superior"/>
    <s v="Negócios"/>
    <x v="1"/>
    <d v="1986-06-03T00:00:00"/>
    <n v="38"/>
    <x v="3"/>
    <x v="0"/>
    <x v="0"/>
    <n v="29.9"/>
  </r>
  <r>
    <n v="97867342326"/>
    <s v="Fabiana Oliveira"/>
    <x v="1"/>
    <s v="Ensino Médio"/>
    <s v="Negócios"/>
    <x v="0"/>
    <d v="1989-12-30T00:00:00"/>
    <n v="35"/>
    <x v="3"/>
    <x v="0"/>
    <x v="3"/>
    <n v="79.900000000000006"/>
  </r>
  <r>
    <n v="97913428100"/>
    <s v="Gabriela Torres"/>
    <x v="1"/>
    <s v="Mestrado"/>
    <s v="Finanças"/>
    <x v="0"/>
    <d v="1999-10-18T00:00:00"/>
    <n v="25"/>
    <x v="1"/>
    <x v="1"/>
    <x v="0"/>
    <n v="29.9"/>
  </r>
  <r>
    <n v="98024981881"/>
    <s v="Renata Almeida"/>
    <x v="1"/>
    <s v="Superior"/>
    <s v="Finanças"/>
    <x v="1"/>
    <d v="1965-12-01T00:00:00"/>
    <n v="59"/>
    <x v="0"/>
    <x v="2"/>
    <x v="0"/>
    <n v="29.9"/>
  </r>
  <r>
    <n v="98384039664"/>
    <s v="Bernardo Fernandes"/>
    <x v="0"/>
    <s v="Ensino Médio"/>
    <s v="Finanças"/>
    <x v="0"/>
    <d v="1997-02-07T00:00:00"/>
    <n v="28"/>
    <x v="1"/>
    <x v="3"/>
    <x v="0"/>
    <n v="29.9"/>
  </r>
  <r>
    <n v="98413368768"/>
    <s v="Bernardo Martins"/>
    <x v="0"/>
    <s v="Superior"/>
    <s v="Negócios"/>
    <x v="1"/>
    <d v="1994-10-22T00:00:00"/>
    <n v="30"/>
    <x v="1"/>
    <x v="3"/>
    <x v="2"/>
    <n v="9.9"/>
  </r>
  <r>
    <n v="98697109512"/>
    <s v="Ramon Flores"/>
    <x v="0"/>
    <s v="Mestrado"/>
    <s v="Esportes"/>
    <x v="2"/>
    <d v="1989-01-15T00:00:00"/>
    <n v="36"/>
    <x v="3"/>
    <x v="3"/>
    <x v="2"/>
    <n v="9.9"/>
  </r>
  <r>
    <n v="99005827580"/>
    <s v="Alejandra Herrera"/>
    <x v="1"/>
    <s v="Ensino Médio"/>
    <s v="Economia"/>
    <x v="0"/>
    <d v="1970-10-29T00:00:00"/>
    <n v="54"/>
    <x v="0"/>
    <x v="3"/>
    <x v="1"/>
    <n v="35.9"/>
  </r>
  <r>
    <n v="99052709620"/>
    <s v="Julian Russell"/>
    <x v="1"/>
    <s v="Doutorado"/>
    <s v="Negócios"/>
    <x v="0"/>
    <d v="1993-08-11T00:00:00"/>
    <n v="31"/>
    <x v="1"/>
    <x v="3"/>
    <x v="2"/>
    <n v="9.9"/>
  </r>
  <r>
    <n v="99391394012"/>
    <s v="Mariana Souza"/>
    <x v="1"/>
    <s v="Ensino Médio"/>
    <s v="Negócios"/>
    <x v="0"/>
    <d v="1999-06-01T00:00:00"/>
    <n v="25"/>
    <x v="1"/>
    <x v="3"/>
    <x v="1"/>
    <n v="35.9"/>
  </r>
  <r>
    <n v="99587124171"/>
    <s v="Landon Gray"/>
    <x v="1"/>
    <s v="Superior"/>
    <s v="Negócios"/>
    <x v="1"/>
    <d v="1976-12-18T00:00:00"/>
    <n v="48"/>
    <x v="2"/>
    <x v="4"/>
    <x v="0"/>
    <n v="29.9"/>
  </r>
  <r>
    <n v="99659049071"/>
    <s v="Isaac Henderson"/>
    <x v="0"/>
    <s v="Ensino Médio"/>
    <s v="Finanças"/>
    <x v="0"/>
    <d v="1996-06-13T00:00:00"/>
    <n v="28"/>
    <x v="1"/>
    <x v="0"/>
    <x v="0"/>
    <n v="29.9"/>
  </r>
  <r>
    <n v="99687496489"/>
    <s v="Tristan Perry"/>
    <x v="0"/>
    <s v="Pós-Graduação"/>
    <s v="Negócios"/>
    <x v="0"/>
    <d v="1996-04-08T00:00:00"/>
    <n v="28"/>
    <x v="1"/>
    <x v="0"/>
    <x v="1"/>
    <n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AF6D5-9043-4AD7-AF3A-3AA97C31611B}" name="mensalida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2">
    <pivotField numFmtId="164" showAll="0"/>
    <pivotField showAll="0"/>
    <pivotField showAll="0">
      <items count="3">
        <item x="1"/>
        <item x="0"/>
        <item t="default"/>
      </items>
    </pivotField>
    <pivotField showAll="0"/>
    <pivotField showAll="0"/>
    <pivotField showAll="0">
      <items count="4">
        <item x="1"/>
        <item x="0"/>
        <item x="2"/>
        <item t="default"/>
      </items>
    </pivotField>
    <pivotField numFmtId="14" showAll="0"/>
    <pivotField numFmtId="1" showAll="0"/>
    <pivotField showAll="0">
      <items count="5">
        <item x="1"/>
        <item x="3"/>
        <item x="2"/>
        <item x="0"/>
        <item t="default"/>
      </items>
    </pivotField>
    <pivotField showAll="0"/>
    <pivotField showAll="0">
      <items count="5">
        <item x="1"/>
        <item x="2"/>
        <item x="3"/>
        <item x="0"/>
        <item t="default"/>
      </items>
    </pivotField>
    <pivotField dataField="1" numFmtId="44" showAll="0"/>
  </pivotFields>
  <rowItems count="1">
    <i/>
  </rowItems>
  <colItems count="1">
    <i/>
  </colItems>
  <dataFields count="1">
    <dataField name="Sum of Mesalidades" fld="11" baseField="0" baseItem="0" numFmtId="44"/>
  </dataFields>
  <formats count="1">
    <format dxfId="0">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09DCB-79C2-4C1B-A7EF-2EBD8DF06589}" name="genero"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A3:B5" firstHeaderRow="1" firstDataRow="1" firstDataCol="1"/>
  <pivotFields count="12">
    <pivotField numFmtId="164" showAll="0"/>
    <pivotField showAll="0"/>
    <pivotField axis="axisRow" dataField="1" showAll="0">
      <items count="3">
        <item x="1"/>
        <item x="0"/>
        <item t="default"/>
      </items>
    </pivotField>
    <pivotField showAll="0"/>
    <pivotField showAll="0"/>
    <pivotField showAll="0">
      <items count="4">
        <item x="1"/>
        <item x="0"/>
        <item x="2"/>
        <item t="default"/>
      </items>
    </pivotField>
    <pivotField numFmtId="14" showAll="0"/>
    <pivotField numFmtId="1" showAll="0"/>
    <pivotField showAll="0">
      <items count="5">
        <item x="1"/>
        <item x="3"/>
        <item x="2"/>
        <item x="0"/>
        <item t="default"/>
      </items>
    </pivotField>
    <pivotField showAll="0"/>
    <pivotField showAll="0">
      <items count="5">
        <item x="1"/>
        <item x="2"/>
        <item x="3"/>
        <item x="0"/>
        <item t="default"/>
      </items>
    </pivotField>
    <pivotField numFmtId="44" showAll="0"/>
  </pivotFields>
  <rowFields count="1">
    <field x="2"/>
  </rowFields>
  <rowItems count="2">
    <i>
      <x/>
    </i>
    <i>
      <x v="1"/>
    </i>
  </rowItems>
  <colItems count="1">
    <i/>
  </colItems>
  <dataFields count="1">
    <dataField name="Count of Genero" fld="2" subtotal="count" baseField="0" baseItem="0"/>
  </dataFields>
  <formats count="4">
    <format dxfId="4">
      <pivotArea field="2" type="button" dataOnly="0" labelOnly="1" outline="0" axis="axisRow" fieldPosition="0"/>
    </format>
    <format dxfId="3">
      <pivotArea dataOnly="0" labelOnly="1" outline="0" axis="axisValues" fieldPosition="0"/>
    </format>
    <format dxfId="2">
      <pivotArea field="2" type="button" dataOnly="0" labelOnly="1" outline="0" axis="axisRow" fieldPosition="0"/>
    </format>
    <format dxfId="1">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305C93-4919-483D-AB80-C61F0512F508}" name="regiao"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1:B44" firstHeaderRow="1" firstDataRow="1" firstDataCol="1"/>
  <pivotFields count="12">
    <pivotField numFmtId="164" showAll="0"/>
    <pivotField showAll="0"/>
    <pivotField showAll="0">
      <items count="3">
        <item x="1"/>
        <item x="0"/>
        <item t="default"/>
      </items>
    </pivotField>
    <pivotField showAll="0"/>
    <pivotField showAll="0"/>
    <pivotField axis="axisRow" dataField="1" showAll="0">
      <items count="4">
        <item x="1"/>
        <item x="0"/>
        <item x="2"/>
        <item t="default"/>
      </items>
    </pivotField>
    <pivotField numFmtId="14" showAll="0"/>
    <pivotField numFmtId="1" showAll="0"/>
    <pivotField showAll="0">
      <items count="5">
        <item x="1"/>
        <item x="3"/>
        <item x="2"/>
        <item x="0"/>
        <item t="default"/>
      </items>
    </pivotField>
    <pivotField showAll="0"/>
    <pivotField showAll="0">
      <items count="5">
        <item x="1"/>
        <item x="2"/>
        <item x="3"/>
        <item x="0"/>
        <item t="default"/>
      </items>
    </pivotField>
    <pivotField numFmtId="44" showAll="0"/>
  </pivotFields>
  <rowFields count="1">
    <field x="5"/>
  </rowFields>
  <rowItems count="3">
    <i>
      <x/>
    </i>
    <i>
      <x v="1"/>
    </i>
    <i>
      <x v="2"/>
    </i>
  </rowItems>
  <colItems count="1">
    <i/>
  </colItems>
  <dataFields count="1">
    <dataField name="Count of Regiao" fld="5" subtotal="count" baseField="0" baseItem="0"/>
  </dataFields>
  <formats count="2">
    <format dxfId="6">
      <pivotArea field="5" type="button" dataOnly="0" labelOnly="1" outline="0" axis="axisRow" fieldPosition="0"/>
    </format>
    <format dxfId="5">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695B4-D49E-4D30-9A84-E288D804DCB2}" name="produtos"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A12:B16" firstHeaderRow="1" firstDataRow="1" firstDataCol="1"/>
  <pivotFields count="12">
    <pivotField numFmtId="164" showAll="0"/>
    <pivotField showAll="0"/>
    <pivotField showAll="0">
      <items count="3">
        <item x="1"/>
        <item x="0"/>
        <item t="default"/>
      </items>
    </pivotField>
    <pivotField showAll="0"/>
    <pivotField showAll="0"/>
    <pivotField showAll="0">
      <items count="4">
        <item x="1"/>
        <item x="0"/>
        <item x="2"/>
        <item t="default"/>
      </items>
    </pivotField>
    <pivotField numFmtId="14" showAll="0"/>
    <pivotField numFmtId="1" showAll="0"/>
    <pivotField showAll="0">
      <items count="5">
        <item x="1"/>
        <item x="3"/>
        <item x="2"/>
        <item x="0"/>
        <item t="default"/>
      </items>
    </pivotField>
    <pivotField showAll="0"/>
    <pivotField axis="axisRow" dataField="1"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numFmtId="44" showAll="0"/>
  </pivotFields>
  <rowFields count="1">
    <field x="10"/>
  </rowFields>
  <rowItems count="4">
    <i>
      <x v="2"/>
    </i>
    <i>
      <x/>
    </i>
    <i>
      <x v="3"/>
    </i>
    <i>
      <x v="1"/>
    </i>
  </rowItems>
  <colItems count="1">
    <i/>
  </colItems>
  <dataFields count="1">
    <dataField name="Count of Assinatura" fld="10" subtotal="count" baseField="0" baseItem="0"/>
  </dataFields>
  <formats count="4">
    <format dxfId="10">
      <pivotArea field="10" type="button" dataOnly="0" labelOnly="1" outline="0" axis="axisRow" fieldPosition="0"/>
    </format>
    <format dxfId="9">
      <pivotArea dataOnly="0" labelOnly="1" outline="0" axis="axisValues" fieldPosition="0"/>
    </format>
    <format dxfId="8">
      <pivotArea field="10" type="button" dataOnly="0" labelOnly="1" outline="0" axis="axisRow" fieldPosition="0"/>
    </format>
    <format dxfId="7">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58786B-7270-48CA-A786-2DBAB7A9FDFC}" name="avaliacoes"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28:B36" firstHeaderRow="1" firstDataRow="1" firstDataCol="1"/>
  <pivotFields count="12">
    <pivotField numFmtId="164" showAll="0"/>
    <pivotField showAll="0"/>
    <pivotField showAll="0">
      <items count="3">
        <item x="1"/>
        <item x="0"/>
        <item t="default"/>
      </items>
    </pivotField>
    <pivotField showAll="0"/>
    <pivotField showAll="0"/>
    <pivotField showAll="0">
      <items count="4">
        <item x="1"/>
        <item x="0"/>
        <item x="2"/>
        <item t="default"/>
      </items>
    </pivotField>
    <pivotField numFmtId="14" showAll="0"/>
    <pivotField numFmtId="1" showAll="0"/>
    <pivotField showAll="0">
      <items count="5">
        <item x="1"/>
        <item x="3"/>
        <item x="2"/>
        <item x="0"/>
        <item t="default"/>
      </items>
    </pivotField>
    <pivotField axis="axisRow" dataField="1" showAll="0" sortType="descending">
      <items count="9">
        <item x="1"/>
        <item x="0"/>
        <item x="6"/>
        <item x="4"/>
        <item x="2"/>
        <item x="7"/>
        <item x="5"/>
        <item x="3"/>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numFmtId="44" showAll="0"/>
  </pivotFields>
  <rowFields count="1">
    <field x="9"/>
  </rowFields>
  <rowItems count="8">
    <i>
      <x v="1"/>
    </i>
    <i>
      <x v="7"/>
    </i>
    <i>
      <x v="3"/>
    </i>
    <i>
      <x v="6"/>
    </i>
    <i>
      <x/>
    </i>
    <i>
      <x v="4"/>
    </i>
    <i>
      <x v="2"/>
    </i>
    <i>
      <x v="5"/>
    </i>
  </rowItems>
  <colItems count="1">
    <i/>
  </colItems>
  <dataFields count="1">
    <dataField name="Count of Avaliacao" fld="9" subtotal="count" baseField="0" baseItem="0"/>
  </dataFields>
  <formats count="6">
    <format dxfId="16">
      <pivotArea field="9" type="button" dataOnly="0" labelOnly="1" outline="0" axis="axisRow" fieldPosition="0"/>
    </format>
    <format dxfId="15">
      <pivotArea dataOnly="0" labelOnly="1" outline="0" axis="axisValues" fieldPosition="0"/>
    </format>
    <format dxfId="14">
      <pivotArea field="9" type="button" dataOnly="0" labelOnly="1" outline="0" axis="axisRow" fieldPosition="0"/>
    </format>
    <format dxfId="13">
      <pivotArea dataOnly="0" labelOnly="1" outline="0" axis="axisValues" fieldPosition="0"/>
    </format>
    <format dxfId="12">
      <pivotArea dataOnly="0" grandRow="1" fieldPosition="0"/>
    </format>
    <format dxfId="11">
      <pivotArea dataOnly="0" grandRow="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08B2AE-AD38-492D-B332-C6CBD99EF920}" name="faixa_etaria_genero"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Faixa Etaria e Genero">
  <location ref="A20:D25" firstHeaderRow="1" firstDataRow="2" firstDataCol="1"/>
  <pivotFields count="12">
    <pivotField numFmtId="164" showAll="0"/>
    <pivotField showAll="0"/>
    <pivotField axis="axisCol" dataField="1" showAll="0">
      <items count="3">
        <item x="1"/>
        <item x="0"/>
        <item t="default"/>
      </items>
    </pivotField>
    <pivotField showAll="0"/>
    <pivotField showAll="0"/>
    <pivotField showAll="0">
      <items count="4">
        <item x="1"/>
        <item x="0"/>
        <item x="2"/>
        <item t="default"/>
      </items>
    </pivotField>
    <pivotField numFmtId="14" showAll="0"/>
    <pivotField numFmtId="1" showAll="0"/>
    <pivotField axis="axisRow" showAll="0">
      <items count="5">
        <item x="1"/>
        <item x="3"/>
        <item x="2"/>
        <item x="0"/>
        <item t="default"/>
      </items>
    </pivotField>
    <pivotField showAll="0"/>
    <pivotField showAll="0">
      <items count="5">
        <item x="1"/>
        <item x="2"/>
        <item x="3"/>
        <item x="0"/>
        <item t="default"/>
      </items>
    </pivotField>
    <pivotField numFmtId="44" showAll="0"/>
  </pivotFields>
  <rowFields count="1">
    <field x="8"/>
  </rowFields>
  <rowItems count="4">
    <i>
      <x/>
    </i>
    <i>
      <x v="1"/>
    </i>
    <i>
      <x v="2"/>
    </i>
    <i>
      <x v="3"/>
    </i>
  </rowItems>
  <colFields count="1">
    <field x="2"/>
  </colFields>
  <colItems count="3">
    <i>
      <x/>
    </i>
    <i>
      <x v="1"/>
    </i>
    <i t="grand">
      <x/>
    </i>
  </colItems>
  <dataFields count="1">
    <dataField name="Count of Genero" fld="2" subtotal="count" baseField="0" baseItem="0"/>
  </dataFields>
  <formats count="6">
    <format dxfId="22">
      <pivotArea type="origin" dataOnly="0" labelOnly="1" outline="0" fieldPosition="0"/>
    </format>
    <format dxfId="21">
      <pivotArea field="2"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 count="0"/>
        </references>
      </pivotArea>
    </format>
    <format dxfId="17">
      <pivotArea dataOnly="0" labelOnly="1" grandCol="1" outline="0" fieldPosition="0"/>
    </format>
  </formats>
  <chartFormats count="2">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ao" xr10:uid="{AD5B6E12-63AD-4D32-98F7-7D55CA2261B0}" sourceName="Regiao">
  <pivotTables>
    <pivotTable tabId="11" name="genero"/>
    <pivotTable tabId="11" name="avaliacoes"/>
    <pivotTable tabId="11" name="faixa_etaria_genero"/>
    <pivotTable tabId="11" name="mensalidade"/>
    <pivotTable tabId="11" name="produtos"/>
  </pivotTables>
  <data>
    <tabular pivotCacheId="125910383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xa_Etaria" xr10:uid="{DAC624F2-3F41-405A-8CC4-F5649F7F3F03}" sourceName="Faixa_Etaria">
  <pivotTables>
    <pivotTable tabId="11" name="genero"/>
    <pivotTable tabId="11" name="avaliacoes"/>
    <pivotTable tabId="11" name="mensalidade"/>
    <pivotTable tabId="11" name="produtos"/>
    <pivotTable tabId="11" name="regiao"/>
  </pivotTables>
  <data>
    <tabular pivotCacheId="125910383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natura" xr10:uid="{8B846F59-6E8C-4A61-9574-CA218C51AB2E}" sourceName="Assinatura">
  <pivotTables>
    <pivotTable tabId="11" name="genero"/>
    <pivotTable tabId="11" name="avaliacoes"/>
    <pivotTable tabId="11" name="faixa_etaria_genero"/>
    <pivotTable tabId="11" name="mensalidade"/>
    <pivotTable tabId="11" name="regiao"/>
  </pivotTables>
  <data>
    <tabular pivotCacheId="1259103837">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o" xr10:uid="{73EB3A3C-CA26-4572-8F91-D86CA993A28B}" sourceName="Genero">
  <pivotTables>
    <pivotTable tabId="11" name="produtos"/>
    <pivotTable tabId="11" name="avaliacoes"/>
    <pivotTable tabId="11" name="mensalidade"/>
    <pivotTable tabId="11" name="regiao"/>
  </pivotTables>
  <data>
    <tabular pivotCacheId="12591038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ao" xr10:uid="{29A04561-E03B-4937-99B2-886F43C35A9A}" cache="Slicer_Regiao" caption="Regiao" style="Slicer Style 1" rowHeight="257175"/>
  <slicer name="Faixa_Etaria" xr10:uid="{5E054621-9D4C-4129-A87A-0621C899C1D6}" cache="Slicer_Faixa_Etaria" caption="Faixa_Etaria" style="Slicer Style 1" rowHeight="257175"/>
  <slicer name="Assinatura" xr10:uid="{94B47889-16FB-48F2-9D82-B23EE8628905}" cache="Slicer_Assinatura" caption="Assinatura" style="Slicer Style 1" rowHeight="257175"/>
  <slicer name="Genero 1" xr10:uid="{3926A977-7EEB-44F4-BD43-751065203D09}" cache="Slicer_Genero" caption="Genero" columnCount="2"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84AD73-03A1-4143-98BD-3271CF2BD15B}" name="assinantes" displayName="assinantes" ref="A1:L803" totalsRowShown="0" headerRowDxfId="35" headerRowCellStyle="Normal">
  <autoFilter ref="A1:L803" xr:uid="{C184AD73-03A1-4143-98BD-3271CF2BD15B}"/>
  <tableColumns count="12">
    <tableColumn id="1" xr3:uid="{516E62C9-DC1D-40FD-9E5B-FAA921878FAC}" name="CPF" dataDxfId="34"/>
    <tableColumn id="2" xr3:uid="{72375F92-40DA-42A6-AA48-6359F6595083}" name="Nome" dataDxfId="33"/>
    <tableColumn id="3" xr3:uid="{AF52DEA4-2281-4A96-AF35-3A8EC26DF5E1}" name="Genero" dataDxfId="32"/>
    <tableColumn id="4" xr3:uid="{11EC0B7D-87C5-40A0-BF7F-4FF836D055BA}" name="Nivel_Estudos" dataDxfId="31"/>
    <tableColumn id="5" xr3:uid="{D40E2EF7-022D-4139-BE41-911573806B65}" name="Interesse/Hobby" dataDxfId="30"/>
    <tableColumn id="6" xr3:uid="{438FF73C-8563-49C2-84AF-0B893F21B784}" name="Regiao" dataDxfId="29"/>
    <tableColumn id="7" xr3:uid="{7F70924D-8105-4BC2-93FE-5DBE5ACADE03}" name="Data_Nasc" dataDxfId="28"/>
    <tableColumn id="11" xr3:uid="{A9374651-A9BE-4CCE-8EC6-9348A627FC2C}" name="Idade" dataDxfId="27">
      <calculatedColumnFormula>TRUNC((TODAY()-assinantes[[#This Row],[Data_Nasc]])/365)</calculatedColumnFormula>
    </tableColumn>
    <tableColumn id="12" xr3:uid="{8BC2F83C-1480-4EA4-8ABF-292A5A7EA90A}" name="Faixa_Etaria" dataDxfId="26">
      <calculatedColumnFormula>HLOOKUP(assinantes[[#This Row],[Idade]],informacoes!$A$3:$D$4,2,TRUE)</calculatedColumnFormula>
    </tableColumn>
    <tableColumn id="8" xr3:uid="{068B1B6C-B8F0-416C-B51C-5765F1B7BAF2}" name="Avaliacao" dataDxfId="25"/>
    <tableColumn id="9" xr3:uid="{3A91DDCF-3F84-4D1F-ABA1-DD14DE1FE4A5}" name="Assinatura" dataDxfId="24"/>
    <tableColumn id="10" xr3:uid="{529DE6FB-0438-4C90-8241-3B7EDE321EA0}" name="Mesalidade" dataDxfId="23" dataCellStyle="Currency"/>
  </tableColumns>
  <tableStyleInfo name="TableStyleMedium3" showFirstColumn="0" showLastColumn="0" showRowStripes="1" showColumnStripes="0"/>
</table>
</file>

<file path=xl/theme/theme1.xml><?xml version="1.0" encoding="utf-8"?>
<a:theme xmlns:a="http://schemas.openxmlformats.org/drawingml/2006/main" name="Tema do Office">
  <a:themeElements>
    <a:clrScheme name="Assianntes">
      <a:dk1>
        <a:sysClr val="windowText" lastClr="000000"/>
      </a:dk1>
      <a:lt1>
        <a:sysClr val="window" lastClr="FFFFFF"/>
      </a:lt1>
      <a:dk2>
        <a:srgbClr val="100625"/>
      </a:dk2>
      <a:lt2>
        <a:srgbClr val="372561"/>
      </a:lt2>
      <a:accent1>
        <a:srgbClr val="E85A7B"/>
      </a:accent1>
      <a:accent2>
        <a:srgbClr val="6477F2"/>
      </a:accent2>
      <a:accent3>
        <a:srgbClr val="58407D"/>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E845D-BF33-495A-ADB5-D7E68DC0427B}">
  <dimension ref="B2:P804"/>
  <sheetViews>
    <sheetView tabSelected="1" workbookViewId="0">
      <selection activeCell="F15" sqref="F15"/>
    </sheetView>
  </sheetViews>
  <sheetFormatPr defaultRowHeight="15" x14ac:dyDescent="0.25"/>
  <cols>
    <col min="1" max="1" width="0.42578125" customWidth="1"/>
    <col min="2" max="2" width="12" bestFit="1" customWidth="1"/>
    <col min="3" max="3" width="22.5703125" bestFit="1" customWidth="1"/>
    <col min="4" max="4" width="9.28515625" bestFit="1" customWidth="1"/>
    <col min="5" max="5" width="14.140625" bestFit="1" customWidth="1"/>
    <col min="6" max="6" width="15" bestFit="1" customWidth="1"/>
    <col min="7" max="7" width="15.140625" bestFit="1" customWidth="1"/>
    <col min="8" max="8" width="15" bestFit="1" customWidth="1"/>
    <col min="9" max="9" width="19.7109375" bestFit="1" customWidth="1"/>
    <col min="10" max="10" width="20.5703125" bestFit="1" customWidth="1"/>
    <col min="11" max="11" width="21" customWidth="1"/>
    <col min="12" max="12" width="16.85546875" customWidth="1"/>
    <col min="13" max="13" width="11.85546875" customWidth="1"/>
    <col min="14" max="16" width="10.7109375" customWidth="1"/>
  </cols>
  <sheetData>
    <row r="2" spans="2:16" x14ac:dyDescent="0.25">
      <c r="B2" s="5" t="s">
        <v>2</v>
      </c>
      <c r="C2" s="5" t="s">
        <v>0</v>
      </c>
      <c r="D2" s="5" t="s">
        <v>1</v>
      </c>
      <c r="E2" s="5" t="s">
        <v>3</v>
      </c>
      <c r="F2" s="5" t="s">
        <v>10</v>
      </c>
      <c r="G2" s="5" t="s">
        <v>419</v>
      </c>
      <c r="H2" s="5" t="s">
        <v>4</v>
      </c>
      <c r="I2" s="5" t="s">
        <v>428</v>
      </c>
      <c r="J2" s="5" t="s">
        <v>442</v>
      </c>
      <c r="K2" s="5"/>
      <c r="M2" s="4" t="s">
        <v>441</v>
      </c>
    </row>
    <row r="3" spans="2:16" x14ac:dyDescent="0.25">
      <c r="B3">
        <v>22251128276</v>
      </c>
      <c r="C3" t="s">
        <v>135</v>
      </c>
      <c r="D3" t="s">
        <v>6</v>
      </c>
      <c r="E3" t="s">
        <v>417</v>
      </c>
      <c r="F3" t="s">
        <v>9</v>
      </c>
      <c r="G3" t="s">
        <v>425</v>
      </c>
      <c r="H3">
        <v>21118</v>
      </c>
      <c r="I3" s="1" t="s">
        <v>433</v>
      </c>
      <c r="J3" t="s">
        <v>437</v>
      </c>
      <c r="M3" s="6">
        <v>24</v>
      </c>
      <c r="N3" s="6">
        <v>35</v>
      </c>
      <c r="O3" s="6">
        <v>44</v>
      </c>
      <c r="P3" s="6">
        <v>54</v>
      </c>
    </row>
    <row r="4" spans="2:16" x14ac:dyDescent="0.25">
      <c r="B4">
        <v>22261045848</v>
      </c>
      <c r="C4" t="s">
        <v>217</v>
      </c>
      <c r="D4" t="s">
        <v>5</v>
      </c>
      <c r="E4" t="s">
        <v>7</v>
      </c>
      <c r="F4" t="s">
        <v>12</v>
      </c>
      <c r="G4" t="s">
        <v>425</v>
      </c>
      <c r="H4">
        <v>33376</v>
      </c>
      <c r="I4" s="1" t="s">
        <v>433</v>
      </c>
      <c r="J4" t="s">
        <v>438</v>
      </c>
      <c r="M4" s="2" t="s">
        <v>420</v>
      </c>
      <c r="N4" s="2" t="s">
        <v>421</v>
      </c>
      <c r="O4" s="2" t="s">
        <v>422</v>
      </c>
      <c r="P4" s="3" t="s">
        <v>423</v>
      </c>
    </row>
    <row r="5" spans="2:16" x14ac:dyDescent="0.25">
      <c r="B5">
        <v>22319593464</v>
      </c>
      <c r="C5" t="s">
        <v>221</v>
      </c>
      <c r="D5" t="s">
        <v>5</v>
      </c>
      <c r="E5" t="s">
        <v>417</v>
      </c>
      <c r="F5" t="s">
        <v>427</v>
      </c>
      <c r="G5" t="s">
        <v>426</v>
      </c>
      <c r="H5">
        <v>22802</v>
      </c>
      <c r="I5" s="1" t="s">
        <v>433</v>
      </c>
      <c r="J5" t="s">
        <v>438</v>
      </c>
    </row>
    <row r="6" spans="2:16" x14ac:dyDescent="0.25">
      <c r="B6">
        <v>22502656506</v>
      </c>
      <c r="C6" t="s">
        <v>304</v>
      </c>
      <c r="D6" t="s">
        <v>6</v>
      </c>
      <c r="E6" t="s">
        <v>417</v>
      </c>
      <c r="F6" t="s">
        <v>14</v>
      </c>
      <c r="G6" t="s">
        <v>425</v>
      </c>
      <c r="H6">
        <v>34035</v>
      </c>
      <c r="I6" s="1" t="s">
        <v>433</v>
      </c>
      <c r="J6" t="s">
        <v>437</v>
      </c>
    </row>
    <row r="7" spans="2:16" x14ac:dyDescent="0.25">
      <c r="B7">
        <v>22545488634</v>
      </c>
      <c r="C7" t="s">
        <v>195</v>
      </c>
      <c r="D7" t="s">
        <v>5</v>
      </c>
      <c r="E7" t="s">
        <v>417</v>
      </c>
      <c r="F7" t="s">
        <v>9</v>
      </c>
      <c r="G7" t="s">
        <v>425</v>
      </c>
      <c r="H7">
        <v>22524</v>
      </c>
      <c r="I7" s="1" t="s">
        <v>433</v>
      </c>
      <c r="J7" t="s">
        <v>439</v>
      </c>
    </row>
    <row r="8" spans="2:16" x14ac:dyDescent="0.25">
      <c r="B8">
        <v>22730255729</v>
      </c>
      <c r="C8" t="s">
        <v>235</v>
      </c>
      <c r="D8" t="s">
        <v>6</v>
      </c>
      <c r="E8" t="s">
        <v>417</v>
      </c>
      <c r="F8" t="s">
        <v>12</v>
      </c>
      <c r="G8" t="s">
        <v>425</v>
      </c>
      <c r="H8">
        <v>20633</v>
      </c>
      <c r="I8" s="1" t="s">
        <v>433</v>
      </c>
      <c r="J8" t="s">
        <v>439</v>
      </c>
    </row>
    <row r="9" spans="2:16" x14ac:dyDescent="0.25">
      <c r="B9">
        <v>22915442664</v>
      </c>
      <c r="C9" t="s">
        <v>380</v>
      </c>
      <c r="D9" t="s">
        <v>5</v>
      </c>
      <c r="E9" t="s">
        <v>7</v>
      </c>
      <c r="F9" t="s">
        <v>13</v>
      </c>
      <c r="G9" t="s">
        <v>425</v>
      </c>
      <c r="H9">
        <v>26190</v>
      </c>
      <c r="I9" s="1" t="s">
        <v>433</v>
      </c>
      <c r="J9" t="s">
        <v>439</v>
      </c>
    </row>
    <row r="10" spans="2:16" x14ac:dyDescent="0.25">
      <c r="B10">
        <v>23003948004</v>
      </c>
      <c r="C10" t="s">
        <v>385</v>
      </c>
      <c r="D10" t="s">
        <v>6</v>
      </c>
      <c r="E10" t="s">
        <v>7</v>
      </c>
      <c r="F10" t="s">
        <v>12</v>
      </c>
      <c r="G10" t="s">
        <v>425</v>
      </c>
      <c r="H10">
        <v>34879</v>
      </c>
      <c r="I10" s="1" t="s">
        <v>433</v>
      </c>
      <c r="J10" t="s">
        <v>438</v>
      </c>
    </row>
    <row r="11" spans="2:16" x14ac:dyDescent="0.25">
      <c r="B11">
        <v>23076469898</v>
      </c>
      <c r="C11" t="s">
        <v>28</v>
      </c>
      <c r="D11" t="s">
        <v>5</v>
      </c>
      <c r="E11" t="s">
        <v>416</v>
      </c>
      <c r="F11" t="s">
        <v>14</v>
      </c>
      <c r="G11" t="s">
        <v>425</v>
      </c>
      <c r="H11">
        <v>26534</v>
      </c>
      <c r="I11" s="1" t="s">
        <v>433</v>
      </c>
      <c r="J11" t="s">
        <v>437</v>
      </c>
    </row>
    <row r="12" spans="2:16" x14ac:dyDescent="0.25">
      <c r="B12">
        <v>23247585094</v>
      </c>
      <c r="C12" t="s">
        <v>123</v>
      </c>
      <c r="D12" t="s">
        <v>6</v>
      </c>
      <c r="E12" t="s">
        <v>7</v>
      </c>
      <c r="F12" t="s">
        <v>9</v>
      </c>
      <c r="G12" t="s">
        <v>424</v>
      </c>
      <c r="H12">
        <v>31809</v>
      </c>
      <c r="I12" s="1" t="s">
        <v>429</v>
      </c>
      <c r="J12" t="s">
        <v>439</v>
      </c>
    </row>
    <row r="13" spans="2:16" x14ac:dyDescent="0.25">
      <c r="B13">
        <v>23305930384</v>
      </c>
      <c r="C13" t="s">
        <v>386</v>
      </c>
      <c r="D13" t="s">
        <v>5</v>
      </c>
      <c r="E13" t="s">
        <v>417</v>
      </c>
      <c r="F13" t="s">
        <v>13</v>
      </c>
      <c r="G13" t="s">
        <v>426</v>
      </c>
      <c r="H13">
        <v>21884</v>
      </c>
      <c r="I13" s="1" t="s">
        <v>432</v>
      </c>
      <c r="J13" t="s">
        <v>440</v>
      </c>
    </row>
    <row r="14" spans="2:16" x14ac:dyDescent="0.25">
      <c r="B14">
        <v>23327518189</v>
      </c>
      <c r="C14" t="s">
        <v>238</v>
      </c>
      <c r="D14" t="s">
        <v>6</v>
      </c>
      <c r="E14" t="s">
        <v>417</v>
      </c>
      <c r="F14" t="s">
        <v>427</v>
      </c>
      <c r="G14" t="s">
        <v>426</v>
      </c>
      <c r="H14">
        <v>21366</v>
      </c>
      <c r="I14" s="1" t="s">
        <v>436</v>
      </c>
      <c r="J14" t="s">
        <v>437</v>
      </c>
    </row>
    <row r="15" spans="2:16" x14ac:dyDescent="0.25">
      <c r="B15">
        <v>23347171291</v>
      </c>
      <c r="C15" t="s">
        <v>328</v>
      </c>
      <c r="D15" t="s">
        <v>6</v>
      </c>
      <c r="E15" t="s">
        <v>416</v>
      </c>
      <c r="F15" t="s">
        <v>14</v>
      </c>
      <c r="G15" t="s">
        <v>425</v>
      </c>
      <c r="H15">
        <v>28645</v>
      </c>
      <c r="I15" s="1" t="s">
        <v>436</v>
      </c>
      <c r="J15" t="s">
        <v>439</v>
      </c>
    </row>
    <row r="16" spans="2:16" x14ac:dyDescent="0.25">
      <c r="B16">
        <v>23396488132</v>
      </c>
      <c r="C16" t="s">
        <v>41</v>
      </c>
      <c r="D16" t="s">
        <v>6</v>
      </c>
      <c r="E16" t="s">
        <v>417</v>
      </c>
      <c r="F16" t="s">
        <v>427</v>
      </c>
      <c r="G16" t="s">
        <v>425</v>
      </c>
      <c r="H16">
        <v>34390</v>
      </c>
      <c r="I16" s="1" t="s">
        <v>436</v>
      </c>
      <c r="J16" t="s">
        <v>438</v>
      </c>
    </row>
    <row r="17" spans="2:10" x14ac:dyDescent="0.25">
      <c r="B17">
        <v>23474418720</v>
      </c>
      <c r="C17" t="s">
        <v>87</v>
      </c>
      <c r="D17" t="s">
        <v>6</v>
      </c>
      <c r="E17" t="s">
        <v>7</v>
      </c>
      <c r="F17" t="s">
        <v>9</v>
      </c>
      <c r="G17" t="s">
        <v>425</v>
      </c>
      <c r="H17">
        <v>23540</v>
      </c>
      <c r="I17" s="1" t="s">
        <v>436</v>
      </c>
      <c r="J17" t="s">
        <v>437</v>
      </c>
    </row>
    <row r="18" spans="2:10" x14ac:dyDescent="0.25">
      <c r="B18">
        <v>23495363597</v>
      </c>
      <c r="C18" t="s">
        <v>315</v>
      </c>
      <c r="D18" t="s">
        <v>5</v>
      </c>
      <c r="E18" t="s">
        <v>417</v>
      </c>
      <c r="F18" t="s">
        <v>9</v>
      </c>
      <c r="G18" t="s">
        <v>425</v>
      </c>
      <c r="H18">
        <v>26610</v>
      </c>
      <c r="I18" s="1" t="s">
        <v>436</v>
      </c>
      <c r="J18" t="s">
        <v>439</v>
      </c>
    </row>
    <row r="19" spans="2:10" x14ac:dyDescent="0.25">
      <c r="B19">
        <v>23710915067</v>
      </c>
      <c r="C19" t="s">
        <v>279</v>
      </c>
      <c r="D19" t="s">
        <v>6</v>
      </c>
      <c r="E19" t="s">
        <v>8</v>
      </c>
      <c r="F19" t="s">
        <v>9</v>
      </c>
      <c r="G19" t="s">
        <v>425</v>
      </c>
      <c r="H19">
        <v>23341</v>
      </c>
      <c r="I19" s="1" t="s">
        <v>436</v>
      </c>
      <c r="J19" t="s">
        <v>437</v>
      </c>
    </row>
    <row r="20" spans="2:10" x14ac:dyDescent="0.25">
      <c r="B20">
        <v>23744776016</v>
      </c>
      <c r="C20" t="s">
        <v>163</v>
      </c>
      <c r="D20" t="s">
        <v>5</v>
      </c>
      <c r="E20" t="s">
        <v>7</v>
      </c>
      <c r="F20" t="s">
        <v>12</v>
      </c>
      <c r="G20" t="s">
        <v>424</v>
      </c>
      <c r="H20">
        <v>29555</v>
      </c>
      <c r="I20" s="1" t="s">
        <v>435</v>
      </c>
      <c r="J20" t="s">
        <v>439</v>
      </c>
    </row>
    <row r="21" spans="2:10" x14ac:dyDescent="0.25">
      <c r="B21">
        <v>23811464512</v>
      </c>
      <c r="C21" t="s">
        <v>364</v>
      </c>
      <c r="D21" t="s">
        <v>5</v>
      </c>
      <c r="E21" t="s">
        <v>418</v>
      </c>
      <c r="F21" t="s">
        <v>14</v>
      </c>
      <c r="G21" t="s">
        <v>425</v>
      </c>
      <c r="H21">
        <v>29097</v>
      </c>
      <c r="I21" s="1" t="s">
        <v>433</v>
      </c>
      <c r="J21" t="s">
        <v>437</v>
      </c>
    </row>
    <row r="22" spans="2:10" x14ac:dyDescent="0.25">
      <c r="B22">
        <v>23812290184</v>
      </c>
      <c r="C22" t="s">
        <v>272</v>
      </c>
      <c r="D22" t="s">
        <v>6</v>
      </c>
      <c r="E22" t="s">
        <v>8</v>
      </c>
      <c r="F22" t="s">
        <v>13</v>
      </c>
      <c r="G22" t="s">
        <v>425</v>
      </c>
      <c r="H22">
        <v>33788</v>
      </c>
      <c r="I22" s="1" t="s">
        <v>433</v>
      </c>
      <c r="J22" t="s">
        <v>437</v>
      </c>
    </row>
    <row r="23" spans="2:10" x14ac:dyDescent="0.25">
      <c r="B23">
        <v>23826850226</v>
      </c>
      <c r="C23" t="s">
        <v>36</v>
      </c>
      <c r="D23" t="s">
        <v>5</v>
      </c>
      <c r="E23" t="s">
        <v>7</v>
      </c>
      <c r="F23" t="s">
        <v>13</v>
      </c>
      <c r="G23" t="s">
        <v>426</v>
      </c>
      <c r="H23">
        <v>25592</v>
      </c>
      <c r="I23" s="1" t="s">
        <v>433</v>
      </c>
      <c r="J23" t="s">
        <v>439</v>
      </c>
    </row>
    <row r="24" spans="2:10" x14ac:dyDescent="0.25">
      <c r="B24">
        <v>23832649809</v>
      </c>
      <c r="C24" t="s">
        <v>198</v>
      </c>
      <c r="D24" t="s">
        <v>5</v>
      </c>
      <c r="E24" t="s">
        <v>417</v>
      </c>
      <c r="F24" t="s">
        <v>11</v>
      </c>
      <c r="G24" t="s">
        <v>426</v>
      </c>
      <c r="H24">
        <v>21969</v>
      </c>
      <c r="I24" s="1" t="s">
        <v>433</v>
      </c>
      <c r="J24" t="s">
        <v>440</v>
      </c>
    </row>
    <row r="25" spans="2:10" x14ac:dyDescent="0.25">
      <c r="B25">
        <v>23901903684</v>
      </c>
      <c r="C25" t="s">
        <v>168</v>
      </c>
      <c r="D25" t="s">
        <v>6</v>
      </c>
      <c r="E25" t="s">
        <v>416</v>
      </c>
      <c r="F25" t="s">
        <v>13</v>
      </c>
      <c r="G25" t="s">
        <v>425</v>
      </c>
      <c r="H25">
        <v>31133</v>
      </c>
      <c r="I25" s="1" t="s">
        <v>433</v>
      </c>
      <c r="J25" t="s">
        <v>438</v>
      </c>
    </row>
    <row r="26" spans="2:10" x14ac:dyDescent="0.25">
      <c r="B26">
        <v>23955738155</v>
      </c>
      <c r="C26" t="s">
        <v>299</v>
      </c>
      <c r="D26" t="s">
        <v>5</v>
      </c>
      <c r="E26" t="s">
        <v>8</v>
      </c>
      <c r="F26" t="s">
        <v>13</v>
      </c>
      <c r="G26" t="s">
        <v>426</v>
      </c>
      <c r="H26">
        <v>26045</v>
      </c>
      <c r="I26" s="1" t="s">
        <v>430</v>
      </c>
      <c r="J26" t="s">
        <v>437</v>
      </c>
    </row>
    <row r="27" spans="2:10" x14ac:dyDescent="0.25">
      <c r="B27">
        <v>23985916849</v>
      </c>
      <c r="C27" t="s">
        <v>325</v>
      </c>
      <c r="D27" t="s">
        <v>5</v>
      </c>
      <c r="E27" t="s">
        <v>7</v>
      </c>
      <c r="F27" t="s">
        <v>427</v>
      </c>
      <c r="G27" t="s">
        <v>425</v>
      </c>
      <c r="H27">
        <v>33181</v>
      </c>
      <c r="I27" s="1" t="s">
        <v>429</v>
      </c>
      <c r="J27" t="s">
        <v>438</v>
      </c>
    </row>
    <row r="28" spans="2:10" x14ac:dyDescent="0.25">
      <c r="B28">
        <v>24132591017</v>
      </c>
      <c r="C28" t="s">
        <v>199</v>
      </c>
      <c r="D28" t="s">
        <v>5</v>
      </c>
      <c r="E28" t="s">
        <v>8</v>
      </c>
      <c r="F28" t="s">
        <v>12</v>
      </c>
      <c r="G28" t="s">
        <v>425</v>
      </c>
      <c r="H28">
        <v>28504</v>
      </c>
      <c r="I28" s="1" t="s">
        <v>431</v>
      </c>
      <c r="J28" t="s">
        <v>440</v>
      </c>
    </row>
    <row r="29" spans="2:10" x14ac:dyDescent="0.25">
      <c r="B29">
        <v>24163969033</v>
      </c>
      <c r="C29" t="s">
        <v>236</v>
      </c>
      <c r="D29" t="s">
        <v>6</v>
      </c>
      <c r="E29" t="s">
        <v>7</v>
      </c>
      <c r="F29" t="s">
        <v>13</v>
      </c>
      <c r="G29" t="s">
        <v>426</v>
      </c>
      <c r="H29">
        <v>34294</v>
      </c>
      <c r="I29" s="1" t="s">
        <v>432</v>
      </c>
      <c r="J29" t="s">
        <v>439</v>
      </c>
    </row>
    <row r="30" spans="2:10" x14ac:dyDescent="0.25">
      <c r="B30">
        <v>24287997573</v>
      </c>
      <c r="C30" t="s">
        <v>20</v>
      </c>
      <c r="D30" t="s">
        <v>5</v>
      </c>
      <c r="E30" t="s">
        <v>7</v>
      </c>
      <c r="F30" t="s">
        <v>13</v>
      </c>
      <c r="G30" t="s">
        <v>425</v>
      </c>
      <c r="H30">
        <v>29298</v>
      </c>
      <c r="I30" s="1" t="s">
        <v>434</v>
      </c>
      <c r="J30" t="s">
        <v>439</v>
      </c>
    </row>
    <row r="31" spans="2:10" x14ac:dyDescent="0.25">
      <c r="B31">
        <v>24399783131</v>
      </c>
      <c r="C31" t="s">
        <v>219</v>
      </c>
      <c r="D31" t="s">
        <v>5</v>
      </c>
      <c r="E31" t="s">
        <v>8</v>
      </c>
      <c r="F31" t="s">
        <v>9</v>
      </c>
      <c r="G31" t="s">
        <v>426</v>
      </c>
      <c r="H31">
        <v>21433</v>
      </c>
      <c r="I31" s="1" t="s">
        <v>430</v>
      </c>
      <c r="J31" t="s">
        <v>439</v>
      </c>
    </row>
    <row r="32" spans="2:10" x14ac:dyDescent="0.25">
      <c r="B32">
        <v>24476290628</v>
      </c>
      <c r="C32" t="s">
        <v>63</v>
      </c>
      <c r="D32" t="s">
        <v>6</v>
      </c>
      <c r="E32" t="s">
        <v>7</v>
      </c>
      <c r="F32" t="s">
        <v>9</v>
      </c>
      <c r="G32" t="s">
        <v>424</v>
      </c>
      <c r="H32">
        <v>27317</v>
      </c>
      <c r="I32" s="1" t="s">
        <v>435</v>
      </c>
      <c r="J32" t="s">
        <v>439</v>
      </c>
    </row>
    <row r="33" spans="2:10" x14ac:dyDescent="0.25">
      <c r="B33">
        <v>24501506609</v>
      </c>
      <c r="C33" t="s">
        <v>30</v>
      </c>
      <c r="D33" t="s">
        <v>5</v>
      </c>
      <c r="E33" t="s">
        <v>7</v>
      </c>
      <c r="F33" t="s">
        <v>11</v>
      </c>
      <c r="G33" t="s">
        <v>426</v>
      </c>
      <c r="H33">
        <v>24903</v>
      </c>
      <c r="I33" s="1" t="s">
        <v>436</v>
      </c>
      <c r="J33" t="s">
        <v>440</v>
      </c>
    </row>
    <row r="34" spans="2:10" x14ac:dyDescent="0.25">
      <c r="B34">
        <v>24571944346</v>
      </c>
      <c r="C34" t="s">
        <v>243</v>
      </c>
      <c r="D34" t="s">
        <v>5</v>
      </c>
      <c r="E34" t="s">
        <v>7</v>
      </c>
      <c r="F34" t="s">
        <v>9</v>
      </c>
      <c r="G34" t="s">
        <v>424</v>
      </c>
      <c r="H34">
        <v>21653</v>
      </c>
      <c r="I34" s="1" t="s">
        <v>430</v>
      </c>
      <c r="J34" t="s">
        <v>439</v>
      </c>
    </row>
    <row r="35" spans="2:10" x14ac:dyDescent="0.25">
      <c r="B35">
        <v>24787984175</v>
      </c>
      <c r="C35" t="s">
        <v>244</v>
      </c>
      <c r="D35" t="s">
        <v>6</v>
      </c>
      <c r="E35" t="s">
        <v>418</v>
      </c>
      <c r="F35" t="s">
        <v>14</v>
      </c>
      <c r="G35" t="s">
        <v>425</v>
      </c>
      <c r="H35">
        <v>34867</v>
      </c>
      <c r="I35" s="1" t="s">
        <v>435</v>
      </c>
      <c r="J35" t="s">
        <v>437</v>
      </c>
    </row>
    <row r="36" spans="2:10" x14ac:dyDescent="0.25">
      <c r="B36">
        <v>25119128692</v>
      </c>
      <c r="C36" t="s">
        <v>265</v>
      </c>
      <c r="D36" t="s">
        <v>5</v>
      </c>
      <c r="E36" t="s">
        <v>7</v>
      </c>
      <c r="F36" t="s">
        <v>12</v>
      </c>
      <c r="G36" t="s">
        <v>425</v>
      </c>
      <c r="H36">
        <v>30384</v>
      </c>
      <c r="I36" s="1" t="s">
        <v>436</v>
      </c>
      <c r="J36" t="s">
        <v>438</v>
      </c>
    </row>
    <row r="37" spans="2:10" x14ac:dyDescent="0.25">
      <c r="B37">
        <v>25186825602</v>
      </c>
      <c r="C37" t="s">
        <v>287</v>
      </c>
      <c r="D37" t="s">
        <v>6</v>
      </c>
      <c r="E37" t="s">
        <v>7</v>
      </c>
      <c r="F37" t="s">
        <v>427</v>
      </c>
      <c r="G37" t="s">
        <v>425</v>
      </c>
      <c r="H37">
        <v>23124</v>
      </c>
      <c r="I37" s="1" t="s">
        <v>433</v>
      </c>
      <c r="J37" t="s">
        <v>437</v>
      </c>
    </row>
    <row r="38" spans="2:10" x14ac:dyDescent="0.25">
      <c r="B38">
        <v>25259510243</v>
      </c>
      <c r="C38" t="s">
        <v>40</v>
      </c>
      <c r="D38" t="s">
        <v>5</v>
      </c>
      <c r="E38" t="s">
        <v>7</v>
      </c>
      <c r="F38" t="s">
        <v>14</v>
      </c>
      <c r="G38" t="s">
        <v>426</v>
      </c>
      <c r="H38">
        <v>26741</v>
      </c>
      <c r="I38" s="1" t="s">
        <v>433</v>
      </c>
      <c r="J38" t="s">
        <v>439</v>
      </c>
    </row>
    <row r="39" spans="2:10" x14ac:dyDescent="0.25">
      <c r="B39">
        <v>25299040876</v>
      </c>
      <c r="C39" t="s">
        <v>184</v>
      </c>
      <c r="D39" t="s">
        <v>5</v>
      </c>
      <c r="E39" t="s">
        <v>417</v>
      </c>
      <c r="F39" t="s">
        <v>14</v>
      </c>
      <c r="G39" t="s">
        <v>425</v>
      </c>
      <c r="H39">
        <v>22002</v>
      </c>
      <c r="I39" s="1" t="s">
        <v>433</v>
      </c>
      <c r="J39" t="s">
        <v>439</v>
      </c>
    </row>
    <row r="40" spans="2:10" x14ac:dyDescent="0.25">
      <c r="B40">
        <v>25585315115</v>
      </c>
      <c r="C40" t="s">
        <v>309</v>
      </c>
      <c r="D40" t="s">
        <v>6</v>
      </c>
      <c r="E40" t="s">
        <v>8</v>
      </c>
      <c r="F40" t="s">
        <v>427</v>
      </c>
      <c r="G40" t="s">
        <v>426</v>
      </c>
      <c r="H40">
        <v>28355</v>
      </c>
      <c r="I40" s="1" t="s">
        <v>433</v>
      </c>
      <c r="J40" t="s">
        <v>439</v>
      </c>
    </row>
    <row r="41" spans="2:10" x14ac:dyDescent="0.25">
      <c r="B41">
        <v>25620590447</v>
      </c>
      <c r="C41" t="s">
        <v>90</v>
      </c>
      <c r="D41" t="s">
        <v>5</v>
      </c>
      <c r="E41" t="s">
        <v>7</v>
      </c>
      <c r="F41" t="s">
        <v>11</v>
      </c>
      <c r="G41" t="s">
        <v>426</v>
      </c>
      <c r="H41">
        <v>32844</v>
      </c>
      <c r="I41" s="1" t="s">
        <v>433</v>
      </c>
      <c r="J41" t="s">
        <v>440</v>
      </c>
    </row>
    <row r="42" spans="2:10" x14ac:dyDescent="0.25">
      <c r="B42">
        <v>25690893853</v>
      </c>
      <c r="C42" t="s">
        <v>255</v>
      </c>
      <c r="D42" t="s">
        <v>5</v>
      </c>
      <c r="E42" t="s">
        <v>417</v>
      </c>
      <c r="F42" t="s">
        <v>9</v>
      </c>
      <c r="G42" t="s">
        <v>425</v>
      </c>
      <c r="H42">
        <v>22758</v>
      </c>
      <c r="I42" s="1" t="s">
        <v>433</v>
      </c>
      <c r="J42" t="s">
        <v>439</v>
      </c>
    </row>
    <row r="43" spans="2:10" x14ac:dyDescent="0.25">
      <c r="B43">
        <v>25770108240</v>
      </c>
      <c r="C43" t="s">
        <v>141</v>
      </c>
      <c r="D43" t="s">
        <v>6</v>
      </c>
      <c r="E43" t="s">
        <v>417</v>
      </c>
      <c r="F43" t="s">
        <v>427</v>
      </c>
      <c r="G43" t="s">
        <v>425</v>
      </c>
      <c r="H43">
        <v>30937</v>
      </c>
      <c r="I43" s="1" t="s">
        <v>433</v>
      </c>
      <c r="J43" t="s">
        <v>439</v>
      </c>
    </row>
    <row r="44" spans="2:10" x14ac:dyDescent="0.25">
      <c r="B44">
        <v>26133183584</v>
      </c>
      <c r="C44" t="s">
        <v>228</v>
      </c>
      <c r="D44" t="s">
        <v>6</v>
      </c>
      <c r="E44" t="s">
        <v>416</v>
      </c>
      <c r="F44" t="s">
        <v>13</v>
      </c>
      <c r="G44" t="s">
        <v>425</v>
      </c>
      <c r="H44">
        <v>32741</v>
      </c>
      <c r="I44" s="1" t="s">
        <v>433</v>
      </c>
      <c r="J44" t="s">
        <v>439</v>
      </c>
    </row>
    <row r="45" spans="2:10" x14ac:dyDescent="0.25">
      <c r="B45">
        <v>26552662070</v>
      </c>
      <c r="C45" t="s">
        <v>114</v>
      </c>
      <c r="D45" t="s">
        <v>5</v>
      </c>
      <c r="E45" t="s">
        <v>417</v>
      </c>
      <c r="F45" t="s">
        <v>11</v>
      </c>
      <c r="G45" t="s">
        <v>425</v>
      </c>
      <c r="H45">
        <v>21192</v>
      </c>
      <c r="I45" s="1" t="s">
        <v>433</v>
      </c>
      <c r="J45" t="s">
        <v>440</v>
      </c>
    </row>
    <row r="46" spans="2:10" x14ac:dyDescent="0.25">
      <c r="B46">
        <v>26642966334</v>
      </c>
      <c r="C46" t="s">
        <v>15</v>
      </c>
      <c r="D46" t="s">
        <v>6</v>
      </c>
      <c r="E46" t="s">
        <v>417</v>
      </c>
      <c r="F46" t="s">
        <v>9</v>
      </c>
      <c r="G46" t="s">
        <v>425</v>
      </c>
      <c r="H46">
        <v>27136</v>
      </c>
      <c r="I46" s="1" t="s">
        <v>429</v>
      </c>
      <c r="J46" t="s">
        <v>439</v>
      </c>
    </row>
    <row r="47" spans="2:10" x14ac:dyDescent="0.25">
      <c r="B47">
        <v>26713299497</v>
      </c>
      <c r="C47" t="s">
        <v>288</v>
      </c>
      <c r="D47" t="s">
        <v>6</v>
      </c>
      <c r="E47" t="s">
        <v>416</v>
      </c>
      <c r="F47" t="s">
        <v>13</v>
      </c>
      <c r="G47" t="s">
        <v>425</v>
      </c>
      <c r="H47">
        <v>23231</v>
      </c>
      <c r="I47" s="1" t="s">
        <v>432</v>
      </c>
      <c r="J47" t="s">
        <v>438</v>
      </c>
    </row>
    <row r="48" spans="2:10" x14ac:dyDescent="0.25">
      <c r="B48">
        <v>26748985558</v>
      </c>
      <c r="C48" t="s">
        <v>91</v>
      </c>
      <c r="D48" t="s">
        <v>6</v>
      </c>
      <c r="E48" t="s">
        <v>416</v>
      </c>
      <c r="F48" t="s">
        <v>12</v>
      </c>
      <c r="G48" t="s">
        <v>424</v>
      </c>
      <c r="H48">
        <v>22322</v>
      </c>
      <c r="I48" s="1" t="s">
        <v>436</v>
      </c>
      <c r="J48" t="s">
        <v>439</v>
      </c>
    </row>
    <row r="49" spans="2:10" x14ac:dyDescent="0.25">
      <c r="B49">
        <v>26768816675</v>
      </c>
      <c r="C49" t="s">
        <v>110</v>
      </c>
      <c r="D49" t="s">
        <v>5</v>
      </c>
      <c r="E49" t="s">
        <v>7</v>
      </c>
      <c r="F49" t="s">
        <v>13</v>
      </c>
      <c r="G49" t="s">
        <v>426</v>
      </c>
      <c r="H49">
        <v>32712</v>
      </c>
      <c r="I49" s="1" t="s">
        <v>436</v>
      </c>
      <c r="J49" t="s">
        <v>439</v>
      </c>
    </row>
    <row r="50" spans="2:10" x14ac:dyDescent="0.25">
      <c r="B50">
        <v>26864897176</v>
      </c>
      <c r="C50" t="s">
        <v>352</v>
      </c>
      <c r="D50" t="s">
        <v>6</v>
      </c>
      <c r="E50" t="s">
        <v>8</v>
      </c>
      <c r="F50" t="s">
        <v>14</v>
      </c>
      <c r="G50" t="s">
        <v>425</v>
      </c>
      <c r="H50">
        <v>23831</v>
      </c>
      <c r="I50" s="1" t="s">
        <v>436</v>
      </c>
      <c r="J50" t="s">
        <v>437</v>
      </c>
    </row>
    <row r="51" spans="2:10" x14ac:dyDescent="0.25">
      <c r="B51">
        <v>26887944990</v>
      </c>
      <c r="C51" t="s">
        <v>361</v>
      </c>
      <c r="D51" t="s">
        <v>6</v>
      </c>
      <c r="E51" t="s">
        <v>417</v>
      </c>
      <c r="F51" t="s">
        <v>12</v>
      </c>
      <c r="G51" t="s">
        <v>425</v>
      </c>
      <c r="H51">
        <v>25897</v>
      </c>
      <c r="I51" s="1" t="s">
        <v>436</v>
      </c>
      <c r="J51" t="s">
        <v>438</v>
      </c>
    </row>
    <row r="52" spans="2:10" x14ac:dyDescent="0.25">
      <c r="B52">
        <v>27177199946</v>
      </c>
      <c r="C52" t="s">
        <v>277</v>
      </c>
      <c r="D52" t="s">
        <v>5</v>
      </c>
      <c r="E52" t="s">
        <v>7</v>
      </c>
      <c r="F52" t="s">
        <v>427</v>
      </c>
      <c r="G52" t="s">
        <v>425</v>
      </c>
      <c r="H52">
        <v>34831</v>
      </c>
      <c r="I52" s="1" t="s">
        <v>436</v>
      </c>
      <c r="J52" t="s">
        <v>438</v>
      </c>
    </row>
    <row r="53" spans="2:10" x14ac:dyDescent="0.25">
      <c r="B53">
        <v>27285805125</v>
      </c>
      <c r="C53" t="s">
        <v>296</v>
      </c>
      <c r="D53" t="s">
        <v>5</v>
      </c>
      <c r="E53" t="s">
        <v>7</v>
      </c>
      <c r="F53" t="s">
        <v>13</v>
      </c>
      <c r="G53" t="s">
        <v>426</v>
      </c>
      <c r="H53">
        <v>31848</v>
      </c>
      <c r="I53" s="1" t="s">
        <v>436</v>
      </c>
      <c r="J53" t="s">
        <v>437</v>
      </c>
    </row>
    <row r="54" spans="2:10" x14ac:dyDescent="0.25">
      <c r="B54">
        <v>27448464474</v>
      </c>
      <c r="C54" t="s">
        <v>206</v>
      </c>
      <c r="D54" t="s">
        <v>5</v>
      </c>
      <c r="E54" t="s">
        <v>417</v>
      </c>
      <c r="F54" t="s">
        <v>13</v>
      </c>
      <c r="G54" t="s">
        <v>426</v>
      </c>
      <c r="H54">
        <v>26478</v>
      </c>
      <c r="I54" s="1" t="s">
        <v>435</v>
      </c>
      <c r="J54" t="s">
        <v>439</v>
      </c>
    </row>
    <row r="55" spans="2:10" x14ac:dyDescent="0.25">
      <c r="B55">
        <v>27575618320</v>
      </c>
      <c r="C55" t="s">
        <v>267</v>
      </c>
      <c r="D55" t="s">
        <v>5</v>
      </c>
      <c r="E55" t="s">
        <v>7</v>
      </c>
      <c r="F55" t="s">
        <v>9</v>
      </c>
      <c r="G55" t="s">
        <v>425</v>
      </c>
      <c r="H55">
        <v>34634</v>
      </c>
      <c r="I55" s="1" t="s">
        <v>433</v>
      </c>
      <c r="J55" t="s">
        <v>439</v>
      </c>
    </row>
    <row r="56" spans="2:10" x14ac:dyDescent="0.25">
      <c r="B56">
        <v>27679793781</v>
      </c>
      <c r="C56" t="s">
        <v>82</v>
      </c>
      <c r="D56" t="s">
        <v>5</v>
      </c>
      <c r="E56" t="s">
        <v>8</v>
      </c>
      <c r="F56" t="s">
        <v>14</v>
      </c>
      <c r="G56" t="s">
        <v>424</v>
      </c>
      <c r="H56">
        <v>22322</v>
      </c>
      <c r="I56" s="1" t="s">
        <v>433</v>
      </c>
      <c r="J56" t="s">
        <v>437</v>
      </c>
    </row>
    <row r="57" spans="2:10" x14ac:dyDescent="0.25">
      <c r="B57">
        <v>27696929974</v>
      </c>
      <c r="C57" t="s">
        <v>212</v>
      </c>
      <c r="D57" t="s">
        <v>6</v>
      </c>
      <c r="E57" t="s">
        <v>8</v>
      </c>
      <c r="F57" t="s">
        <v>13</v>
      </c>
      <c r="G57" t="s">
        <v>425</v>
      </c>
      <c r="H57">
        <v>23205</v>
      </c>
      <c r="I57" s="1" t="s">
        <v>433</v>
      </c>
      <c r="J57" t="s">
        <v>439</v>
      </c>
    </row>
    <row r="58" spans="2:10" x14ac:dyDescent="0.25">
      <c r="B58">
        <v>27712009563</v>
      </c>
      <c r="C58" t="s">
        <v>83</v>
      </c>
      <c r="D58" t="s">
        <v>6</v>
      </c>
      <c r="E58" t="s">
        <v>7</v>
      </c>
      <c r="F58" t="s">
        <v>13</v>
      </c>
      <c r="G58" t="s">
        <v>424</v>
      </c>
      <c r="H58">
        <v>24329</v>
      </c>
      <c r="I58" s="1" t="s">
        <v>433</v>
      </c>
      <c r="J58" t="s">
        <v>437</v>
      </c>
    </row>
    <row r="59" spans="2:10" x14ac:dyDescent="0.25">
      <c r="B59">
        <v>27720063292</v>
      </c>
      <c r="C59" t="s">
        <v>347</v>
      </c>
      <c r="D59" t="s">
        <v>5</v>
      </c>
      <c r="E59" t="s">
        <v>7</v>
      </c>
      <c r="F59" t="s">
        <v>13</v>
      </c>
      <c r="G59" t="s">
        <v>425</v>
      </c>
      <c r="H59">
        <v>32864</v>
      </c>
      <c r="I59" s="1" t="s">
        <v>433</v>
      </c>
      <c r="J59" t="s">
        <v>437</v>
      </c>
    </row>
    <row r="60" spans="2:10" x14ac:dyDescent="0.25">
      <c r="B60">
        <v>27733422032</v>
      </c>
      <c r="C60" t="s">
        <v>196</v>
      </c>
      <c r="D60" t="s">
        <v>5</v>
      </c>
      <c r="E60" t="s">
        <v>7</v>
      </c>
      <c r="F60" t="s">
        <v>14</v>
      </c>
      <c r="G60" t="s">
        <v>426</v>
      </c>
      <c r="H60">
        <v>32343</v>
      </c>
      <c r="I60" s="1" t="s">
        <v>430</v>
      </c>
      <c r="J60" t="s">
        <v>437</v>
      </c>
    </row>
    <row r="61" spans="2:10" x14ac:dyDescent="0.25">
      <c r="B61">
        <v>27882905440</v>
      </c>
      <c r="C61" t="s">
        <v>240</v>
      </c>
      <c r="D61" t="s">
        <v>6</v>
      </c>
      <c r="E61" t="s">
        <v>7</v>
      </c>
      <c r="F61" t="s">
        <v>13</v>
      </c>
      <c r="G61" t="s">
        <v>426</v>
      </c>
      <c r="H61">
        <v>30770</v>
      </c>
      <c r="I61" s="1" t="s">
        <v>429</v>
      </c>
      <c r="J61" t="s">
        <v>438</v>
      </c>
    </row>
    <row r="62" spans="2:10" x14ac:dyDescent="0.25">
      <c r="B62">
        <v>27972353916</v>
      </c>
      <c r="C62" t="s">
        <v>95</v>
      </c>
      <c r="D62" t="s">
        <v>6</v>
      </c>
      <c r="E62" t="s">
        <v>417</v>
      </c>
      <c r="F62" t="s">
        <v>427</v>
      </c>
      <c r="G62" t="s">
        <v>425</v>
      </c>
      <c r="H62">
        <v>26420</v>
      </c>
      <c r="I62" s="1" t="s">
        <v>431</v>
      </c>
      <c r="J62" t="s">
        <v>437</v>
      </c>
    </row>
    <row r="63" spans="2:10" x14ac:dyDescent="0.25">
      <c r="B63">
        <v>28013158370</v>
      </c>
      <c r="C63" t="s">
        <v>410</v>
      </c>
      <c r="D63" t="s">
        <v>5</v>
      </c>
      <c r="E63" t="s">
        <v>7</v>
      </c>
      <c r="F63" t="s">
        <v>13</v>
      </c>
      <c r="G63" t="s">
        <v>426</v>
      </c>
      <c r="H63">
        <v>21076</v>
      </c>
      <c r="I63" s="1" t="s">
        <v>432</v>
      </c>
      <c r="J63" t="s">
        <v>440</v>
      </c>
    </row>
    <row r="64" spans="2:10" x14ac:dyDescent="0.25">
      <c r="B64">
        <v>28054126958</v>
      </c>
      <c r="C64" t="s">
        <v>413</v>
      </c>
      <c r="D64" t="s">
        <v>6</v>
      </c>
      <c r="E64" t="s">
        <v>7</v>
      </c>
      <c r="F64" t="s">
        <v>427</v>
      </c>
      <c r="G64" t="s">
        <v>424</v>
      </c>
      <c r="H64">
        <v>29830</v>
      </c>
      <c r="I64" s="1" t="s">
        <v>434</v>
      </c>
      <c r="J64" t="s">
        <v>438</v>
      </c>
    </row>
    <row r="65" spans="2:10" x14ac:dyDescent="0.25">
      <c r="B65">
        <v>28153849933</v>
      </c>
      <c r="C65" t="s">
        <v>242</v>
      </c>
      <c r="D65" t="s">
        <v>6</v>
      </c>
      <c r="E65" t="s">
        <v>8</v>
      </c>
      <c r="F65" t="s">
        <v>13</v>
      </c>
      <c r="G65" t="s">
        <v>424</v>
      </c>
      <c r="H65">
        <v>27315</v>
      </c>
      <c r="I65" s="1" t="s">
        <v>430</v>
      </c>
      <c r="J65" t="s">
        <v>440</v>
      </c>
    </row>
    <row r="66" spans="2:10" x14ac:dyDescent="0.25">
      <c r="B66">
        <v>28166551614</v>
      </c>
      <c r="C66" t="s">
        <v>162</v>
      </c>
      <c r="D66" t="s">
        <v>5</v>
      </c>
      <c r="E66" t="s">
        <v>8</v>
      </c>
      <c r="F66" t="s">
        <v>11</v>
      </c>
      <c r="G66" t="s">
        <v>424</v>
      </c>
      <c r="H66">
        <v>30656</v>
      </c>
      <c r="I66" s="1" t="s">
        <v>435</v>
      </c>
      <c r="J66" t="s">
        <v>440</v>
      </c>
    </row>
    <row r="67" spans="2:10" x14ac:dyDescent="0.25">
      <c r="B67">
        <v>28200818797</v>
      </c>
      <c r="C67" t="s">
        <v>231</v>
      </c>
      <c r="D67" t="s">
        <v>5</v>
      </c>
      <c r="E67" t="s">
        <v>417</v>
      </c>
      <c r="F67" t="s">
        <v>9</v>
      </c>
      <c r="G67" t="s">
        <v>424</v>
      </c>
      <c r="H67">
        <v>28922</v>
      </c>
      <c r="I67" s="1" t="s">
        <v>436</v>
      </c>
      <c r="J67" t="s">
        <v>437</v>
      </c>
    </row>
    <row r="68" spans="2:10" x14ac:dyDescent="0.25">
      <c r="B68">
        <v>28435465592</v>
      </c>
      <c r="C68" t="s">
        <v>34</v>
      </c>
      <c r="D68" t="s">
        <v>5</v>
      </c>
      <c r="E68" t="s">
        <v>417</v>
      </c>
      <c r="F68" t="s">
        <v>14</v>
      </c>
      <c r="G68" t="s">
        <v>425</v>
      </c>
      <c r="H68">
        <v>34132</v>
      </c>
      <c r="I68" s="1" t="s">
        <v>430</v>
      </c>
      <c r="J68" t="s">
        <v>437</v>
      </c>
    </row>
    <row r="69" spans="2:10" x14ac:dyDescent="0.25">
      <c r="B69">
        <v>28452088771</v>
      </c>
      <c r="C69" t="s">
        <v>261</v>
      </c>
      <c r="D69" t="s">
        <v>6</v>
      </c>
      <c r="E69" t="s">
        <v>417</v>
      </c>
      <c r="F69" t="s">
        <v>427</v>
      </c>
      <c r="G69" t="s">
        <v>425</v>
      </c>
      <c r="H69">
        <v>30501</v>
      </c>
      <c r="I69" s="1" t="s">
        <v>435</v>
      </c>
      <c r="J69" t="s">
        <v>439</v>
      </c>
    </row>
    <row r="70" spans="2:10" x14ac:dyDescent="0.25">
      <c r="B70">
        <v>28472708104</v>
      </c>
      <c r="C70" t="s">
        <v>245</v>
      </c>
      <c r="D70" t="s">
        <v>5</v>
      </c>
      <c r="E70" t="s">
        <v>7</v>
      </c>
      <c r="F70" t="s">
        <v>427</v>
      </c>
      <c r="G70" t="s">
        <v>425</v>
      </c>
      <c r="H70">
        <v>29241</v>
      </c>
      <c r="I70" s="1" t="s">
        <v>436</v>
      </c>
      <c r="J70" t="s">
        <v>438</v>
      </c>
    </row>
    <row r="71" spans="2:10" x14ac:dyDescent="0.25">
      <c r="B71">
        <v>28577291217</v>
      </c>
      <c r="C71" t="s">
        <v>224</v>
      </c>
      <c r="D71" t="s">
        <v>6</v>
      </c>
      <c r="E71" t="s">
        <v>417</v>
      </c>
      <c r="F71" t="s">
        <v>13</v>
      </c>
      <c r="G71" t="s">
        <v>425</v>
      </c>
      <c r="H71">
        <v>30423</v>
      </c>
      <c r="I71" s="1" t="s">
        <v>433</v>
      </c>
      <c r="J71" t="s">
        <v>437</v>
      </c>
    </row>
    <row r="72" spans="2:10" x14ac:dyDescent="0.25">
      <c r="B72">
        <v>28722728237</v>
      </c>
      <c r="C72" t="s">
        <v>402</v>
      </c>
      <c r="D72" t="s">
        <v>5</v>
      </c>
      <c r="E72" t="s">
        <v>8</v>
      </c>
      <c r="F72" t="s">
        <v>11</v>
      </c>
      <c r="G72" t="s">
        <v>424</v>
      </c>
      <c r="H72">
        <v>32588</v>
      </c>
      <c r="I72" s="1" t="s">
        <v>433</v>
      </c>
      <c r="J72" t="s">
        <v>440</v>
      </c>
    </row>
    <row r="73" spans="2:10" x14ac:dyDescent="0.25">
      <c r="B73">
        <v>28746452670</v>
      </c>
      <c r="C73" t="s">
        <v>122</v>
      </c>
      <c r="D73" t="s">
        <v>6</v>
      </c>
      <c r="E73" t="s">
        <v>8</v>
      </c>
      <c r="F73" t="s">
        <v>13</v>
      </c>
      <c r="G73" t="s">
        <v>424</v>
      </c>
      <c r="H73">
        <v>34194</v>
      </c>
      <c r="I73" s="1" t="s">
        <v>433</v>
      </c>
      <c r="J73" t="s">
        <v>440</v>
      </c>
    </row>
    <row r="74" spans="2:10" x14ac:dyDescent="0.25">
      <c r="B74">
        <v>28755892068</v>
      </c>
      <c r="C74" t="s">
        <v>225</v>
      </c>
      <c r="D74" t="s">
        <v>5</v>
      </c>
      <c r="E74" t="s">
        <v>7</v>
      </c>
      <c r="F74" t="s">
        <v>427</v>
      </c>
      <c r="G74" t="s">
        <v>425</v>
      </c>
      <c r="H74">
        <v>21223</v>
      </c>
      <c r="I74" s="1" t="s">
        <v>433</v>
      </c>
      <c r="J74" t="s">
        <v>439</v>
      </c>
    </row>
    <row r="75" spans="2:10" x14ac:dyDescent="0.25">
      <c r="B75">
        <v>28940705644</v>
      </c>
      <c r="C75" t="s">
        <v>61</v>
      </c>
      <c r="D75" t="s">
        <v>6</v>
      </c>
      <c r="E75" t="s">
        <v>417</v>
      </c>
      <c r="F75" t="s">
        <v>427</v>
      </c>
      <c r="G75" t="s">
        <v>425</v>
      </c>
      <c r="H75">
        <v>25527</v>
      </c>
      <c r="I75" s="1" t="s">
        <v>433</v>
      </c>
      <c r="J75" t="s">
        <v>438</v>
      </c>
    </row>
    <row r="76" spans="2:10" x14ac:dyDescent="0.25">
      <c r="B76">
        <v>29031986542</v>
      </c>
      <c r="C76" t="s">
        <v>115</v>
      </c>
      <c r="D76" t="s">
        <v>5</v>
      </c>
      <c r="E76" t="s">
        <v>417</v>
      </c>
      <c r="F76" t="s">
        <v>12</v>
      </c>
      <c r="G76" t="s">
        <v>425</v>
      </c>
      <c r="H76">
        <v>21026</v>
      </c>
      <c r="I76" s="1" t="s">
        <v>433</v>
      </c>
      <c r="J76" t="s">
        <v>439</v>
      </c>
    </row>
    <row r="77" spans="2:10" x14ac:dyDescent="0.25">
      <c r="B77">
        <v>29058531849</v>
      </c>
      <c r="C77" t="s">
        <v>269</v>
      </c>
      <c r="D77" t="s">
        <v>6</v>
      </c>
      <c r="E77" t="s">
        <v>8</v>
      </c>
      <c r="F77" t="s">
        <v>427</v>
      </c>
      <c r="G77" t="s">
        <v>426</v>
      </c>
      <c r="H77">
        <v>23599</v>
      </c>
      <c r="I77" s="1" t="s">
        <v>433</v>
      </c>
      <c r="J77" t="s">
        <v>438</v>
      </c>
    </row>
    <row r="78" spans="2:10" x14ac:dyDescent="0.25">
      <c r="B78">
        <v>29062765488</v>
      </c>
      <c r="C78" t="s">
        <v>193</v>
      </c>
      <c r="D78" t="s">
        <v>5</v>
      </c>
      <c r="E78" t="s">
        <v>7</v>
      </c>
      <c r="F78" t="s">
        <v>12</v>
      </c>
      <c r="G78" t="s">
        <v>424</v>
      </c>
      <c r="H78">
        <v>21028</v>
      </c>
      <c r="I78" s="1" t="s">
        <v>433</v>
      </c>
      <c r="J78" t="s">
        <v>438</v>
      </c>
    </row>
    <row r="79" spans="2:10" x14ac:dyDescent="0.25">
      <c r="B79">
        <v>29127263778</v>
      </c>
      <c r="C79" t="s">
        <v>97</v>
      </c>
      <c r="D79" t="s">
        <v>6</v>
      </c>
      <c r="E79" t="s">
        <v>7</v>
      </c>
      <c r="F79" t="s">
        <v>12</v>
      </c>
      <c r="G79" t="s">
        <v>425</v>
      </c>
      <c r="H79">
        <v>29244</v>
      </c>
      <c r="I79" s="1" t="s">
        <v>433</v>
      </c>
      <c r="J79" t="s">
        <v>438</v>
      </c>
    </row>
    <row r="80" spans="2:10" x14ac:dyDescent="0.25">
      <c r="B80">
        <v>29151032854</v>
      </c>
      <c r="C80" t="s">
        <v>140</v>
      </c>
      <c r="D80" t="s">
        <v>6</v>
      </c>
      <c r="E80" t="s">
        <v>7</v>
      </c>
      <c r="F80" t="s">
        <v>13</v>
      </c>
      <c r="G80" t="s">
        <v>425</v>
      </c>
      <c r="H80">
        <v>23279</v>
      </c>
      <c r="I80" s="1" t="s">
        <v>429</v>
      </c>
      <c r="J80" t="s">
        <v>439</v>
      </c>
    </row>
    <row r="81" spans="2:10" x14ac:dyDescent="0.25">
      <c r="B81">
        <v>29200736829</v>
      </c>
      <c r="C81" t="s">
        <v>39</v>
      </c>
      <c r="D81" t="s">
        <v>6</v>
      </c>
      <c r="E81" t="s">
        <v>8</v>
      </c>
      <c r="F81" t="s">
        <v>9</v>
      </c>
      <c r="G81" t="s">
        <v>425</v>
      </c>
      <c r="H81">
        <v>24628</v>
      </c>
      <c r="I81" s="1" t="s">
        <v>432</v>
      </c>
      <c r="J81" t="s">
        <v>437</v>
      </c>
    </row>
    <row r="82" spans="2:10" x14ac:dyDescent="0.25">
      <c r="B82">
        <v>29210849513</v>
      </c>
      <c r="C82" t="s">
        <v>389</v>
      </c>
      <c r="D82" t="s">
        <v>6</v>
      </c>
      <c r="E82" t="s">
        <v>8</v>
      </c>
      <c r="F82" t="s">
        <v>427</v>
      </c>
      <c r="G82" t="s">
        <v>426</v>
      </c>
      <c r="H82">
        <v>22704</v>
      </c>
      <c r="I82" s="1" t="s">
        <v>436</v>
      </c>
      <c r="J82" t="s">
        <v>438</v>
      </c>
    </row>
    <row r="83" spans="2:10" x14ac:dyDescent="0.25">
      <c r="B83">
        <v>29324777441</v>
      </c>
      <c r="C83" t="s">
        <v>153</v>
      </c>
      <c r="D83" t="s">
        <v>6</v>
      </c>
      <c r="E83" t="s">
        <v>7</v>
      </c>
      <c r="F83" t="s">
        <v>427</v>
      </c>
      <c r="G83" t="s">
        <v>424</v>
      </c>
      <c r="H83">
        <v>25012</v>
      </c>
      <c r="I83" s="1" t="s">
        <v>436</v>
      </c>
      <c r="J83" t="s">
        <v>439</v>
      </c>
    </row>
    <row r="84" spans="2:10" x14ac:dyDescent="0.25">
      <c r="B84">
        <v>29416954094</v>
      </c>
      <c r="C84" t="s">
        <v>314</v>
      </c>
      <c r="D84" t="s">
        <v>6</v>
      </c>
      <c r="E84" t="s">
        <v>417</v>
      </c>
      <c r="F84" t="s">
        <v>13</v>
      </c>
      <c r="G84" t="s">
        <v>425</v>
      </c>
      <c r="H84">
        <v>29871</v>
      </c>
      <c r="I84" s="1" t="s">
        <v>436</v>
      </c>
      <c r="J84" t="s">
        <v>440</v>
      </c>
    </row>
    <row r="85" spans="2:10" x14ac:dyDescent="0.25">
      <c r="B85">
        <v>29550625936</v>
      </c>
      <c r="C85" t="s">
        <v>275</v>
      </c>
      <c r="D85" t="s">
        <v>5</v>
      </c>
      <c r="E85" t="s">
        <v>417</v>
      </c>
      <c r="F85" t="s">
        <v>13</v>
      </c>
      <c r="G85" t="s">
        <v>425</v>
      </c>
      <c r="H85">
        <v>29155</v>
      </c>
      <c r="I85" s="1" t="s">
        <v>436</v>
      </c>
      <c r="J85" t="s">
        <v>437</v>
      </c>
    </row>
    <row r="86" spans="2:10" x14ac:dyDescent="0.25">
      <c r="B86">
        <v>29608724794</v>
      </c>
      <c r="C86" t="s">
        <v>21</v>
      </c>
      <c r="D86" t="s">
        <v>6</v>
      </c>
      <c r="E86" t="s">
        <v>417</v>
      </c>
      <c r="F86" t="s">
        <v>427</v>
      </c>
      <c r="G86" t="s">
        <v>425</v>
      </c>
      <c r="H86">
        <v>30032</v>
      </c>
      <c r="I86" s="1" t="s">
        <v>436</v>
      </c>
      <c r="J86" t="s">
        <v>439</v>
      </c>
    </row>
    <row r="87" spans="2:10" x14ac:dyDescent="0.25">
      <c r="B87">
        <v>29617727732</v>
      </c>
      <c r="C87" t="s">
        <v>70</v>
      </c>
      <c r="D87" t="s">
        <v>5</v>
      </c>
      <c r="E87" t="s">
        <v>7</v>
      </c>
      <c r="F87" t="s">
        <v>427</v>
      </c>
      <c r="G87" t="s">
        <v>426</v>
      </c>
      <c r="H87">
        <v>32031</v>
      </c>
      <c r="I87" s="1" t="s">
        <v>436</v>
      </c>
      <c r="J87" t="s">
        <v>437</v>
      </c>
    </row>
    <row r="88" spans="2:10" x14ac:dyDescent="0.25">
      <c r="B88">
        <v>29665927499</v>
      </c>
      <c r="C88" t="s">
        <v>52</v>
      </c>
      <c r="D88" t="s">
        <v>5</v>
      </c>
      <c r="E88" t="s">
        <v>8</v>
      </c>
      <c r="F88" t="s">
        <v>14</v>
      </c>
      <c r="G88" t="s">
        <v>425</v>
      </c>
      <c r="H88">
        <v>25872</v>
      </c>
      <c r="I88" s="1" t="s">
        <v>435</v>
      </c>
      <c r="J88" t="s">
        <v>437</v>
      </c>
    </row>
    <row r="89" spans="2:10" x14ac:dyDescent="0.25">
      <c r="B89">
        <v>29773455762</v>
      </c>
      <c r="C89" t="s">
        <v>256</v>
      </c>
      <c r="D89" t="s">
        <v>6</v>
      </c>
      <c r="E89" t="s">
        <v>7</v>
      </c>
      <c r="F89" t="s">
        <v>14</v>
      </c>
      <c r="G89" t="s">
        <v>426</v>
      </c>
      <c r="H89">
        <v>30083</v>
      </c>
      <c r="I89" s="1" t="s">
        <v>433</v>
      </c>
      <c r="J89" t="s">
        <v>437</v>
      </c>
    </row>
    <row r="90" spans="2:10" x14ac:dyDescent="0.25">
      <c r="B90">
        <v>29806175798</v>
      </c>
      <c r="C90" t="s">
        <v>74</v>
      </c>
      <c r="D90" t="s">
        <v>5</v>
      </c>
      <c r="E90" t="s">
        <v>417</v>
      </c>
      <c r="F90" t="s">
        <v>13</v>
      </c>
      <c r="G90" t="s">
        <v>425</v>
      </c>
      <c r="H90">
        <v>27096</v>
      </c>
      <c r="I90" s="1" t="s">
        <v>433</v>
      </c>
      <c r="J90" t="s">
        <v>440</v>
      </c>
    </row>
    <row r="91" spans="2:10" x14ac:dyDescent="0.25">
      <c r="B91">
        <v>29958942950</v>
      </c>
      <c r="C91" t="s">
        <v>297</v>
      </c>
      <c r="D91" t="s">
        <v>5</v>
      </c>
      <c r="E91" t="s">
        <v>7</v>
      </c>
      <c r="F91" t="s">
        <v>427</v>
      </c>
      <c r="G91" t="s">
        <v>425</v>
      </c>
      <c r="H91">
        <v>31436</v>
      </c>
      <c r="I91" s="1" t="s">
        <v>433</v>
      </c>
      <c r="J91" t="s">
        <v>439</v>
      </c>
    </row>
    <row r="92" spans="2:10" x14ac:dyDescent="0.25">
      <c r="B92">
        <v>29997693161</v>
      </c>
      <c r="C92" t="s">
        <v>93</v>
      </c>
      <c r="D92" t="s">
        <v>6</v>
      </c>
      <c r="E92" t="s">
        <v>7</v>
      </c>
      <c r="F92" t="s">
        <v>427</v>
      </c>
      <c r="G92" t="s">
        <v>424</v>
      </c>
      <c r="H92">
        <v>28778</v>
      </c>
      <c r="I92" s="1" t="s">
        <v>433</v>
      </c>
      <c r="J92" t="s">
        <v>439</v>
      </c>
    </row>
    <row r="93" spans="2:10" x14ac:dyDescent="0.25">
      <c r="B93">
        <v>30056943664</v>
      </c>
      <c r="C93" t="s">
        <v>397</v>
      </c>
      <c r="D93" t="s">
        <v>6</v>
      </c>
      <c r="E93" t="s">
        <v>7</v>
      </c>
      <c r="F93" t="s">
        <v>427</v>
      </c>
      <c r="G93" t="s">
        <v>425</v>
      </c>
      <c r="H93">
        <v>21281</v>
      </c>
      <c r="I93" s="1" t="s">
        <v>433</v>
      </c>
      <c r="J93" t="s">
        <v>438</v>
      </c>
    </row>
    <row r="94" spans="2:10" x14ac:dyDescent="0.25">
      <c r="B94">
        <v>30135605541</v>
      </c>
      <c r="C94" t="s">
        <v>226</v>
      </c>
      <c r="D94" t="s">
        <v>5</v>
      </c>
      <c r="E94" t="s">
        <v>417</v>
      </c>
      <c r="F94" t="s">
        <v>14</v>
      </c>
      <c r="G94" t="s">
        <v>425</v>
      </c>
      <c r="H94">
        <v>21928</v>
      </c>
      <c r="I94" s="1" t="s">
        <v>430</v>
      </c>
      <c r="J94" t="s">
        <v>437</v>
      </c>
    </row>
    <row r="95" spans="2:10" x14ac:dyDescent="0.25">
      <c r="B95">
        <v>30221046505</v>
      </c>
      <c r="C95" t="s">
        <v>192</v>
      </c>
      <c r="D95" t="s">
        <v>5</v>
      </c>
      <c r="E95" t="s">
        <v>8</v>
      </c>
      <c r="F95" t="s">
        <v>13</v>
      </c>
      <c r="G95" t="s">
        <v>425</v>
      </c>
      <c r="H95">
        <v>30864</v>
      </c>
      <c r="I95" s="1" t="s">
        <v>429</v>
      </c>
      <c r="J95" t="s">
        <v>438</v>
      </c>
    </row>
    <row r="96" spans="2:10" x14ac:dyDescent="0.25">
      <c r="B96">
        <v>30253040173</v>
      </c>
      <c r="C96" t="s">
        <v>317</v>
      </c>
      <c r="D96" t="s">
        <v>5</v>
      </c>
      <c r="E96" t="s">
        <v>7</v>
      </c>
      <c r="F96" t="s">
        <v>427</v>
      </c>
      <c r="G96" t="s">
        <v>425</v>
      </c>
      <c r="H96">
        <v>26406</v>
      </c>
      <c r="I96" s="1" t="s">
        <v>431</v>
      </c>
      <c r="J96" t="s">
        <v>438</v>
      </c>
    </row>
    <row r="97" spans="2:10" x14ac:dyDescent="0.25">
      <c r="B97">
        <v>30314403216</v>
      </c>
      <c r="C97" t="s">
        <v>207</v>
      </c>
      <c r="D97" t="s">
        <v>6</v>
      </c>
      <c r="E97" t="s">
        <v>7</v>
      </c>
      <c r="F97" t="s">
        <v>9</v>
      </c>
      <c r="G97" t="s">
        <v>425</v>
      </c>
      <c r="H97">
        <v>33624</v>
      </c>
      <c r="I97" s="1" t="s">
        <v>432</v>
      </c>
      <c r="J97" t="s">
        <v>439</v>
      </c>
    </row>
    <row r="98" spans="2:10" x14ac:dyDescent="0.25">
      <c r="B98">
        <v>30353673725</v>
      </c>
      <c r="C98" t="s">
        <v>306</v>
      </c>
      <c r="D98" t="s">
        <v>6</v>
      </c>
      <c r="E98" t="s">
        <v>417</v>
      </c>
      <c r="F98" t="s">
        <v>11</v>
      </c>
      <c r="G98" t="s">
        <v>426</v>
      </c>
      <c r="H98">
        <v>34963</v>
      </c>
      <c r="I98" s="1" t="s">
        <v>434</v>
      </c>
      <c r="J98" t="s">
        <v>440</v>
      </c>
    </row>
    <row r="99" spans="2:10" x14ac:dyDescent="0.25">
      <c r="B99">
        <v>30383272945</v>
      </c>
      <c r="C99" t="s">
        <v>268</v>
      </c>
      <c r="D99" t="s">
        <v>6</v>
      </c>
      <c r="E99" t="s">
        <v>416</v>
      </c>
      <c r="F99" t="s">
        <v>14</v>
      </c>
      <c r="G99" t="s">
        <v>425</v>
      </c>
      <c r="H99">
        <v>34514</v>
      </c>
      <c r="I99" s="1" t="s">
        <v>430</v>
      </c>
      <c r="J99" t="s">
        <v>437</v>
      </c>
    </row>
    <row r="100" spans="2:10" x14ac:dyDescent="0.25">
      <c r="B100">
        <v>30421203942</v>
      </c>
      <c r="C100" t="s">
        <v>145</v>
      </c>
      <c r="D100" t="s">
        <v>6</v>
      </c>
      <c r="E100" t="s">
        <v>7</v>
      </c>
      <c r="F100" t="s">
        <v>12</v>
      </c>
      <c r="G100" t="s">
        <v>425</v>
      </c>
      <c r="H100">
        <v>28977</v>
      </c>
      <c r="I100" s="1" t="s">
        <v>435</v>
      </c>
      <c r="J100" t="s">
        <v>438</v>
      </c>
    </row>
    <row r="101" spans="2:10" x14ac:dyDescent="0.25">
      <c r="B101">
        <v>30468143545</v>
      </c>
      <c r="C101" t="s">
        <v>138</v>
      </c>
      <c r="D101" t="s">
        <v>6</v>
      </c>
      <c r="E101" t="s">
        <v>417</v>
      </c>
      <c r="F101" t="s">
        <v>11</v>
      </c>
      <c r="G101" t="s">
        <v>426</v>
      </c>
      <c r="H101">
        <v>31211</v>
      </c>
      <c r="I101" s="1" t="s">
        <v>436</v>
      </c>
      <c r="J101" t="s">
        <v>440</v>
      </c>
    </row>
    <row r="102" spans="2:10" x14ac:dyDescent="0.25">
      <c r="B102">
        <v>30493961253</v>
      </c>
      <c r="C102" t="s">
        <v>211</v>
      </c>
      <c r="D102" t="s">
        <v>6</v>
      </c>
      <c r="E102" t="s">
        <v>416</v>
      </c>
      <c r="F102" t="s">
        <v>12</v>
      </c>
      <c r="G102" t="s">
        <v>424</v>
      </c>
      <c r="H102">
        <v>27501</v>
      </c>
      <c r="I102" s="1" t="s">
        <v>430</v>
      </c>
      <c r="J102" t="s">
        <v>439</v>
      </c>
    </row>
    <row r="103" spans="2:10" x14ac:dyDescent="0.25">
      <c r="B103">
        <v>30557538193</v>
      </c>
      <c r="C103" t="s">
        <v>377</v>
      </c>
      <c r="D103" t="s">
        <v>6</v>
      </c>
      <c r="E103" t="s">
        <v>7</v>
      </c>
      <c r="F103" t="s">
        <v>427</v>
      </c>
      <c r="G103" t="s">
        <v>425</v>
      </c>
      <c r="H103">
        <v>25529</v>
      </c>
      <c r="I103" s="1" t="s">
        <v>435</v>
      </c>
      <c r="J103" t="s">
        <v>438</v>
      </c>
    </row>
    <row r="104" spans="2:10" x14ac:dyDescent="0.25">
      <c r="B104">
        <v>30571772130</v>
      </c>
      <c r="C104" t="s">
        <v>151</v>
      </c>
      <c r="D104" t="s">
        <v>6</v>
      </c>
      <c r="E104" t="s">
        <v>417</v>
      </c>
      <c r="F104" t="s">
        <v>12</v>
      </c>
      <c r="G104" t="s">
        <v>424</v>
      </c>
      <c r="H104">
        <v>34891</v>
      </c>
      <c r="I104" s="1" t="s">
        <v>436</v>
      </c>
      <c r="J104" t="s">
        <v>440</v>
      </c>
    </row>
    <row r="105" spans="2:10" x14ac:dyDescent="0.25">
      <c r="B105">
        <v>30735636076</v>
      </c>
      <c r="C105" t="s">
        <v>128</v>
      </c>
      <c r="D105" t="s">
        <v>6</v>
      </c>
      <c r="E105" t="s">
        <v>416</v>
      </c>
      <c r="F105" t="s">
        <v>13</v>
      </c>
      <c r="G105" t="s">
        <v>425</v>
      </c>
      <c r="H105">
        <v>31361</v>
      </c>
      <c r="I105" s="1" t="s">
        <v>433</v>
      </c>
      <c r="J105" t="s">
        <v>437</v>
      </c>
    </row>
    <row r="106" spans="2:10" x14ac:dyDescent="0.25">
      <c r="B106">
        <v>30763734385</v>
      </c>
      <c r="C106" t="s">
        <v>98</v>
      </c>
      <c r="D106" t="s">
        <v>6</v>
      </c>
      <c r="E106" t="s">
        <v>417</v>
      </c>
      <c r="F106" t="s">
        <v>13</v>
      </c>
      <c r="G106" t="s">
        <v>426</v>
      </c>
      <c r="H106">
        <v>29882</v>
      </c>
      <c r="I106" s="1" t="s">
        <v>433</v>
      </c>
      <c r="J106" t="s">
        <v>440</v>
      </c>
    </row>
    <row r="107" spans="2:10" x14ac:dyDescent="0.25">
      <c r="B107">
        <v>30850039240</v>
      </c>
      <c r="C107" t="s">
        <v>372</v>
      </c>
      <c r="D107" t="s">
        <v>5</v>
      </c>
      <c r="E107" t="s">
        <v>8</v>
      </c>
      <c r="F107" t="s">
        <v>13</v>
      </c>
      <c r="G107" t="s">
        <v>425</v>
      </c>
      <c r="H107">
        <v>33929</v>
      </c>
      <c r="I107" s="1" t="s">
        <v>433</v>
      </c>
      <c r="J107" t="s">
        <v>439</v>
      </c>
    </row>
    <row r="108" spans="2:10" x14ac:dyDescent="0.25">
      <c r="B108">
        <v>30890249713</v>
      </c>
      <c r="C108" t="s">
        <v>293</v>
      </c>
      <c r="D108" t="s">
        <v>6</v>
      </c>
      <c r="E108" t="s">
        <v>7</v>
      </c>
      <c r="F108" t="s">
        <v>427</v>
      </c>
      <c r="G108" t="s">
        <v>424</v>
      </c>
      <c r="H108">
        <v>31664</v>
      </c>
      <c r="I108" s="1" t="s">
        <v>433</v>
      </c>
      <c r="J108" t="s">
        <v>438</v>
      </c>
    </row>
    <row r="109" spans="2:10" x14ac:dyDescent="0.25">
      <c r="B109">
        <v>30904162810</v>
      </c>
      <c r="C109" t="s">
        <v>264</v>
      </c>
      <c r="D109" t="s">
        <v>6</v>
      </c>
      <c r="E109" t="s">
        <v>417</v>
      </c>
      <c r="F109" t="s">
        <v>13</v>
      </c>
      <c r="G109" t="s">
        <v>425</v>
      </c>
      <c r="H109">
        <v>25842</v>
      </c>
      <c r="I109" s="1" t="s">
        <v>433</v>
      </c>
      <c r="J109" t="s">
        <v>438</v>
      </c>
    </row>
    <row r="110" spans="2:10" x14ac:dyDescent="0.25">
      <c r="B110">
        <v>31161056912</v>
      </c>
      <c r="C110" t="s">
        <v>173</v>
      </c>
      <c r="D110" t="s">
        <v>6</v>
      </c>
      <c r="E110" t="s">
        <v>7</v>
      </c>
      <c r="F110" t="s">
        <v>427</v>
      </c>
      <c r="G110" t="s">
        <v>424</v>
      </c>
      <c r="H110">
        <v>26656</v>
      </c>
      <c r="I110" s="1" t="s">
        <v>433</v>
      </c>
      <c r="J110" t="s">
        <v>438</v>
      </c>
    </row>
    <row r="111" spans="2:10" x14ac:dyDescent="0.25">
      <c r="B111">
        <v>31194503371</v>
      </c>
      <c r="C111" t="s">
        <v>75</v>
      </c>
      <c r="D111" t="s">
        <v>6</v>
      </c>
      <c r="E111" t="s">
        <v>417</v>
      </c>
      <c r="F111" t="s">
        <v>9</v>
      </c>
      <c r="G111" t="s">
        <v>425</v>
      </c>
      <c r="H111">
        <v>29709</v>
      </c>
      <c r="I111" s="1" t="s">
        <v>433</v>
      </c>
      <c r="J111" t="s">
        <v>439</v>
      </c>
    </row>
    <row r="112" spans="2:10" x14ac:dyDescent="0.25">
      <c r="B112">
        <v>31239662843</v>
      </c>
      <c r="C112" t="s">
        <v>116</v>
      </c>
      <c r="D112" t="s">
        <v>5</v>
      </c>
      <c r="E112" t="s">
        <v>7</v>
      </c>
      <c r="F112" t="s">
        <v>13</v>
      </c>
      <c r="G112" t="s">
        <v>426</v>
      </c>
      <c r="H112">
        <v>21125</v>
      </c>
      <c r="I112" s="1" t="s">
        <v>433</v>
      </c>
      <c r="J112" t="s">
        <v>439</v>
      </c>
    </row>
    <row r="113" spans="2:10" x14ac:dyDescent="0.25">
      <c r="B113">
        <v>31323760929</v>
      </c>
      <c r="C113" t="s">
        <v>237</v>
      </c>
      <c r="D113" t="s">
        <v>5</v>
      </c>
      <c r="E113" t="s">
        <v>7</v>
      </c>
      <c r="F113" t="s">
        <v>427</v>
      </c>
      <c r="G113" t="s">
        <v>425</v>
      </c>
      <c r="H113">
        <v>20318</v>
      </c>
      <c r="I113" s="1" t="s">
        <v>433</v>
      </c>
      <c r="J113" t="s">
        <v>439</v>
      </c>
    </row>
    <row r="114" spans="2:10" x14ac:dyDescent="0.25">
      <c r="B114">
        <v>31519057095</v>
      </c>
      <c r="C114" t="s">
        <v>404</v>
      </c>
      <c r="D114" t="s">
        <v>5</v>
      </c>
      <c r="E114" t="s">
        <v>418</v>
      </c>
      <c r="F114" t="s">
        <v>13</v>
      </c>
      <c r="G114" t="s">
        <v>425</v>
      </c>
      <c r="H114">
        <v>25728</v>
      </c>
      <c r="I114" s="1" t="s">
        <v>429</v>
      </c>
      <c r="J114" t="s">
        <v>439</v>
      </c>
    </row>
    <row r="115" spans="2:10" x14ac:dyDescent="0.25">
      <c r="B115">
        <v>31654890307</v>
      </c>
      <c r="C115" t="s">
        <v>60</v>
      </c>
      <c r="D115" t="s">
        <v>6</v>
      </c>
      <c r="E115" t="s">
        <v>7</v>
      </c>
      <c r="F115" t="s">
        <v>13</v>
      </c>
      <c r="G115" t="s">
        <v>425</v>
      </c>
      <c r="H115">
        <v>21193</v>
      </c>
      <c r="I115" s="1" t="s">
        <v>432</v>
      </c>
      <c r="J115" t="s">
        <v>439</v>
      </c>
    </row>
    <row r="116" spans="2:10" x14ac:dyDescent="0.25">
      <c r="B116">
        <v>31655555649</v>
      </c>
      <c r="C116" t="s">
        <v>266</v>
      </c>
      <c r="D116" t="s">
        <v>6</v>
      </c>
      <c r="E116" t="s">
        <v>417</v>
      </c>
      <c r="F116" t="s">
        <v>13</v>
      </c>
      <c r="G116" t="s">
        <v>426</v>
      </c>
      <c r="H116">
        <v>30420</v>
      </c>
      <c r="I116" s="1" t="s">
        <v>436</v>
      </c>
      <c r="J116" t="s">
        <v>440</v>
      </c>
    </row>
    <row r="117" spans="2:10" x14ac:dyDescent="0.25">
      <c r="B117">
        <v>31834447574</v>
      </c>
      <c r="C117" t="s">
        <v>283</v>
      </c>
      <c r="D117" t="s">
        <v>6</v>
      </c>
      <c r="E117" t="s">
        <v>7</v>
      </c>
      <c r="F117" t="s">
        <v>12</v>
      </c>
      <c r="G117" t="s">
        <v>424</v>
      </c>
      <c r="H117">
        <v>33920</v>
      </c>
      <c r="I117" s="1" t="s">
        <v>436</v>
      </c>
      <c r="J117" t="s">
        <v>439</v>
      </c>
    </row>
    <row r="118" spans="2:10" x14ac:dyDescent="0.25">
      <c r="B118">
        <v>31841604153</v>
      </c>
      <c r="C118" t="s">
        <v>400</v>
      </c>
      <c r="D118" t="s">
        <v>6</v>
      </c>
      <c r="E118" t="s">
        <v>7</v>
      </c>
      <c r="F118" t="s">
        <v>14</v>
      </c>
      <c r="G118" t="s">
        <v>426</v>
      </c>
      <c r="H118">
        <v>30991</v>
      </c>
      <c r="I118" s="1" t="s">
        <v>436</v>
      </c>
      <c r="J118" t="s">
        <v>437</v>
      </c>
    </row>
    <row r="119" spans="2:10" x14ac:dyDescent="0.25">
      <c r="B119">
        <v>31886556092</v>
      </c>
      <c r="C119" t="s">
        <v>249</v>
      </c>
      <c r="D119" t="s">
        <v>6</v>
      </c>
      <c r="E119" t="s">
        <v>8</v>
      </c>
      <c r="F119" t="s">
        <v>427</v>
      </c>
      <c r="G119" t="s">
        <v>424</v>
      </c>
      <c r="H119">
        <v>32903</v>
      </c>
      <c r="I119" s="1" t="s">
        <v>436</v>
      </c>
      <c r="J119" t="s">
        <v>439</v>
      </c>
    </row>
    <row r="120" spans="2:10" x14ac:dyDescent="0.25">
      <c r="B120">
        <v>31935346566</v>
      </c>
      <c r="C120" t="s">
        <v>37</v>
      </c>
      <c r="D120" t="s">
        <v>6</v>
      </c>
      <c r="E120" t="s">
        <v>7</v>
      </c>
      <c r="F120" t="s">
        <v>427</v>
      </c>
      <c r="G120" t="s">
        <v>425</v>
      </c>
      <c r="H120">
        <v>23998</v>
      </c>
      <c r="I120" s="1" t="s">
        <v>436</v>
      </c>
      <c r="J120" t="s">
        <v>438</v>
      </c>
    </row>
    <row r="121" spans="2:10" x14ac:dyDescent="0.25">
      <c r="B121">
        <v>31969357318</v>
      </c>
      <c r="C121" t="s">
        <v>346</v>
      </c>
      <c r="D121" t="s">
        <v>6</v>
      </c>
      <c r="E121" t="s">
        <v>417</v>
      </c>
      <c r="F121" t="s">
        <v>14</v>
      </c>
      <c r="G121" t="s">
        <v>426</v>
      </c>
      <c r="H121">
        <v>23232</v>
      </c>
      <c r="I121" s="1" t="s">
        <v>436</v>
      </c>
      <c r="J121" t="s">
        <v>437</v>
      </c>
    </row>
    <row r="122" spans="2:10" x14ac:dyDescent="0.25">
      <c r="B122">
        <v>31971403474</v>
      </c>
      <c r="C122" t="s">
        <v>107</v>
      </c>
      <c r="D122" t="s">
        <v>6</v>
      </c>
      <c r="E122" t="s">
        <v>7</v>
      </c>
      <c r="F122" t="s">
        <v>13</v>
      </c>
      <c r="G122" t="s">
        <v>425</v>
      </c>
      <c r="H122">
        <v>32677</v>
      </c>
      <c r="I122" s="1" t="s">
        <v>435</v>
      </c>
      <c r="J122" t="s">
        <v>437</v>
      </c>
    </row>
    <row r="123" spans="2:10" x14ac:dyDescent="0.25">
      <c r="B123">
        <v>31985811228</v>
      </c>
      <c r="C123" t="s">
        <v>358</v>
      </c>
      <c r="D123" t="s">
        <v>6</v>
      </c>
      <c r="E123" t="s">
        <v>417</v>
      </c>
      <c r="F123" t="s">
        <v>427</v>
      </c>
      <c r="G123" t="s">
        <v>426</v>
      </c>
      <c r="H123">
        <v>33035</v>
      </c>
      <c r="I123" s="1" t="s">
        <v>433</v>
      </c>
      <c r="J123" t="s">
        <v>437</v>
      </c>
    </row>
    <row r="124" spans="2:10" x14ac:dyDescent="0.25">
      <c r="B124">
        <v>32043808085</v>
      </c>
      <c r="C124" t="s">
        <v>35</v>
      </c>
      <c r="D124" t="s">
        <v>6</v>
      </c>
      <c r="E124" t="s">
        <v>417</v>
      </c>
      <c r="F124" t="s">
        <v>13</v>
      </c>
      <c r="G124" t="s">
        <v>425</v>
      </c>
      <c r="H124">
        <v>30767</v>
      </c>
      <c r="I124" s="1" t="s">
        <v>433</v>
      </c>
      <c r="J124" t="s">
        <v>437</v>
      </c>
    </row>
    <row r="125" spans="2:10" x14ac:dyDescent="0.25">
      <c r="B125">
        <v>32056730472</v>
      </c>
      <c r="C125" t="s">
        <v>62</v>
      </c>
      <c r="D125" t="s">
        <v>5</v>
      </c>
      <c r="E125" t="s">
        <v>8</v>
      </c>
      <c r="F125" t="s">
        <v>13</v>
      </c>
      <c r="G125" t="s">
        <v>424</v>
      </c>
      <c r="H125">
        <v>24370</v>
      </c>
      <c r="I125" s="1" t="s">
        <v>433</v>
      </c>
      <c r="J125" t="s">
        <v>439</v>
      </c>
    </row>
    <row r="126" spans="2:10" x14ac:dyDescent="0.25">
      <c r="B126">
        <v>32076448530</v>
      </c>
      <c r="C126" t="s">
        <v>337</v>
      </c>
      <c r="D126" t="s">
        <v>5</v>
      </c>
      <c r="E126" t="s">
        <v>7</v>
      </c>
      <c r="F126" t="s">
        <v>12</v>
      </c>
      <c r="G126" t="s">
        <v>425</v>
      </c>
      <c r="H126">
        <v>23736</v>
      </c>
      <c r="I126" s="1" t="s">
        <v>433</v>
      </c>
      <c r="J126" t="s">
        <v>438</v>
      </c>
    </row>
    <row r="127" spans="2:10" x14ac:dyDescent="0.25">
      <c r="B127">
        <v>32076861903</v>
      </c>
      <c r="C127" t="s">
        <v>345</v>
      </c>
      <c r="D127" t="s">
        <v>5</v>
      </c>
      <c r="E127" t="s">
        <v>7</v>
      </c>
      <c r="F127" t="s">
        <v>427</v>
      </c>
      <c r="G127" t="s">
        <v>425</v>
      </c>
      <c r="H127">
        <v>23957</v>
      </c>
      <c r="I127" s="1" t="s">
        <v>433</v>
      </c>
      <c r="J127" t="s">
        <v>439</v>
      </c>
    </row>
    <row r="128" spans="2:10" x14ac:dyDescent="0.25">
      <c r="B128">
        <v>32080730358</v>
      </c>
      <c r="C128" t="s">
        <v>375</v>
      </c>
      <c r="D128" t="s">
        <v>6</v>
      </c>
      <c r="E128" t="s">
        <v>417</v>
      </c>
      <c r="F128" t="s">
        <v>9</v>
      </c>
      <c r="G128" t="s">
        <v>425</v>
      </c>
      <c r="H128">
        <v>31794</v>
      </c>
      <c r="I128" s="1" t="s">
        <v>430</v>
      </c>
      <c r="J128" t="s">
        <v>437</v>
      </c>
    </row>
    <row r="129" spans="2:10" x14ac:dyDescent="0.25">
      <c r="B129">
        <v>32359135449</v>
      </c>
      <c r="C129" t="s">
        <v>302</v>
      </c>
      <c r="D129" t="s">
        <v>6</v>
      </c>
      <c r="E129" t="s">
        <v>8</v>
      </c>
      <c r="F129" t="s">
        <v>13</v>
      </c>
      <c r="G129" t="s">
        <v>424</v>
      </c>
      <c r="H129">
        <v>22445</v>
      </c>
      <c r="I129" s="1" t="s">
        <v>429</v>
      </c>
      <c r="J129" t="s">
        <v>439</v>
      </c>
    </row>
    <row r="130" spans="2:10" x14ac:dyDescent="0.25">
      <c r="B130">
        <v>32373994641</v>
      </c>
      <c r="C130" t="s">
        <v>143</v>
      </c>
      <c r="D130" t="s">
        <v>6</v>
      </c>
      <c r="E130" t="s">
        <v>7</v>
      </c>
      <c r="F130" t="s">
        <v>427</v>
      </c>
      <c r="G130" t="s">
        <v>424</v>
      </c>
      <c r="H130">
        <v>20716</v>
      </c>
      <c r="I130" s="1" t="s">
        <v>431</v>
      </c>
      <c r="J130" t="s">
        <v>437</v>
      </c>
    </row>
    <row r="131" spans="2:10" x14ac:dyDescent="0.25">
      <c r="B131">
        <v>32485376814</v>
      </c>
      <c r="C131" t="s">
        <v>320</v>
      </c>
      <c r="D131" t="s">
        <v>6</v>
      </c>
      <c r="E131" t="s">
        <v>7</v>
      </c>
      <c r="F131" t="s">
        <v>13</v>
      </c>
      <c r="G131" t="s">
        <v>426</v>
      </c>
      <c r="H131">
        <v>24536</v>
      </c>
      <c r="I131" s="1" t="s">
        <v>432</v>
      </c>
      <c r="J131" t="s">
        <v>437</v>
      </c>
    </row>
    <row r="132" spans="2:10" x14ac:dyDescent="0.25">
      <c r="B132">
        <v>32558610072</v>
      </c>
      <c r="C132" t="s">
        <v>16</v>
      </c>
      <c r="D132" t="s">
        <v>6</v>
      </c>
      <c r="E132" t="s">
        <v>416</v>
      </c>
      <c r="F132" t="s">
        <v>14</v>
      </c>
      <c r="G132" t="s">
        <v>426</v>
      </c>
      <c r="H132">
        <v>29671</v>
      </c>
      <c r="I132" s="1" t="s">
        <v>434</v>
      </c>
      <c r="J132" t="s">
        <v>437</v>
      </c>
    </row>
    <row r="133" spans="2:10" x14ac:dyDescent="0.25">
      <c r="B133">
        <v>32861405102</v>
      </c>
      <c r="C133" t="s">
        <v>209</v>
      </c>
      <c r="D133" t="s">
        <v>6</v>
      </c>
      <c r="E133" t="s">
        <v>8</v>
      </c>
      <c r="F133" t="s">
        <v>427</v>
      </c>
      <c r="G133" t="s">
        <v>424</v>
      </c>
      <c r="H133">
        <v>24308</v>
      </c>
      <c r="I133" s="1" t="s">
        <v>430</v>
      </c>
      <c r="J133" t="s">
        <v>438</v>
      </c>
    </row>
    <row r="134" spans="2:10" x14ac:dyDescent="0.25">
      <c r="B134">
        <v>32910016971</v>
      </c>
      <c r="C134" t="s">
        <v>257</v>
      </c>
      <c r="D134" t="s">
        <v>5</v>
      </c>
      <c r="E134" t="s">
        <v>7</v>
      </c>
      <c r="F134" t="s">
        <v>427</v>
      </c>
      <c r="G134" t="s">
        <v>425</v>
      </c>
      <c r="H134">
        <v>28587</v>
      </c>
      <c r="I134" s="1" t="s">
        <v>435</v>
      </c>
      <c r="J134" t="s">
        <v>438</v>
      </c>
    </row>
    <row r="135" spans="2:10" x14ac:dyDescent="0.25">
      <c r="B135">
        <v>32944488783</v>
      </c>
      <c r="C135" t="s">
        <v>119</v>
      </c>
      <c r="D135" t="s">
        <v>6</v>
      </c>
      <c r="E135" t="s">
        <v>8</v>
      </c>
      <c r="F135" t="s">
        <v>427</v>
      </c>
      <c r="G135" t="s">
        <v>425</v>
      </c>
      <c r="H135">
        <v>26442</v>
      </c>
      <c r="I135" s="1" t="s">
        <v>436</v>
      </c>
      <c r="J135" t="s">
        <v>437</v>
      </c>
    </row>
    <row r="136" spans="2:10" x14ac:dyDescent="0.25">
      <c r="B136">
        <v>33045087456</v>
      </c>
      <c r="C136" t="s">
        <v>344</v>
      </c>
      <c r="D136" t="s">
        <v>6</v>
      </c>
      <c r="E136" t="s">
        <v>417</v>
      </c>
      <c r="F136" t="s">
        <v>13</v>
      </c>
      <c r="G136" t="s">
        <v>425</v>
      </c>
      <c r="H136">
        <v>29216</v>
      </c>
      <c r="I136" s="1" t="s">
        <v>430</v>
      </c>
      <c r="J136" t="s">
        <v>437</v>
      </c>
    </row>
    <row r="137" spans="2:10" x14ac:dyDescent="0.25">
      <c r="B137">
        <v>33083932561</v>
      </c>
      <c r="C137" t="s">
        <v>322</v>
      </c>
      <c r="D137" t="s">
        <v>6</v>
      </c>
      <c r="E137" t="s">
        <v>8</v>
      </c>
      <c r="F137" t="s">
        <v>14</v>
      </c>
      <c r="G137" t="s">
        <v>424</v>
      </c>
      <c r="H137">
        <v>20130</v>
      </c>
      <c r="I137" s="1" t="s">
        <v>435</v>
      </c>
      <c r="J137" t="s">
        <v>437</v>
      </c>
    </row>
    <row r="138" spans="2:10" x14ac:dyDescent="0.25">
      <c r="B138">
        <v>33120179107</v>
      </c>
      <c r="C138" t="s">
        <v>172</v>
      </c>
      <c r="D138" t="s">
        <v>6</v>
      </c>
      <c r="E138" t="s">
        <v>8</v>
      </c>
      <c r="F138" t="s">
        <v>14</v>
      </c>
      <c r="G138" t="s">
        <v>425</v>
      </c>
      <c r="H138">
        <v>32048</v>
      </c>
      <c r="I138" s="1" t="s">
        <v>436</v>
      </c>
      <c r="J138" t="s">
        <v>437</v>
      </c>
    </row>
    <row r="139" spans="2:10" x14ac:dyDescent="0.25">
      <c r="B139">
        <v>33221309333</v>
      </c>
      <c r="C139" t="s">
        <v>403</v>
      </c>
      <c r="D139" t="s">
        <v>6</v>
      </c>
      <c r="E139" t="s">
        <v>7</v>
      </c>
      <c r="F139" t="s">
        <v>12</v>
      </c>
      <c r="G139" t="s">
        <v>424</v>
      </c>
      <c r="H139">
        <v>22002</v>
      </c>
      <c r="I139" s="1" t="s">
        <v>433</v>
      </c>
      <c r="J139" t="s">
        <v>439</v>
      </c>
    </row>
    <row r="140" spans="2:10" x14ac:dyDescent="0.25">
      <c r="B140">
        <v>33247836129</v>
      </c>
      <c r="C140" t="s">
        <v>177</v>
      </c>
      <c r="D140" t="s">
        <v>5</v>
      </c>
      <c r="E140" t="s">
        <v>7</v>
      </c>
      <c r="F140" t="s">
        <v>427</v>
      </c>
      <c r="G140" t="s">
        <v>425</v>
      </c>
      <c r="H140">
        <v>34988</v>
      </c>
      <c r="I140" s="1" t="s">
        <v>433</v>
      </c>
      <c r="J140" t="s">
        <v>439</v>
      </c>
    </row>
    <row r="141" spans="2:10" x14ac:dyDescent="0.25">
      <c r="B141">
        <v>33329077647</v>
      </c>
      <c r="C141" t="s">
        <v>262</v>
      </c>
      <c r="D141" t="s">
        <v>6</v>
      </c>
      <c r="E141" t="s">
        <v>8</v>
      </c>
      <c r="F141" t="s">
        <v>427</v>
      </c>
      <c r="G141" t="s">
        <v>424</v>
      </c>
      <c r="H141">
        <v>22149</v>
      </c>
      <c r="I141" s="1" t="s">
        <v>433</v>
      </c>
      <c r="J141" t="s">
        <v>437</v>
      </c>
    </row>
    <row r="142" spans="2:10" x14ac:dyDescent="0.25">
      <c r="B142">
        <v>33353271839</v>
      </c>
      <c r="C142" t="s">
        <v>365</v>
      </c>
      <c r="D142" t="s">
        <v>6</v>
      </c>
      <c r="E142" t="s">
        <v>7</v>
      </c>
      <c r="F142" t="s">
        <v>427</v>
      </c>
      <c r="G142" t="s">
        <v>425</v>
      </c>
      <c r="H142">
        <v>20397</v>
      </c>
      <c r="I142" s="1" t="s">
        <v>433</v>
      </c>
      <c r="J142" t="s">
        <v>438</v>
      </c>
    </row>
    <row r="143" spans="2:10" x14ac:dyDescent="0.25">
      <c r="B143">
        <v>33391594252</v>
      </c>
      <c r="C143" t="s">
        <v>126</v>
      </c>
      <c r="D143" t="s">
        <v>6</v>
      </c>
      <c r="E143" t="s">
        <v>417</v>
      </c>
      <c r="F143" t="s">
        <v>11</v>
      </c>
      <c r="G143" t="s">
        <v>426</v>
      </c>
      <c r="H143">
        <v>28577</v>
      </c>
      <c r="I143" s="1" t="s">
        <v>433</v>
      </c>
      <c r="J143" t="s">
        <v>440</v>
      </c>
    </row>
    <row r="144" spans="2:10" x14ac:dyDescent="0.25">
      <c r="B144">
        <v>33482040032</v>
      </c>
      <c r="C144" t="s">
        <v>219</v>
      </c>
      <c r="D144" t="s">
        <v>5</v>
      </c>
      <c r="E144" t="s">
        <v>8</v>
      </c>
      <c r="F144" t="s">
        <v>9</v>
      </c>
      <c r="G144" t="s">
        <v>426</v>
      </c>
      <c r="H144">
        <v>32587</v>
      </c>
      <c r="I144" s="1" t="s">
        <v>433</v>
      </c>
      <c r="J144" t="s">
        <v>439</v>
      </c>
    </row>
    <row r="145" spans="2:10" x14ac:dyDescent="0.25">
      <c r="B145">
        <v>33490248117</v>
      </c>
      <c r="C145" t="s">
        <v>117</v>
      </c>
      <c r="D145" t="s">
        <v>5</v>
      </c>
      <c r="E145" t="s">
        <v>7</v>
      </c>
      <c r="F145" t="s">
        <v>427</v>
      </c>
      <c r="G145" t="s">
        <v>425</v>
      </c>
      <c r="H145">
        <v>32883</v>
      </c>
      <c r="I145" s="1" t="s">
        <v>433</v>
      </c>
      <c r="J145" t="s">
        <v>439</v>
      </c>
    </row>
    <row r="146" spans="2:10" x14ac:dyDescent="0.25">
      <c r="B146">
        <v>33585062982</v>
      </c>
      <c r="C146" t="s">
        <v>409</v>
      </c>
      <c r="D146" t="s">
        <v>6</v>
      </c>
      <c r="E146" t="s">
        <v>8</v>
      </c>
      <c r="F146" t="s">
        <v>12</v>
      </c>
      <c r="G146" t="s">
        <v>424</v>
      </c>
      <c r="H146">
        <v>21978</v>
      </c>
      <c r="I146" s="1" t="s">
        <v>433</v>
      </c>
      <c r="J146" t="s">
        <v>438</v>
      </c>
    </row>
    <row r="147" spans="2:10" x14ac:dyDescent="0.25">
      <c r="B147">
        <v>33614763115</v>
      </c>
      <c r="C147" t="s">
        <v>178</v>
      </c>
      <c r="D147" t="s">
        <v>5</v>
      </c>
      <c r="E147" t="s">
        <v>417</v>
      </c>
      <c r="F147" t="s">
        <v>14</v>
      </c>
      <c r="G147" t="s">
        <v>426</v>
      </c>
      <c r="H147">
        <v>33973</v>
      </c>
      <c r="I147" s="1" t="s">
        <v>433</v>
      </c>
      <c r="J147" t="s">
        <v>437</v>
      </c>
    </row>
    <row r="148" spans="2:10" x14ac:dyDescent="0.25">
      <c r="B148">
        <v>33625332262</v>
      </c>
      <c r="C148" t="s">
        <v>53</v>
      </c>
      <c r="D148" t="s">
        <v>6</v>
      </c>
      <c r="E148" t="s">
        <v>7</v>
      </c>
      <c r="F148" t="s">
        <v>427</v>
      </c>
      <c r="G148" t="s">
        <v>425</v>
      </c>
      <c r="H148">
        <v>25523</v>
      </c>
      <c r="I148" s="1" t="s">
        <v>429</v>
      </c>
      <c r="J148" t="s">
        <v>438</v>
      </c>
    </row>
    <row r="149" spans="2:10" x14ac:dyDescent="0.25">
      <c r="B149">
        <v>33812311392</v>
      </c>
      <c r="C149" t="s">
        <v>414</v>
      </c>
      <c r="D149" t="s">
        <v>5</v>
      </c>
      <c r="E149" t="s">
        <v>417</v>
      </c>
      <c r="F149" t="s">
        <v>11</v>
      </c>
      <c r="G149" t="s">
        <v>425</v>
      </c>
      <c r="H149">
        <v>28641</v>
      </c>
      <c r="I149" s="1" t="s">
        <v>432</v>
      </c>
      <c r="J149" t="s">
        <v>440</v>
      </c>
    </row>
    <row r="150" spans="2:10" x14ac:dyDescent="0.25">
      <c r="B150">
        <v>33839338471</v>
      </c>
      <c r="C150" t="s">
        <v>94</v>
      </c>
      <c r="D150" t="s">
        <v>6</v>
      </c>
      <c r="E150" t="s">
        <v>417</v>
      </c>
      <c r="F150" t="s">
        <v>427</v>
      </c>
      <c r="G150" t="s">
        <v>425</v>
      </c>
      <c r="H150">
        <v>34877</v>
      </c>
      <c r="I150" s="1" t="s">
        <v>436</v>
      </c>
      <c r="J150" t="s">
        <v>437</v>
      </c>
    </row>
    <row r="151" spans="2:10" x14ac:dyDescent="0.25">
      <c r="B151">
        <v>33875188130</v>
      </c>
      <c r="C151" t="s">
        <v>48</v>
      </c>
      <c r="D151" t="s">
        <v>5</v>
      </c>
      <c r="E151" t="s">
        <v>416</v>
      </c>
      <c r="F151" t="s">
        <v>13</v>
      </c>
      <c r="G151" t="s">
        <v>425</v>
      </c>
      <c r="H151">
        <v>27845</v>
      </c>
      <c r="I151" s="1" t="s">
        <v>436</v>
      </c>
      <c r="J151" t="s">
        <v>438</v>
      </c>
    </row>
    <row r="152" spans="2:10" x14ac:dyDescent="0.25">
      <c r="B152">
        <v>33898601118</v>
      </c>
      <c r="C152" t="s">
        <v>400</v>
      </c>
      <c r="D152" t="s">
        <v>6</v>
      </c>
      <c r="E152" t="s">
        <v>7</v>
      </c>
      <c r="F152" t="s">
        <v>14</v>
      </c>
      <c r="G152" t="s">
        <v>426</v>
      </c>
      <c r="H152">
        <v>28003</v>
      </c>
      <c r="I152" s="1" t="s">
        <v>436</v>
      </c>
      <c r="J152" t="s">
        <v>437</v>
      </c>
    </row>
    <row r="153" spans="2:10" x14ac:dyDescent="0.25">
      <c r="B153">
        <v>33959101715</v>
      </c>
      <c r="C153" t="s">
        <v>51</v>
      </c>
      <c r="D153" t="s">
        <v>6</v>
      </c>
      <c r="E153" t="s">
        <v>416</v>
      </c>
      <c r="F153" t="s">
        <v>9</v>
      </c>
      <c r="G153" t="s">
        <v>424</v>
      </c>
      <c r="H153">
        <v>21976</v>
      </c>
      <c r="I153" s="1" t="s">
        <v>436</v>
      </c>
      <c r="J153" t="s">
        <v>439</v>
      </c>
    </row>
    <row r="154" spans="2:10" x14ac:dyDescent="0.25">
      <c r="B154">
        <v>33969903983</v>
      </c>
      <c r="C154" t="s">
        <v>333</v>
      </c>
      <c r="D154" t="s">
        <v>5</v>
      </c>
      <c r="E154" t="s">
        <v>7</v>
      </c>
      <c r="F154" t="s">
        <v>427</v>
      </c>
      <c r="G154" t="s">
        <v>424</v>
      </c>
      <c r="H154">
        <v>31798</v>
      </c>
      <c r="I154" s="1" t="s">
        <v>436</v>
      </c>
      <c r="J154" t="s">
        <v>439</v>
      </c>
    </row>
    <row r="155" spans="2:10" x14ac:dyDescent="0.25">
      <c r="B155">
        <v>34020079542</v>
      </c>
      <c r="C155" t="s">
        <v>357</v>
      </c>
      <c r="D155" t="s">
        <v>5</v>
      </c>
      <c r="E155" t="s">
        <v>7</v>
      </c>
      <c r="F155" t="s">
        <v>427</v>
      </c>
      <c r="G155" t="s">
        <v>425</v>
      </c>
      <c r="H155">
        <v>23326</v>
      </c>
      <c r="I155" s="1" t="s">
        <v>436</v>
      </c>
      <c r="J155" t="s">
        <v>439</v>
      </c>
    </row>
    <row r="156" spans="2:10" x14ac:dyDescent="0.25">
      <c r="B156">
        <v>34161309302</v>
      </c>
      <c r="C156" t="s">
        <v>137</v>
      </c>
      <c r="D156" t="s">
        <v>6</v>
      </c>
      <c r="E156" t="s">
        <v>7</v>
      </c>
      <c r="F156" t="s">
        <v>427</v>
      </c>
      <c r="G156" t="s">
        <v>425</v>
      </c>
      <c r="H156">
        <v>34830</v>
      </c>
      <c r="I156" s="1" t="s">
        <v>435</v>
      </c>
      <c r="J156" t="s">
        <v>438</v>
      </c>
    </row>
    <row r="157" spans="2:10" x14ac:dyDescent="0.25">
      <c r="B157">
        <v>34264176742</v>
      </c>
      <c r="C157" t="s">
        <v>211</v>
      </c>
      <c r="D157" t="s">
        <v>6</v>
      </c>
      <c r="E157" t="s">
        <v>416</v>
      </c>
      <c r="F157" t="s">
        <v>12</v>
      </c>
      <c r="G157" t="s">
        <v>424</v>
      </c>
      <c r="H157">
        <v>28037</v>
      </c>
      <c r="I157" s="1" t="s">
        <v>433</v>
      </c>
      <c r="J157" t="s">
        <v>439</v>
      </c>
    </row>
    <row r="158" spans="2:10" x14ac:dyDescent="0.25">
      <c r="B158">
        <v>34270622570</v>
      </c>
      <c r="C158" t="s">
        <v>273</v>
      </c>
      <c r="D158" t="s">
        <v>5</v>
      </c>
      <c r="E158" t="s">
        <v>7</v>
      </c>
      <c r="F158" t="s">
        <v>427</v>
      </c>
      <c r="G158" t="s">
        <v>424</v>
      </c>
      <c r="H158">
        <v>23003</v>
      </c>
      <c r="I158" s="1" t="s">
        <v>433</v>
      </c>
      <c r="J158" t="s">
        <v>439</v>
      </c>
    </row>
    <row r="159" spans="2:10" x14ac:dyDescent="0.25">
      <c r="B159">
        <v>34275755986</v>
      </c>
      <c r="C159" t="s">
        <v>341</v>
      </c>
      <c r="D159" t="s">
        <v>5</v>
      </c>
      <c r="E159" t="s">
        <v>417</v>
      </c>
      <c r="F159" t="s">
        <v>427</v>
      </c>
      <c r="G159" t="s">
        <v>425</v>
      </c>
      <c r="H159">
        <v>28273</v>
      </c>
      <c r="I159" s="1" t="s">
        <v>433</v>
      </c>
      <c r="J159" t="s">
        <v>438</v>
      </c>
    </row>
    <row r="160" spans="2:10" x14ac:dyDescent="0.25">
      <c r="B160">
        <v>34289791783</v>
      </c>
      <c r="C160" t="s">
        <v>389</v>
      </c>
      <c r="D160" t="s">
        <v>6</v>
      </c>
      <c r="E160" t="s">
        <v>8</v>
      </c>
      <c r="F160" t="s">
        <v>427</v>
      </c>
      <c r="G160" t="s">
        <v>426</v>
      </c>
      <c r="H160">
        <v>25886</v>
      </c>
      <c r="I160" s="1" t="s">
        <v>433</v>
      </c>
      <c r="J160" t="s">
        <v>438</v>
      </c>
    </row>
    <row r="161" spans="2:10" x14ac:dyDescent="0.25">
      <c r="B161">
        <v>34323519769</v>
      </c>
      <c r="C161" t="s">
        <v>252</v>
      </c>
      <c r="D161" t="s">
        <v>6</v>
      </c>
      <c r="E161" t="s">
        <v>8</v>
      </c>
      <c r="F161" t="s">
        <v>13</v>
      </c>
      <c r="G161" t="s">
        <v>425</v>
      </c>
      <c r="H161">
        <v>22110</v>
      </c>
      <c r="I161" s="1" t="s">
        <v>433</v>
      </c>
      <c r="J161" t="s">
        <v>439</v>
      </c>
    </row>
    <row r="162" spans="2:10" x14ac:dyDescent="0.25">
      <c r="B162">
        <v>34327422259</v>
      </c>
      <c r="C162" t="s">
        <v>355</v>
      </c>
      <c r="D162" t="s">
        <v>5</v>
      </c>
      <c r="E162" t="s">
        <v>417</v>
      </c>
      <c r="F162" t="s">
        <v>12</v>
      </c>
      <c r="G162" t="s">
        <v>425</v>
      </c>
      <c r="H162">
        <v>30247</v>
      </c>
      <c r="I162" s="1" t="s">
        <v>430</v>
      </c>
      <c r="J162" t="s">
        <v>439</v>
      </c>
    </row>
    <row r="163" spans="2:10" x14ac:dyDescent="0.25">
      <c r="B163">
        <v>34473182713</v>
      </c>
      <c r="C163" t="s">
        <v>190</v>
      </c>
      <c r="D163" t="s">
        <v>5</v>
      </c>
      <c r="E163" t="s">
        <v>7</v>
      </c>
      <c r="F163" t="s">
        <v>427</v>
      </c>
      <c r="G163" t="s">
        <v>426</v>
      </c>
      <c r="H163">
        <v>32369</v>
      </c>
      <c r="I163" s="1" t="s">
        <v>429</v>
      </c>
      <c r="J163" t="s">
        <v>437</v>
      </c>
    </row>
    <row r="164" spans="2:10" x14ac:dyDescent="0.25">
      <c r="B164">
        <v>34488046494</v>
      </c>
      <c r="C164" t="s">
        <v>326</v>
      </c>
      <c r="D164" t="s">
        <v>6</v>
      </c>
      <c r="E164" t="s">
        <v>417</v>
      </c>
      <c r="F164" t="s">
        <v>13</v>
      </c>
      <c r="G164" t="s">
        <v>426</v>
      </c>
      <c r="H164">
        <v>32278</v>
      </c>
      <c r="I164" s="1" t="s">
        <v>431</v>
      </c>
      <c r="J164" t="s">
        <v>439</v>
      </c>
    </row>
    <row r="165" spans="2:10" x14ac:dyDescent="0.25">
      <c r="B165">
        <v>34501445196</v>
      </c>
      <c r="C165" t="s">
        <v>363</v>
      </c>
      <c r="D165" t="s">
        <v>5</v>
      </c>
      <c r="E165" t="s">
        <v>7</v>
      </c>
      <c r="F165" t="s">
        <v>9</v>
      </c>
      <c r="G165" t="s">
        <v>424</v>
      </c>
      <c r="H165">
        <v>27167</v>
      </c>
      <c r="I165" s="1" t="s">
        <v>432</v>
      </c>
      <c r="J165" t="s">
        <v>439</v>
      </c>
    </row>
    <row r="166" spans="2:10" x14ac:dyDescent="0.25">
      <c r="B166">
        <v>34597516064</v>
      </c>
      <c r="C166" t="s">
        <v>113</v>
      </c>
      <c r="D166" t="s">
        <v>5</v>
      </c>
      <c r="E166" t="s">
        <v>7</v>
      </c>
      <c r="F166" t="s">
        <v>427</v>
      </c>
      <c r="G166" t="s">
        <v>424</v>
      </c>
      <c r="H166">
        <v>34698</v>
      </c>
      <c r="I166" s="1" t="s">
        <v>434</v>
      </c>
      <c r="J166" t="s">
        <v>438</v>
      </c>
    </row>
    <row r="167" spans="2:10" x14ac:dyDescent="0.25">
      <c r="B167">
        <v>34687761738</v>
      </c>
      <c r="C167" t="s">
        <v>383</v>
      </c>
      <c r="D167" t="s">
        <v>6</v>
      </c>
      <c r="E167" t="s">
        <v>7</v>
      </c>
      <c r="F167" t="s">
        <v>427</v>
      </c>
      <c r="G167" t="s">
        <v>425</v>
      </c>
      <c r="H167">
        <v>28678</v>
      </c>
      <c r="I167" s="1" t="s">
        <v>430</v>
      </c>
      <c r="J167" t="s">
        <v>437</v>
      </c>
    </row>
    <row r="168" spans="2:10" x14ac:dyDescent="0.25">
      <c r="B168">
        <v>34823329746</v>
      </c>
      <c r="C168" t="s">
        <v>390</v>
      </c>
      <c r="D168" t="s">
        <v>5</v>
      </c>
      <c r="E168" t="s">
        <v>7</v>
      </c>
      <c r="F168" t="s">
        <v>11</v>
      </c>
      <c r="G168" t="s">
        <v>426</v>
      </c>
      <c r="H168">
        <v>31195</v>
      </c>
      <c r="I168" s="1" t="s">
        <v>435</v>
      </c>
      <c r="J168" t="s">
        <v>440</v>
      </c>
    </row>
    <row r="169" spans="2:10" x14ac:dyDescent="0.25">
      <c r="B169">
        <v>34871980724</v>
      </c>
      <c r="C169" t="s">
        <v>200</v>
      </c>
      <c r="D169" t="s">
        <v>5</v>
      </c>
      <c r="E169" t="s">
        <v>7</v>
      </c>
      <c r="F169" t="s">
        <v>13</v>
      </c>
      <c r="G169" t="s">
        <v>426</v>
      </c>
      <c r="H169">
        <v>30093</v>
      </c>
      <c r="I169" s="1" t="s">
        <v>436</v>
      </c>
      <c r="J169" t="s">
        <v>437</v>
      </c>
    </row>
    <row r="170" spans="2:10" x14ac:dyDescent="0.25">
      <c r="B170">
        <v>34970941895</v>
      </c>
      <c r="C170" t="s">
        <v>244</v>
      </c>
      <c r="D170" t="s">
        <v>6</v>
      </c>
      <c r="E170" t="s">
        <v>418</v>
      </c>
      <c r="F170" t="s">
        <v>14</v>
      </c>
      <c r="G170" t="s">
        <v>425</v>
      </c>
      <c r="H170">
        <v>25721</v>
      </c>
      <c r="I170" s="1" t="s">
        <v>430</v>
      </c>
      <c r="J170" t="s">
        <v>437</v>
      </c>
    </row>
    <row r="171" spans="2:10" x14ac:dyDescent="0.25">
      <c r="B171">
        <v>35090452105</v>
      </c>
      <c r="C171" t="s">
        <v>27</v>
      </c>
      <c r="D171" t="s">
        <v>6</v>
      </c>
      <c r="E171" t="s">
        <v>7</v>
      </c>
      <c r="F171" t="s">
        <v>9</v>
      </c>
      <c r="G171" t="s">
        <v>425</v>
      </c>
      <c r="H171">
        <v>23517</v>
      </c>
      <c r="I171" s="1" t="s">
        <v>435</v>
      </c>
      <c r="J171" t="s">
        <v>439</v>
      </c>
    </row>
    <row r="172" spans="2:10" x14ac:dyDescent="0.25">
      <c r="B172">
        <v>35105004714</v>
      </c>
      <c r="C172" t="s">
        <v>311</v>
      </c>
      <c r="D172" t="s">
        <v>5</v>
      </c>
      <c r="E172" t="s">
        <v>417</v>
      </c>
      <c r="F172" t="s">
        <v>427</v>
      </c>
      <c r="G172" t="s">
        <v>424</v>
      </c>
      <c r="H172">
        <v>33256</v>
      </c>
      <c r="I172" s="1" t="s">
        <v>436</v>
      </c>
      <c r="J172" t="s">
        <v>437</v>
      </c>
    </row>
    <row r="173" spans="2:10" x14ac:dyDescent="0.25">
      <c r="B173">
        <v>35121899842</v>
      </c>
      <c r="C173" t="s">
        <v>215</v>
      </c>
      <c r="D173" t="s">
        <v>6</v>
      </c>
      <c r="E173" t="s">
        <v>417</v>
      </c>
      <c r="F173" t="s">
        <v>427</v>
      </c>
      <c r="G173" t="s">
        <v>425</v>
      </c>
      <c r="H173">
        <v>30252</v>
      </c>
      <c r="I173" s="1" t="s">
        <v>433</v>
      </c>
      <c r="J173" t="s">
        <v>437</v>
      </c>
    </row>
    <row r="174" spans="2:10" x14ac:dyDescent="0.25">
      <c r="B174">
        <v>35170686850</v>
      </c>
      <c r="C174" t="s">
        <v>69</v>
      </c>
      <c r="D174" t="s">
        <v>6</v>
      </c>
      <c r="E174" t="s">
        <v>8</v>
      </c>
      <c r="F174" t="s">
        <v>427</v>
      </c>
      <c r="G174" t="s">
        <v>426</v>
      </c>
      <c r="H174">
        <v>29180</v>
      </c>
      <c r="I174" s="1" t="s">
        <v>433</v>
      </c>
      <c r="J174" t="s">
        <v>439</v>
      </c>
    </row>
    <row r="175" spans="2:10" x14ac:dyDescent="0.25">
      <c r="B175">
        <v>35176580107</v>
      </c>
      <c r="C175" t="s">
        <v>202</v>
      </c>
      <c r="D175" t="s">
        <v>5</v>
      </c>
      <c r="E175" t="s">
        <v>8</v>
      </c>
      <c r="F175" t="s">
        <v>14</v>
      </c>
      <c r="G175" t="s">
        <v>424</v>
      </c>
      <c r="H175">
        <v>24724</v>
      </c>
      <c r="I175" s="1" t="s">
        <v>433</v>
      </c>
      <c r="J175" t="s">
        <v>437</v>
      </c>
    </row>
    <row r="176" spans="2:10" x14ac:dyDescent="0.25">
      <c r="B176">
        <v>35197147629</v>
      </c>
      <c r="C176" t="s">
        <v>80</v>
      </c>
      <c r="D176" t="s">
        <v>5</v>
      </c>
      <c r="E176" t="s">
        <v>7</v>
      </c>
      <c r="F176" t="s">
        <v>13</v>
      </c>
      <c r="G176" t="s">
        <v>426</v>
      </c>
      <c r="H176">
        <v>25948</v>
      </c>
      <c r="I176" s="1" t="s">
        <v>433</v>
      </c>
      <c r="J176" t="s">
        <v>437</v>
      </c>
    </row>
    <row r="177" spans="2:10" x14ac:dyDescent="0.25">
      <c r="B177">
        <v>35417799912</v>
      </c>
      <c r="C177" t="s">
        <v>208</v>
      </c>
      <c r="D177" t="s">
        <v>6</v>
      </c>
      <c r="E177" t="s">
        <v>416</v>
      </c>
      <c r="F177" t="s">
        <v>14</v>
      </c>
      <c r="G177" t="s">
        <v>425</v>
      </c>
      <c r="H177">
        <v>23216</v>
      </c>
      <c r="I177" s="1" t="s">
        <v>433</v>
      </c>
      <c r="J177" t="s">
        <v>437</v>
      </c>
    </row>
    <row r="178" spans="2:10" x14ac:dyDescent="0.25">
      <c r="B178">
        <v>35423777466</v>
      </c>
      <c r="C178" t="s">
        <v>164</v>
      </c>
      <c r="D178" t="s">
        <v>5</v>
      </c>
      <c r="E178" t="s">
        <v>418</v>
      </c>
      <c r="F178" t="s">
        <v>13</v>
      </c>
      <c r="G178" t="s">
        <v>425</v>
      </c>
      <c r="H178">
        <v>29889</v>
      </c>
      <c r="I178" s="1" t="s">
        <v>433</v>
      </c>
      <c r="J178" t="s">
        <v>439</v>
      </c>
    </row>
    <row r="179" spans="2:10" x14ac:dyDescent="0.25">
      <c r="B179">
        <v>35462568122</v>
      </c>
      <c r="C179" t="s">
        <v>114</v>
      </c>
      <c r="D179" t="s">
        <v>5</v>
      </c>
      <c r="E179" t="s">
        <v>417</v>
      </c>
      <c r="F179" t="s">
        <v>11</v>
      </c>
      <c r="G179" t="s">
        <v>425</v>
      </c>
      <c r="H179">
        <v>28993</v>
      </c>
      <c r="I179" s="1" t="s">
        <v>433</v>
      </c>
      <c r="J179" t="s">
        <v>440</v>
      </c>
    </row>
    <row r="180" spans="2:10" x14ac:dyDescent="0.25">
      <c r="B180">
        <v>35465159917</v>
      </c>
      <c r="C180" t="s">
        <v>321</v>
      </c>
      <c r="D180" t="s">
        <v>5</v>
      </c>
      <c r="E180" t="s">
        <v>417</v>
      </c>
      <c r="F180" t="s">
        <v>427</v>
      </c>
      <c r="G180" t="s">
        <v>425</v>
      </c>
      <c r="H180">
        <v>31916</v>
      </c>
      <c r="I180" s="1" t="s">
        <v>433</v>
      </c>
      <c r="J180" t="s">
        <v>439</v>
      </c>
    </row>
    <row r="181" spans="2:10" x14ac:dyDescent="0.25">
      <c r="B181">
        <v>35527656936</v>
      </c>
      <c r="C181" t="s">
        <v>310</v>
      </c>
      <c r="D181" t="s">
        <v>6</v>
      </c>
      <c r="E181" t="s">
        <v>7</v>
      </c>
      <c r="F181" t="s">
        <v>427</v>
      </c>
      <c r="G181" t="s">
        <v>426</v>
      </c>
      <c r="H181">
        <v>34788</v>
      </c>
      <c r="I181" s="1" t="s">
        <v>433</v>
      </c>
      <c r="J181" t="s">
        <v>437</v>
      </c>
    </row>
    <row r="182" spans="2:10" x14ac:dyDescent="0.25">
      <c r="B182">
        <v>35548890934</v>
      </c>
      <c r="C182" t="s">
        <v>406</v>
      </c>
      <c r="D182" t="s">
        <v>5</v>
      </c>
      <c r="E182" t="s">
        <v>417</v>
      </c>
      <c r="F182" t="s">
        <v>427</v>
      </c>
      <c r="G182" t="s">
        <v>426</v>
      </c>
      <c r="H182">
        <v>32232</v>
      </c>
      <c r="I182" s="1" t="s">
        <v>429</v>
      </c>
      <c r="J182" t="s">
        <v>437</v>
      </c>
    </row>
    <row r="183" spans="2:10" x14ac:dyDescent="0.25">
      <c r="B183">
        <v>35746258274</v>
      </c>
      <c r="C183" t="s">
        <v>190</v>
      </c>
      <c r="D183" t="s">
        <v>5</v>
      </c>
      <c r="E183" t="s">
        <v>7</v>
      </c>
      <c r="F183" t="s">
        <v>427</v>
      </c>
      <c r="G183" t="s">
        <v>426</v>
      </c>
      <c r="H183">
        <v>20176</v>
      </c>
      <c r="I183" s="1" t="s">
        <v>432</v>
      </c>
      <c r="J183" t="s">
        <v>437</v>
      </c>
    </row>
    <row r="184" spans="2:10" x14ac:dyDescent="0.25">
      <c r="B184">
        <v>35783183279</v>
      </c>
      <c r="C184" t="s">
        <v>285</v>
      </c>
      <c r="D184" t="s">
        <v>5</v>
      </c>
      <c r="E184" t="s">
        <v>7</v>
      </c>
      <c r="F184" t="s">
        <v>427</v>
      </c>
      <c r="G184" t="s">
        <v>425</v>
      </c>
      <c r="H184">
        <v>23239</v>
      </c>
      <c r="I184" s="1" t="s">
        <v>436</v>
      </c>
      <c r="J184" t="s">
        <v>439</v>
      </c>
    </row>
    <row r="185" spans="2:10" x14ac:dyDescent="0.25">
      <c r="B185">
        <v>35825297492</v>
      </c>
      <c r="C185" t="s">
        <v>252</v>
      </c>
      <c r="D185" t="s">
        <v>6</v>
      </c>
      <c r="E185" t="s">
        <v>8</v>
      </c>
      <c r="F185" t="s">
        <v>13</v>
      </c>
      <c r="G185" t="s">
        <v>425</v>
      </c>
      <c r="H185">
        <v>29029</v>
      </c>
      <c r="I185" s="1" t="s">
        <v>436</v>
      </c>
      <c r="J185" t="s">
        <v>439</v>
      </c>
    </row>
    <row r="186" spans="2:10" x14ac:dyDescent="0.25">
      <c r="B186">
        <v>35897348847</v>
      </c>
      <c r="C186" t="s">
        <v>396</v>
      </c>
      <c r="D186" t="s">
        <v>5</v>
      </c>
      <c r="E186" t="s">
        <v>7</v>
      </c>
      <c r="F186" t="s">
        <v>13</v>
      </c>
      <c r="G186" t="s">
        <v>426</v>
      </c>
      <c r="H186">
        <v>20146</v>
      </c>
      <c r="I186" s="1" t="s">
        <v>436</v>
      </c>
      <c r="J186" t="s">
        <v>439</v>
      </c>
    </row>
    <row r="187" spans="2:10" x14ac:dyDescent="0.25">
      <c r="B187">
        <v>35961398099</v>
      </c>
      <c r="C187" t="s">
        <v>270</v>
      </c>
      <c r="D187" t="s">
        <v>6</v>
      </c>
      <c r="E187" t="s">
        <v>7</v>
      </c>
      <c r="F187" t="s">
        <v>11</v>
      </c>
      <c r="G187" t="s">
        <v>426</v>
      </c>
      <c r="H187">
        <v>28851</v>
      </c>
      <c r="I187" s="1" t="s">
        <v>436</v>
      </c>
      <c r="J187" t="s">
        <v>440</v>
      </c>
    </row>
    <row r="188" spans="2:10" x14ac:dyDescent="0.25">
      <c r="B188">
        <v>36049081781</v>
      </c>
      <c r="C188" t="s">
        <v>305</v>
      </c>
      <c r="D188" t="s">
        <v>6</v>
      </c>
      <c r="E188" t="s">
        <v>7</v>
      </c>
      <c r="F188" t="s">
        <v>427</v>
      </c>
      <c r="G188" t="s">
        <v>425</v>
      </c>
      <c r="H188">
        <v>30194</v>
      </c>
      <c r="I188" s="1" t="s">
        <v>436</v>
      </c>
      <c r="J188" t="s">
        <v>438</v>
      </c>
    </row>
    <row r="189" spans="2:10" x14ac:dyDescent="0.25">
      <c r="B189">
        <v>36224475305</v>
      </c>
      <c r="C189" t="s">
        <v>111</v>
      </c>
      <c r="D189" t="s">
        <v>5</v>
      </c>
      <c r="E189" t="s">
        <v>417</v>
      </c>
      <c r="F189" t="s">
        <v>9</v>
      </c>
      <c r="G189" t="s">
        <v>424</v>
      </c>
      <c r="H189">
        <v>28183</v>
      </c>
      <c r="I189" s="1" t="s">
        <v>436</v>
      </c>
      <c r="J189" t="s">
        <v>439</v>
      </c>
    </row>
    <row r="190" spans="2:10" x14ac:dyDescent="0.25">
      <c r="B190">
        <v>36291746435</v>
      </c>
      <c r="C190" t="s">
        <v>286</v>
      </c>
      <c r="D190" t="s">
        <v>6</v>
      </c>
      <c r="E190" t="s">
        <v>417</v>
      </c>
      <c r="F190" t="s">
        <v>427</v>
      </c>
      <c r="G190" t="s">
        <v>426</v>
      </c>
      <c r="H190">
        <v>36045</v>
      </c>
      <c r="I190" s="1" t="s">
        <v>435</v>
      </c>
      <c r="J190" t="s">
        <v>437</v>
      </c>
    </row>
    <row r="191" spans="2:10" x14ac:dyDescent="0.25">
      <c r="B191">
        <v>36396081744</v>
      </c>
      <c r="C191" t="s">
        <v>263</v>
      </c>
      <c r="D191" t="s">
        <v>5</v>
      </c>
      <c r="E191" t="s">
        <v>7</v>
      </c>
      <c r="F191" t="s">
        <v>427</v>
      </c>
      <c r="G191" t="s">
        <v>424</v>
      </c>
      <c r="H191">
        <v>25711</v>
      </c>
      <c r="I191" s="1" t="s">
        <v>433</v>
      </c>
      <c r="J191" t="s">
        <v>437</v>
      </c>
    </row>
    <row r="192" spans="2:10" x14ac:dyDescent="0.25">
      <c r="B192">
        <v>36398957082</v>
      </c>
      <c r="C192" t="s">
        <v>398</v>
      </c>
      <c r="D192" t="s">
        <v>5</v>
      </c>
      <c r="E192" t="s">
        <v>417</v>
      </c>
      <c r="F192" t="s">
        <v>13</v>
      </c>
      <c r="G192" t="s">
        <v>426</v>
      </c>
      <c r="H192">
        <v>29348</v>
      </c>
      <c r="I192" s="1" t="s">
        <v>433</v>
      </c>
      <c r="J192" t="s">
        <v>439</v>
      </c>
    </row>
    <row r="193" spans="2:10" x14ac:dyDescent="0.25">
      <c r="B193">
        <v>36403873767</v>
      </c>
      <c r="C193" t="s">
        <v>49</v>
      </c>
      <c r="D193" t="s">
        <v>6</v>
      </c>
      <c r="E193" t="s">
        <v>8</v>
      </c>
      <c r="F193" t="s">
        <v>12</v>
      </c>
      <c r="G193" t="s">
        <v>424</v>
      </c>
      <c r="H193">
        <v>23274</v>
      </c>
      <c r="I193" s="1" t="s">
        <v>433</v>
      </c>
      <c r="J193" t="s">
        <v>438</v>
      </c>
    </row>
    <row r="194" spans="2:10" x14ac:dyDescent="0.25">
      <c r="B194">
        <v>36431106330</v>
      </c>
      <c r="C194" t="s">
        <v>79</v>
      </c>
      <c r="D194" t="s">
        <v>6</v>
      </c>
      <c r="E194" t="s">
        <v>8</v>
      </c>
      <c r="F194" t="s">
        <v>12</v>
      </c>
      <c r="G194" t="s">
        <v>424</v>
      </c>
      <c r="H194">
        <v>30551</v>
      </c>
      <c r="I194" s="1" t="s">
        <v>433</v>
      </c>
      <c r="J194" t="s">
        <v>440</v>
      </c>
    </row>
    <row r="195" spans="2:10" x14ac:dyDescent="0.25">
      <c r="B195">
        <v>36441615871</v>
      </c>
      <c r="C195" t="s">
        <v>334</v>
      </c>
      <c r="D195" t="s">
        <v>6</v>
      </c>
      <c r="E195" t="s">
        <v>417</v>
      </c>
      <c r="F195" t="s">
        <v>427</v>
      </c>
      <c r="G195" t="s">
        <v>425</v>
      </c>
      <c r="H195">
        <v>31733</v>
      </c>
      <c r="I195" s="1" t="s">
        <v>433</v>
      </c>
      <c r="J195" t="s">
        <v>437</v>
      </c>
    </row>
    <row r="196" spans="2:10" x14ac:dyDescent="0.25">
      <c r="B196">
        <v>36548470324</v>
      </c>
      <c r="C196" t="s">
        <v>368</v>
      </c>
      <c r="D196" t="s">
        <v>5</v>
      </c>
      <c r="E196" t="s">
        <v>416</v>
      </c>
      <c r="F196" t="s">
        <v>13</v>
      </c>
      <c r="G196" t="s">
        <v>425</v>
      </c>
      <c r="H196">
        <v>27090</v>
      </c>
      <c r="I196" s="1" t="s">
        <v>430</v>
      </c>
      <c r="J196" t="s">
        <v>437</v>
      </c>
    </row>
    <row r="197" spans="2:10" x14ac:dyDescent="0.25">
      <c r="B197">
        <v>36755533362</v>
      </c>
      <c r="C197" t="s">
        <v>49</v>
      </c>
      <c r="D197" t="s">
        <v>6</v>
      </c>
      <c r="E197" t="s">
        <v>8</v>
      </c>
      <c r="F197" t="s">
        <v>12</v>
      </c>
      <c r="G197" t="s">
        <v>424</v>
      </c>
      <c r="H197">
        <v>33244</v>
      </c>
      <c r="I197" s="1" t="s">
        <v>429</v>
      </c>
      <c r="J197" t="s">
        <v>438</v>
      </c>
    </row>
    <row r="198" spans="2:10" x14ac:dyDescent="0.25">
      <c r="B198">
        <v>36796717410</v>
      </c>
      <c r="C198" t="s">
        <v>255</v>
      </c>
      <c r="D198" t="s">
        <v>5</v>
      </c>
      <c r="E198" t="s">
        <v>417</v>
      </c>
      <c r="F198" t="s">
        <v>9</v>
      </c>
      <c r="G198" t="s">
        <v>425</v>
      </c>
      <c r="H198">
        <v>31218</v>
      </c>
      <c r="I198" s="1" t="s">
        <v>431</v>
      </c>
      <c r="J198" t="s">
        <v>439</v>
      </c>
    </row>
    <row r="199" spans="2:10" x14ac:dyDescent="0.25">
      <c r="B199">
        <v>36829497298</v>
      </c>
      <c r="C199" t="s">
        <v>168</v>
      </c>
      <c r="D199" t="s">
        <v>6</v>
      </c>
      <c r="E199" t="s">
        <v>416</v>
      </c>
      <c r="F199" t="s">
        <v>13</v>
      </c>
      <c r="G199" t="s">
        <v>425</v>
      </c>
      <c r="H199">
        <v>29883</v>
      </c>
      <c r="I199" s="1" t="s">
        <v>432</v>
      </c>
      <c r="J199" t="s">
        <v>438</v>
      </c>
    </row>
    <row r="200" spans="2:10" x14ac:dyDescent="0.25">
      <c r="B200">
        <v>36836051756</v>
      </c>
      <c r="C200" t="s">
        <v>204</v>
      </c>
      <c r="D200" t="s">
        <v>5</v>
      </c>
      <c r="E200" t="s">
        <v>418</v>
      </c>
      <c r="F200" t="s">
        <v>13</v>
      </c>
      <c r="G200" t="s">
        <v>425</v>
      </c>
      <c r="H200">
        <v>22557</v>
      </c>
      <c r="I200" s="1" t="s">
        <v>434</v>
      </c>
      <c r="J200" t="s">
        <v>439</v>
      </c>
    </row>
    <row r="201" spans="2:10" x14ac:dyDescent="0.25">
      <c r="B201">
        <v>36873140092</v>
      </c>
      <c r="C201" t="s">
        <v>191</v>
      </c>
      <c r="D201" t="s">
        <v>5</v>
      </c>
      <c r="E201" t="s">
        <v>417</v>
      </c>
      <c r="F201" t="s">
        <v>427</v>
      </c>
      <c r="G201" t="s">
        <v>424</v>
      </c>
      <c r="H201">
        <v>33437</v>
      </c>
      <c r="I201" s="1" t="s">
        <v>430</v>
      </c>
      <c r="J201" t="s">
        <v>437</v>
      </c>
    </row>
    <row r="202" spans="2:10" x14ac:dyDescent="0.25">
      <c r="B202">
        <v>36909199882</v>
      </c>
      <c r="C202" t="s">
        <v>16</v>
      </c>
      <c r="D202" t="s">
        <v>6</v>
      </c>
      <c r="E202" t="s">
        <v>7</v>
      </c>
      <c r="F202" t="s">
        <v>14</v>
      </c>
      <c r="G202" t="s">
        <v>426</v>
      </c>
      <c r="H202">
        <v>29807</v>
      </c>
      <c r="I202" s="1" t="s">
        <v>435</v>
      </c>
      <c r="J202" t="s">
        <v>437</v>
      </c>
    </row>
    <row r="203" spans="2:10" x14ac:dyDescent="0.25">
      <c r="B203">
        <v>36918195071</v>
      </c>
      <c r="C203" t="s">
        <v>89</v>
      </c>
      <c r="D203" t="s">
        <v>6</v>
      </c>
      <c r="E203" t="s">
        <v>8</v>
      </c>
      <c r="F203" t="s">
        <v>427</v>
      </c>
      <c r="G203" t="s">
        <v>424</v>
      </c>
      <c r="H203">
        <v>30225</v>
      </c>
      <c r="I203" s="1" t="s">
        <v>436</v>
      </c>
      <c r="J203" t="s">
        <v>438</v>
      </c>
    </row>
    <row r="204" spans="2:10" x14ac:dyDescent="0.25">
      <c r="B204">
        <v>36953446241</v>
      </c>
      <c r="C204" t="s">
        <v>34</v>
      </c>
      <c r="D204" t="s">
        <v>5</v>
      </c>
      <c r="E204" t="s">
        <v>417</v>
      </c>
      <c r="F204" t="s">
        <v>14</v>
      </c>
      <c r="G204" t="s">
        <v>425</v>
      </c>
      <c r="H204">
        <v>25269</v>
      </c>
      <c r="I204" s="1" t="s">
        <v>430</v>
      </c>
      <c r="J204" t="s">
        <v>437</v>
      </c>
    </row>
    <row r="205" spans="2:10" x14ac:dyDescent="0.25">
      <c r="B205">
        <v>36997621098</v>
      </c>
      <c r="C205" t="s">
        <v>99</v>
      </c>
      <c r="D205" t="s">
        <v>6</v>
      </c>
      <c r="E205" t="s">
        <v>8</v>
      </c>
      <c r="F205" t="s">
        <v>9</v>
      </c>
      <c r="G205" t="s">
        <v>426</v>
      </c>
      <c r="H205">
        <v>22462</v>
      </c>
      <c r="I205" s="1" t="s">
        <v>435</v>
      </c>
      <c r="J205" t="s">
        <v>439</v>
      </c>
    </row>
    <row r="206" spans="2:10" x14ac:dyDescent="0.25">
      <c r="B206">
        <v>37045628622</v>
      </c>
      <c r="C206" t="s">
        <v>152</v>
      </c>
      <c r="D206" t="s">
        <v>6</v>
      </c>
      <c r="E206" t="s">
        <v>8</v>
      </c>
      <c r="F206" t="s">
        <v>13</v>
      </c>
      <c r="G206" t="s">
        <v>425</v>
      </c>
      <c r="H206">
        <v>24936</v>
      </c>
      <c r="I206" s="1" t="s">
        <v>436</v>
      </c>
      <c r="J206" t="s">
        <v>437</v>
      </c>
    </row>
    <row r="207" spans="2:10" x14ac:dyDescent="0.25">
      <c r="B207">
        <v>37057811668</v>
      </c>
      <c r="C207" t="s">
        <v>393</v>
      </c>
      <c r="D207" t="s">
        <v>6</v>
      </c>
      <c r="E207" t="s">
        <v>7</v>
      </c>
      <c r="F207" t="s">
        <v>427</v>
      </c>
      <c r="G207" t="s">
        <v>424</v>
      </c>
      <c r="H207">
        <v>32635</v>
      </c>
      <c r="I207" s="1" t="s">
        <v>433</v>
      </c>
      <c r="J207" t="s">
        <v>439</v>
      </c>
    </row>
    <row r="208" spans="2:10" x14ac:dyDescent="0.25">
      <c r="B208">
        <v>37211590394</v>
      </c>
      <c r="C208" t="s">
        <v>349</v>
      </c>
      <c r="D208" t="s">
        <v>5</v>
      </c>
      <c r="E208" t="s">
        <v>8</v>
      </c>
      <c r="F208" t="s">
        <v>427</v>
      </c>
      <c r="G208" t="s">
        <v>426</v>
      </c>
      <c r="H208">
        <v>30669</v>
      </c>
      <c r="I208" s="1" t="s">
        <v>433</v>
      </c>
      <c r="J208" t="s">
        <v>438</v>
      </c>
    </row>
    <row r="209" spans="2:10" x14ac:dyDescent="0.25">
      <c r="B209">
        <v>37236926966</v>
      </c>
      <c r="C209" t="s">
        <v>347</v>
      </c>
      <c r="D209" t="s">
        <v>5</v>
      </c>
      <c r="E209" t="s">
        <v>7</v>
      </c>
      <c r="F209" t="s">
        <v>13</v>
      </c>
      <c r="G209" t="s">
        <v>425</v>
      </c>
      <c r="H209">
        <v>23978</v>
      </c>
      <c r="I209" s="1" t="s">
        <v>433</v>
      </c>
      <c r="J209" t="s">
        <v>437</v>
      </c>
    </row>
    <row r="210" spans="2:10" x14ac:dyDescent="0.25">
      <c r="B210">
        <v>37275901953</v>
      </c>
      <c r="C210" t="s">
        <v>318</v>
      </c>
      <c r="D210" t="s">
        <v>6</v>
      </c>
      <c r="E210" t="s">
        <v>417</v>
      </c>
      <c r="F210" t="s">
        <v>11</v>
      </c>
      <c r="G210" t="s">
        <v>426</v>
      </c>
      <c r="H210">
        <v>23462</v>
      </c>
      <c r="I210" s="1" t="s">
        <v>433</v>
      </c>
      <c r="J210" t="s">
        <v>440</v>
      </c>
    </row>
    <row r="211" spans="2:10" x14ac:dyDescent="0.25">
      <c r="B211">
        <v>37464613995</v>
      </c>
      <c r="C211" t="s">
        <v>48</v>
      </c>
      <c r="D211" t="s">
        <v>5</v>
      </c>
      <c r="E211" t="s">
        <v>416</v>
      </c>
      <c r="F211" t="s">
        <v>13</v>
      </c>
      <c r="G211" t="s">
        <v>425</v>
      </c>
      <c r="H211">
        <v>29466</v>
      </c>
      <c r="I211" s="1" t="s">
        <v>433</v>
      </c>
      <c r="J211" t="s">
        <v>438</v>
      </c>
    </row>
    <row r="212" spans="2:10" x14ac:dyDescent="0.25">
      <c r="B212">
        <v>37625766880</v>
      </c>
      <c r="C212" t="s">
        <v>261</v>
      </c>
      <c r="D212" t="s">
        <v>6</v>
      </c>
      <c r="E212" t="s">
        <v>417</v>
      </c>
      <c r="F212" t="s">
        <v>427</v>
      </c>
      <c r="G212" t="s">
        <v>425</v>
      </c>
      <c r="H212">
        <v>23145</v>
      </c>
      <c r="I212" s="1" t="s">
        <v>433</v>
      </c>
      <c r="J212" t="s">
        <v>439</v>
      </c>
    </row>
    <row r="213" spans="2:10" x14ac:dyDescent="0.25">
      <c r="B213">
        <v>37652222715</v>
      </c>
      <c r="C213" t="s">
        <v>229</v>
      </c>
      <c r="D213" t="s">
        <v>6</v>
      </c>
      <c r="E213" t="s">
        <v>8</v>
      </c>
      <c r="F213" t="s">
        <v>427</v>
      </c>
      <c r="G213" t="s">
        <v>426</v>
      </c>
      <c r="H213">
        <v>34949</v>
      </c>
      <c r="I213" s="1" t="s">
        <v>433</v>
      </c>
      <c r="J213" t="s">
        <v>438</v>
      </c>
    </row>
    <row r="214" spans="2:10" x14ac:dyDescent="0.25">
      <c r="B214">
        <v>37693210425</v>
      </c>
      <c r="C214" t="s">
        <v>336</v>
      </c>
      <c r="D214" t="s">
        <v>6</v>
      </c>
      <c r="E214" t="s">
        <v>7</v>
      </c>
      <c r="F214" t="s">
        <v>13</v>
      </c>
      <c r="G214" t="s">
        <v>426</v>
      </c>
      <c r="H214">
        <v>32689</v>
      </c>
      <c r="I214" s="1" t="s">
        <v>433</v>
      </c>
      <c r="J214" t="s">
        <v>438</v>
      </c>
    </row>
    <row r="215" spans="2:10" x14ac:dyDescent="0.25">
      <c r="B215">
        <v>37769893799</v>
      </c>
      <c r="C215" t="s">
        <v>316</v>
      </c>
      <c r="D215" t="s">
        <v>6</v>
      </c>
      <c r="E215" t="s">
        <v>7</v>
      </c>
      <c r="F215" t="s">
        <v>14</v>
      </c>
      <c r="G215" t="s">
        <v>426</v>
      </c>
      <c r="H215">
        <v>22161</v>
      </c>
      <c r="I215" s="1" t="s">
        <v>433</v>
      </c>
      <c r="J215" t="s">
        <v>437</v>
      </c>
    </row>
    <row r="216" spans="2:10" x14ac:dyDescent="0.25">
      <c r="B216">
        <v>37770682454</v>
      </c>
      <c r="C216" t="s">
        <v>378</v>
      </c>
      <c r="D216" t="s">
        <v>5</v>
      </c>
      <c r="E216" t="s">
        <v>417</v>
      </c>
      <c r="F216" t="s">
        <v>11</v>
      </c>
      <c r="G216" t="s">
        <v>426</v>
      </c>
      <c r="H216">
        <v>24066</v>
      </c>
      <c r="I216" s="1" t="s">
        <v>429</v>
      </c>
      <c r="J216" t="s">
        <v>440</v>
      </c>
    </row>
    <row r="217" spans="2:10" x14ac:dyDescent="0.25">
      <c r="B217">
        <v>37789075708</v>
      </c>
      <c r="C217" t="s">
        <v>205</v>
      </c>
      <c r="D217" t="s">
        <v>5</v>
      </c>
      <c r="E217" t="s">
        <v>7</v>
      </c>
      <c r="F217" t="s">
        <v>427</v>
      </c>
      <c r="G217" t="s">
        <v>425</v>
      </c>
      <c r="H217">
        <v>33101</v>
      </c>
      <c r="I217" s="1" t="s">
        <v>432</v>
      </c>
      <c r="J217" t="s">
        <v>438</v>
      </c>
    </row>
    <row r="218" spans="2:10" x14ac:dyDescent="0.25">
      <c r="B218">
        <v>37966879871</v>
      </c>
      <c r="C218" t="s">
        <v>127</v>
      </c>
      <c r="D218" t="s">
        <v>6</v>
      </c>
      <c r="E218" t="s">
        <v>7</v>
      </c>
      <c r="F218" t="s">
        <v>12</v>
      </c>
      <c r="G218" t="s">
        <v>425</v>
      </c>
      <c r="H218">
        <v>24074</v>
      </c>
      <c r="I218" s="1" t="s">
        <v>436</v>
      </c>
      <c r="J218" t="s">
        <v>440</v>
      </c>
    </row>
    <row r="219" spans="2:10" x14ac:dyDescent="0.25">
      <c r="B219">
        <v>37973746271</v>
      </c>
      <c r="C219" t="s">
        <v>129</v>
      </c>
      <c r="D219" t="s">
        <v>6</v>
      </c>
      <c r="E219" t="s">
        <v>8</v>
      </c>
      <c r="F219" t="s">
        <v>427</v>
      </c>
      <c r="G219" t="s">
        <v>424</v>
      </c>
      <c r="H219">
        <v>28564</v>
      </c>
      <c r="I219" s="1" t="s">
        <v>436</v>
      </c>
      <c r="J219" t="s">
        <v>439</v>
      </c>
    </row>
    <row r="220" spans="2:10" x14ac:dyDescent="0.25">
      <c r="B220">
        <v>37978687320</v>
      </c>
      <c r="C220" t="s">
        <v>369</v>
      </c>
      <c r="D220" t="s">
        <v>6</v>
      </c>
      <c r="E220" t="s">
        <v>8</v>
      </c>
      <c r="F220" t="s">
        <v>427</v>
      </c>
      <c r="G220" t="s">
        <v>424</v>
      </c>
      <c r="H220">
        <v>28641</v>
      </c>
      <c r="I220" s="1" t="s">
        <v>436</v>
      </c>
      <c r="J220" t="s">
        <v>439</v>
      </c>
    </row>
    <row r="221" spans="2:10" x14ac:dyDescent="0.25">
      <c r="B221">
        <v>38016517517</v>
      </c>
      <c r="C221" t="s">
        <v>393</v>
      </c>
      <c r="D221" t="s">
        <v>6</v>
      </c>
      <c r="E221" t="s">
        <v>7</v>
      </c>
      <c r="F221" t="s">
        <v>427</v>
      </c>
      <c r="G221" t="s">
        <v>424</v>
      </c>
      <c r="H221">
        <v>27316</v>
      </c>
      <c r="I221" s="1" t="s">
        <v>436</v>
      </c>
      <c r="J221" t="s">
        <v>439</v>
      </c>
    </row>
    <row r="222" spans="2:10" x14ac:dyDescent="0.25">
      <c r="B222">
        <v>38032052054</v>
      </c>
      <c r="C222" t="s">
        <v>412</v>
      </c>
      <c r="D222" t="s">
        <v>5</v>
      </c>
      <c r="E222" t="s">
        <v>8</v>
      </c>
      <c r="F222" t="s">
        <v>14</v>
      </c>
      <c r="G222" t="s">
        <v>425</v>
      </c>
      <c r="H222">
        <v>29401</v>
      </c>
      <c r="I222" s="1" t="s">
        <v>436</v>
      </c>
      <c r="J222" t="s">
        <v>437</v>
      </c>
    </row>
    <row r="223" spans="2:10" x14ac:dyDescent="0.25">
      <c r="B223">
        <v>38046725955</v>
      </c>
      <c r="C223" t="s">
        <v>173</v>
      </c>
      <c r="D223" t="s">
        <v>6</v>
      </c>
      <c r="E223" t="s">
        <v>7</v>
      </c>
      <c r="F223" t="s">
        <v>427</v>
      </c>
      <c r="G223" t="s">
        <v>424</v>
      </c>
      <c r="H223">
        <v>27594</v>
      </c>
      <c r="I223" s="1" t="s">
        <v>436</v>
      </c>
      <c r="J223" t="s">
        <v>438</v>
      </c>
    </row>
    <row r="224" spans="2:10" x14ac:dyDescent="0.25">
      <c r="B224">
        <v>38165951942</v>
      </c>
      <c r="C224" t="s">
        <v>241</v>
      </c>
      <c r="D224" t="s">
        <v>5</v>
      </c>
      <c r="E224" t="s">
        <v>417</v>
      </c>
      <c r="F224" t="s">
        <v>12</v>
      </c>
      <c r="G224" t="s">
        <v>425</v>
      </c>
      <c r="H224">
        <v>26914</v>
      </c>
      <c r="I224" s="1" t="s">
        <v>435</v>
      </c>
      <c r="J224" t="s">
        <v>438</v>
      </c>
    </row>
    <row r="225" spans="2:10" x14ac:dyDescent="0.25">
      <c r="B225">
        <v>38193237578</v>
      </c>
      <c r="C225" t="s">
        <v>112</v>
      </c>
      <c r="D225" t="s">
        <v>5</v>
      </c>
      <c r="E225" t="s">
        <v>8</v>
      </c>
      <c r="F225" t="s">
        <v>14</v>
      </c>
      <c r="G225" t="s">
        <v>425</v>
      </c>
      <c r="H225">
        <v>32134</v>
      </c>
      <c r="I225" s="1" t="s">
        <v>433</v>
      </c>
      <c r="J225" t="s">
        <v>437</v>
      </c>
    </row>
    <row r="226" spans="2:10" x14ac:dyDescent="0.25">
      <c r="B226">
        <v>38242427646</v>
      </c>
      <c r="C226" t="s">
        <v>241</v>
      </c>
      <c r="D226" t="s">
        <v>5</v>
      </c>
      <c r="E226" t="s">
        <v>416</v>
      </c>
      <c r="F226" t="s">
        <v>12</v>
      </c>
      <c r="G226" t="s">
        <v>425</v>
      </c>
      <c r="H226">
        <v>26956</v>
      </c>
      <c r="I226" s="1" t="s">
        <v>433</v>
      </c>
      <c r="J226" t="s">
        <v>438</v>
      </c>
    </row>
    <row r="227" spans="2:10" x14ac:dyDescent="0.25">
      <c r="B227">
        <v>38262075932</v>
      </c>
      <c r="C227" t="s">
        <v>351</v>
      </c>
      <c r="D227" t="s">
        <v>5</v>
      </c>
      <c r="E227" t="s">
        <v>417</v>
      </c>
      <c r="F227" t="s">
        <v>9</v>
      </c>
      <c r="G227" t="s">
        <v>424</v>
      </c>
      <c r="H227">
        <v>27231</v>
      </c>
      <c r="I227" s="1" t="s">
        <v>433</v>
      </c>
      <c r="J227" t="s">
        <v>439</v>
      </c>
    </row>
    <row r="228" spans="2:10" x14ac:dyDescent="0.25">
      <c r="B228">
        <v>38278121652</v>
      </c>
      <c r="C228" t="s">
        <v>112</v>
      </c>
      <c r="D228" t="s">
        <v>5</v>
      </c>
      <c r="E228" t="s">
        <v>8</v>
      </c>
      <c r="F228" t="s">
        <v>14</v>
      </c>
      <c r="G228" t="s">
        <v>425</v>
      </c>
      <c r="H228">
        <v>22241</v>
      </c>
      <c r="I228" s="1" t="s">
        <v>433</v>
      </c>
      <c r="J228" t="s">
        <v>437</v>
      </c>
    </row>
    <row r="229" spans="2:10" x14ac:dyDescent="0.25">
      <c r="B229">
        <v>38385048319</v>
      </c>
      <c r="C229" t="s">
        <v>247</v>
      </c>
      <c r="D229" t="s">
        <v>6</v>
      </c>
      <c r="E229" t="s">
        <v>7</v>
      </c>
      <c r="F229" t="s">
        <v>12</v>
      </c>
      <c r="G229" t="s">
        <v>425</v>
      </c>
      <c r="H229">
        <v>24581</v>
      </c>
      <c r="I229" s="1" t="s">
        <v>433</v>
      </c>
      <c r="J229" t="s">
        <v>440</v>
      </c>
    </row>
    <row r="230" spans="2:10" x14ac:dyDescent="0.25">
      <c r="B230">
        <v>38423790148</v>
      </c>
      <c r="C230" t="s">
        <v>92</v>
      </c>
      <c r="D230" t="s">
        <v>6</v>
      </c>
      <c r="E230" t="s">
        <v>8</v>
      </c>
      <c r="F230" t="s">
        <v>13</v>
      </c>
      <c r="G230" t="s">
        <v>425</v>
      </c>
      <c r="H230">
        <v>26660</v>
      </c>
      <c r="I230" s="1" t="s">
        <v>430</v>
      </c>
      <c r="J230" t="s">
        <v>439</v>
      </c>
    </row>
    <row r="231" spans="2:10" x14ac:dyDescent="0.25">
      <c r="B231">
        <v>38436562260</v>
      </c>
      <c r="C231" t="s">
        <v>125</v>
      </c>
      <c r="D231" t="s">
        <v>6</v>
      </c>
      <c r="E231" t="s">
        <v>7</v>
      </c>
      <c r="F231" t="s">
        <v>427</v>
      </c>
      <c r="G231" t="s">
        <v>425</v>
      </c>
      <c r="H231">
        <v>31018</v>
      </c>
      <c r="I231" s="1" t="s">
        <v>429</v>
      </c>
      <c r="J231" t="s">
        <v>438</v>
      </c>
    </row>
    <row r="232" spans="2:10" x14ac:dyDescent="0.25">
      <c r="B232">
        <v>38480201900</v>
      </c>
      <c r="C232" t="s">
        <v>246</v>
      </c>
      <c r="D232" t="s">
        <v>6</v>
      </c>
      <c r="E232" t="s">
        <v>417</v>
      </c>
      <c r="F232" t="s">
        <v>11</v>
      </c>
      <c r="G232" t="s">
        <v>426</v>
      </c>
      <c r="H232">
        <v>30429</v>
      </c>
      <c r="I232" s="1" t="s">
        <v>431</v>
      </c>
      <c r="J232" t="s">
        <v>440</v>
      </c>
    </row>
    <row r="233" spans="2:10" x14ac:dyDescent="0.25">
      <c r="B233">
        <v>38500617594</v>
      </c>
      <c r="C233" t="s">
        <v>150</v>
      </c>
      <c r="D233" t="s">
        <v>6</v>
      </c>
      <c r="E233" t="s">
        <v>7</v>
      </c>
      <c r="F233" t="s">
        <v>11</v>
      </c>
      <c r="G233" t="s">
        <v>426</v>
      </c>
      <c r="H233">
        <v>32533</v>
      </c>
      <c r="I233" s="1" t="s">
        <v>432</v>
      </c>
      <c r="J233" t="s">
        <v>440</v>
      </c>
    </row>
    <row r="234" spans="2:10" x14ac:dyDescent="0.25">
      <c r="B234">
        <v>38507330255</v>
      </c>
      <c r="C234" t="s">
        <v>161</v>
      </c>
      <c r="D234" t="s">
        <v>5</v>
      </c>
      <c r="E234" t="s">
        <v>417</v>
      </c>
      <c r="F234" t="s">
        <v>427</v>
      </c>
      <c r="G234" t="s">
        <v>425</v>
      </c>
      <c r="H234">
        <v>26164</v>
      </c>
      <c r="I234" s="1" t="s">
        <v>434</v>
      </c>
      <c r="J234" t="s">
        <v>438</v>
      </c>
    </row>
    <row r="235" spans="2:10" x14ac:dyDescent="0.25">
      <c r="B235">
        <v>38563822180</v>
      </c>
      <c r="C235" t="s">
        <v>359</v>
      </c>
      <c r="D235" t="s">
        <v>5</v>
      </c>
      <c r="E235" t="s">
        <v>8</v>
      </c>
      <c r="F235" t="s">
        <v>427</v>
      </c>
      <c r="G235" t="s">
        <v>425</v>
      </c>
      <c r="H235">
        <v>28753</v>
      </c>
      <c r="I235" s="1" t="s">
        <v>430</v>
      </c>
      <c r="J235" t="s">
        <v>437</v>
      </c>
    </row>
    <row r="236" spans="2:10" x14ac:dyDescent="0.25">
      <c r="B236">
        <v>38574789204</v>
      </c>
      <c r="C236" t="s">
        <v>210</v>
      </c>
      <c r="D236" t="s">
        <v>6</v>
      </c>
      <c r="E236" t="s">
        <v>7</v>
      </c>
      <c r="F236" t="s">
        <v>11</v>
      </c>
      <c r="G236" t="s">
        <v>426</v>
      </c>
      <c r="H236">
        <v>25487</v>
      </c>
      <c r="I236" s="1" t="s">
        <v>435</v>
      </c>
      <c r="J236" t="s">
        <v>440</v>
      </c>
    </row>
    <row r="237" spans="2:10" x14ac:dyDescent="0.25">
      <c r="B237">
        <v>38720204448</v>
      </c>
      <c r="C237" t="s">
        <v>401</v>
      </c>
      <c r="D237" t="s">
        <v>6</v>
      </c>
      <c r="E237" t="s">
        <v>417</v>
      </c>
      <c r="F237" t="s">
        <v>427</v>
      </c>
      <c r="G237" t="s">
        <v>425</v>
      </c>
      <c r="H237">
        <v>30763</v>
      </c>
      <c r="I237" s="1" t="s">
        <v>436</v>
      </c>
      <c r="J237" t="s">
        <v>438</v>
      </c>
    </row>
    <row r="238" spans="2:10" x14ac:dyDescent="0.25">
      <c r="B238">
        <v>38732340622</v>
      </c>
      <c r="C238" t="s">
        <v>44</v>
      </c>
      <c r="D238" t="s">
        <v>5</v>
      </c>
      <c r="E238" t="s">
        <v>418</v>
      </c>
      <c r="F238" t="s">
        <v>13</v>
      </c>
      <c r="G238" t="s">
        <v>425</v>
      </c>
      <c r="H238">
        <v>33741</v>
      </c>
      <c r="I238" s="1" t="s">
        <v>430</v>
      </c>
      <c r="J238" t="s">
        <v>439</v>
      </c>
    </row>
    <row r="239" spans="2:10" x14ac:dyDescent="0.25">
      <c r="B239">
        <v>38738606466</v>
      </c>
      <c r="C239" t="s">
        <v>234</v>
      </c>
      <c r="D239" t="s">
        <v>6</v>
      </c>
      <c r="E239" t="s">
        <v>417</v>
      </c>
      <c r="F239" t="s">
        <v>11</v>
      </c>
      <c r="G239" t="s">
        <v>425</v>
      </c>
      <c r="H239">
        <v>35099</v>
      </c>
      <c r="I239" s="1" t="s">
        <v>435</v>
      </c>
      <c r="J239" t="s">
        <v>440</v>
      </c>
    </row>
    <row r="240" spans="2:10" x14ac:dyDescent="0.25">
      <c r="B240">
        <v>38797538027</v>
      </c>
      <c r="C240" t="s">
        <v>284</v>
      </c>
      <c r="D240" t="s">
        <v>5</v>
      </c>
      <c r="E240" t="s">
        <v>418</v>
      </c>
      <c r="F240" t="s">
        <v>13</v>
      </c>
      <c r="G240" t="s">
        <v>425</v>
      </c>
      <c r="H240">
        <v>22596</v>
      </c>
      <c r="I240" s="1" t="s">
        <v>436</v>
      </c>
      <c r="J240" t="s">
        <v>439</v>
      </c>
    </row>
    <row r="241" spans="2:10" x14ac:dyDescent="0.25">
      <c r="B241">
        <v>38804835975</v>
      </c>
      <c r="C241" t="s">
        <v>89</v>
      </c>
      <c r="D241" t="s">
        <v>6</v>
      </c>
      <c r="E241" t="s">
        <v>8</v>
      </c>
      <c r="F241" t="s">
        <v>427</v>
      </c>
      <c r="G241" t="s">
        <v>424</v>
      </c>
      <c r="H241">
        <v>31802</v>
      </c>
      <c r="I241" s="1" t="s">
        <v>433</v>
      </c>
      <c r="J241" t="s">
        <v>438</v>
      </c>
    </row>
    <row r="242" spans="2:10" x14ac:dyDescent="0.25">
      <c r="B242">
        <v>39011685266</v>
      </c>
      <c r="C242" t="s">
        <v>109</v>
      </c>
      <c r="D242" t="s">
        <v>5</v>
      </c>
      <c r="E242" t="s">
        <v>8</v>
      </c>
      <c r="F242" t="s">
        <v>427</v>
      </c>
      <c r="G242" t="s">
        <v>425</v>
      </c>
      <c r="H242">
        <v>25075</v>
      </c>
      <c r="I242" s="1" t="s">
        <v>433</v>
      </c>
      <c r="J242" t="s">
        <v>438</v>
      </c>
    </row>
    <row r="243" spans="2:10" x14ac:dyDescent="0.25">
      <c r="B243">
        <v>39016491455</v>
      </c>
      <c r="C243" t="s">
        <v>303</v>
      </c>
      <c r="D243" t="s">
        <v>5</v>
      </c>
      <c r="E243" t="s">
        <v>7</v>
      </c>
      <c r="F243" t="s">
        <v>9</v>
      </c>
      <c r="G243" t="s">
        <v>424</v>
      </c>
      <c r="H243">
        <v>27491</v>
      </c>
      <c r="I243" s="1" t="s">
        <v>433</v>
      </c>
      <c r="J243" t="s">
        <v>439</v>
      </c>
    </row>
    <row r="244" spans="2:10" x14ac:dyDescent="0.25">
      <c r="B244">
        <v>39161320210</v>
      </c>
      <c r="C244" t="s">
        <v>134</v>
      </c>
      <c r="D244" t="s">
        <v>6</v>
      </c>
      <c r="E244" t="s">
        <v>417</v>
      </c>
      <c r="F244" t="s">
        <v>13</v>
      </c>
      <c r="G244" t="s">
        <v>425</v>
      </c>
      <c r="H244">
        <v>31562</v>
      </c>
      <c r="I244" s="1" t="s">
        <v>433</v>
      </c>
      <c r="J244" t="s">
        <v>439</v>
      </c>
    </row>
    <row r="245" spans="2:10" x14ac:dyDescent="0.25">
      <c r="B245">
        <v>39205147195</v>
      </c>
      <c r="C245" t="s">
        <v>101</v>
      </c>
      <c r="D245" t="s">
        <v>6</v>
      </c>
      <c r="E245" t="s">
        <v>417</v>
      </c>
      <c r="F245" t="s">
        <v>427</v>
      </c>
      <c r="G245" t="s">
        <v>425</v>
      </c>
      <c r="H245">
        <v>20599</v>
      </c>
      <c r="I245" s="1" t="s">
        <v>433</v>
      </c>
      <c r="J245" t="s">
        <v>438</v>
      </c>
    </row>
    <row r="246" spans="2:10" x14ac:dyDescent="0.25">
      <c r="B246">
        <v>39217268673</v>
      </c>
      <c r="C246" t="s">
        <v>31</v>
      </c>
      <c r="D246" t="s">
        <v>6</v>
      </c>
      <c r="E246" t="s">
        <v>417</v>
      </c>
      <c r="F246" t="s">
        <v>12</v>
      </c>
      <c r="G246" t="s">
        <v>424</v>
      </c>
      <c r="H246">
        <v>23872</v>
      </c>
      <c r="I246" s="1" t="s">
        <v>433</v>
      </c>
      <c r="J246" t="s">
        <v>440</v>
      </c>
    </row>
    <row r="247" spans="2:10" x14ac:dyDescent="0.25">
      <c r="B247">
        <v>39300028907</v>
      </c>
      <c r="C247" t="s">
        <v>339</v>
      </c>
      <c r="D247" t="s">
        <v>6</v>
      </c>
      <c r="E247" t="s">
        <v>8</v>
      </c>
      <c r="F247" t="s">
        <v>9</v>
      </c>
      <c r="G247" t="s">
        <v>426</v>
      </c>
      <c r="H247">
        <v>20778</v>
      </c>
      <c r="I247" s="1" t="s">
        <v>433</v>
      </c>
      <c r="J247" t="s">
        <v>439</v>
      </c>
    </row>
    <row r="248" spans="2:10" x14ac:dyDescent="0.25">
      <c r="B248">
        <v>39316864102</v>
      </c>
      <c r="C248" t="s">
        <v>126</v>
      </c>
      <c r="D248" t="s">
        <v>6</v>
      </c>
      <c r="E248" t="s">
        <v>417</v>
      </c>
      <c r="F248" t="s">
        <v>11</v>
      </c>
      <c r="G248" t="s">
        <v>426</v>
      </c>
      <c r="H248">
        <v>29399</v>
      </c>
      <c r="I248" s="1" t="s">
        <v>433</v>
      </c>
      <c r="J248" t="s">
        <v>440</v>
      </c>
    </row>
    <row r="249" spans="2:10" x14ac:dyDescent="0.25">
      <c r="B249">
        <v>39357979099</v>
      </c>
      <c r="C249" t="s">
        <v>81</v>
      </c>
      <c r="D249" t="s">
        <v>6</v>
      </c>
      <c r="E249" t="s">
        <v>417</v>
      </c>
      <c r="F249" t="s">
        <v>427</v>
      </c>
      <c r="G249" t="s">
        <v>425</v>
      </c>
      <c r="H249">
        <v>28224</v>
      </c>
      <c r="I249" s="1" t="s">
        <v>433</v>
      </c>
      <c r="J249" t="s">
        <v>439</v>
      </c>
    </row>
    <row r="250" spans="2:10" x14ac:dyDescent="0.25">
      <c r="B250">
        <v>39482642623</v>
      </c>
      <c r="C250" t="s">
        <v>25</v>
      </c>
      <c r="D250" t="s">
        <v>6</v>
      </c>
      <c r="E250" t="s">
        <v>7</v>
      </c>
      <c r="F250" t="s">
        <v>12</v>
      </c>
      <c r="G250" t="s">
        <v>425</v>
      </c>
      <c r="H250">
        <v>25330</v>
      </c>
      <c r="I250" s="1" t="s">
        <v>429</v>
      </c>
      <c r="J250" t="s">
        <v>438</v>
      </c>
    </row>
    <row r="251" spans="2:10" x14ac:dyDescent="0.25">
      <c r="B251">
        <v>39613225496</v>
      </c>
      <c r="C251" t="s">
        <v>371</v>
      </c>
      <c r="D251" t="s">
        <v>6</v>
      </c>
      <c r="E251" t="s">
        <v>416</v>
      </c>
      <c r="F251" t="s">
        <v>13</v>
      </c>
      <c r="G251" t="s">
        <v>424</v>
      </c>
      <c r="H251">
        <v>26673</v>
      </c>
      <c r="I251" s="1" t="s">
        <v>432</v>
      </c>
      <c r="J251" t="s">
        <v>437</v>
      </c>
    </row>
    <row r="252" spans="2:10" x14ac:dyDescent="0.25">
      <c r="B252">
        <v>39632140009</v>
      </c>
      <c r="C252" t="s">
        <v>100</v>
      </c>
      <c r="D252" t="s">
        <v>6</v>
      </c>
      <c r="E252" t="s">
        <v>7</v>
      </c>
      <c r="F252" t="s">
        <v>14</v>
      </c>
      <c r="G252" t="s">
        <v>425</v>
      </c>
      <c r="H252">
        <v>32081</v>
      </c>
      <c r="I252" s="1" t="s">
        <v>436</v>
      </c>
      <c r="J252" t="s">
        <v>437</v>
      </c>
    </row>
    <row r="253" spans="2:10" x14ac:dyDescent="0.25">
      <c r="B253">
        <v>39660449593</v>
      </c>
      <c r="C253" t="s">
        <v>291</v>
      </c>
      <c r="D253" t="s">
        <v>5</v>
      </c>
      <c r="E253" t="s">
        <v>416</v>
      </c>
      <c r="F253" t="s">
        <v>9</v>
      </c>
      <c r="G253" t="s">
        <v>424</v>
      </c>
      <c r="H253">
        <v>33937</v>
      </c>
      <c r="I253" s="1" t="s">
        <v>436</v>
      </c>
      <c r="J253" t="s">
        <v>439</v>
      </c>
    </row>
    <row r="254" spans="2:10" x14ac:dyDescent="0.25">
      <c r="B254">
        <v>39678618932</v>
      </c>
      <c r="C254" t="s">
        <v>72</v>
      </c>
      <c r="D254" t="s">
        <v>5</v>
      </c>
      <c r="E254" t="s">
        <v>8</v>
      </c>
      <c r="F254" t="s">
        <v>13</v>
      </c>
      <c r="G254" t="s">
        <v>425</v>
      </c>
      <c r="H254">
        <v>27621</v>
      </c>
      <c r="I254" s="1" t="s">
        <v>436</v>
      </c>
      <c r="J254" t="s">
        <v>438</v>
      </c>
    </row>
    <row r="255" spans="2:10" x14ac:dyDescent="0.25">
      <c r="B255">
        <v>39680758592</v>
      </c>
      <c r="C255" t="s">
        <v>45</v>
      </c>
      <c r="D255" t="s">
        <v>6</v>
      </c>
      <c r="E255" t="s">
        <v>7</v>
      </c>
      <c r="F255" t="s">
        <v>427</v>
      </c>
      <c r="G255" t="s">
        <v>425</v>
      </c>
      <c r="H255">
        <v>32253</v>
      </c>
      <c r="I255" s="1" t="s">
        <v>436</v>
      </c>
      <c r="J255" t="s">
        <v>439</v>
      </c>
    </row>
    <row r="256" spans="2:10" x14ac:dyDescent="0.25">
      <c r="B256">
        <v>39721320066</v>
      </c>
      <c r="C256" t="s">
        <v>239</v>
      </c>
      <c r="D256" t="s">
        <v>5</v>
      </c>
      <c r="E256" t="s">
        <v>8</v>
      </c>
      <c r="F256" t="s">
        <v>427</v>
      </c>
      <c r="G256" t="s">
        <v>425</v>
      </c>
      <c r="H256">
        <v>25660</v>
      </c>
      <c r="I256" s="1" t="s">
        <v>436</v>
      </c>
      <c r="J256" t="s">
        <v>437</v>
      </c>
    </row>
    <row r="257" spans="2:10" x14ac:dyDescent="0.25">
      <c r="B257">
        <v>39724964915</v>
      </c>
      <c r="C257" t="s">
        <v>234</v>
      </c>
      <c r="D257" t="s">
        <v>6</v>
      </c>
      <c r="E257" t="s">
        <v>416</v>
      </c>
      <c r="F257" t="s">
        <v>11</v>
      </c>
      <c r="G257" t="s">
        <v>425</v>
      </c>
      <c r="H257">
        <v>24044</v>
      </c>
      <c r="I257" s="1" t="s">
        <v>436</v>
      </c>
      <c r="J257" t="s">
        <v>440</v>
      </c>
    </row>
    <row r="258" spans="2:10" x14ac:dyDescent="0.25">
      <c r="B258">
        <v>39816227977</v>
      </c>
      <c r="C258" t="s">
        <v>301</v>
      </c>
      <c r="D258" t="s">
        <v>5</v>
      </c>
      <c r="E258" t="s">
        <v>417</v>
      </c>
      <c r="F258" t="s">
        <v>427</v>
      </c>
      <c r="G258" t="s">
        <v>425</v>
      </c>
      <c r="H258">
        <v>27162</v>
      </c>
      <c r="I258" s="1" t="s">
        <v>435</v>
      </c>
      <c r="J258" t="s">
        <v>438</v>
      </c>
    </row>
    <row r="259" spans="2:10" x14ac:dyDescent="0.25">
      <c r="B259">
        <v>39864520583</v>
      </c>
      <c r="C259" t="s">
        <v>17</v>
      </c>
      <c r="D259" t="s">
        <v>6</v>
      </c>
      <c r="E259" t="s">
        <v>7</v>
      </c>
      <c r="F259" t="s">
        <v>427</v>
      </c>
      <c r="G259" t="s">
        <v>425</v>
      </c>
      <c r="H259">
        <v>34689</v>
      </c>
      <c r="I259" s="1" t="s">
        <v>433</v>
      </c>
      <c r="J259" t="s">
        <v>438</v>
      </c>
    </row>
    <row r="260" spans="2:10" x14ac:dyDescent="0.25">
      <c r="B260">
        <v>40059307494</v>
      </c>
      <c r="C260" t="s">
        <v>160</v>
      </c>
      <c r="D260" t="s">
        <v>5</v>
      </c>
      <c r="E260" t="s">
        <v>7</v>
      </c>
      <c r="F260" t="s">
        <v>14</v>
      </c>
      <c r="G260" t="s">
        <v>426</v>
      </c>
      <c r="H260">
        <v>20239</v>
      </c>
      <c r="I260" s="1" t="s">
        <v>433</v>
      </c>
      <c r="J260" t="s">
        <v>437</v>
      </c>
    </row>
    <row r="261" spans="2:10" x14ac:dyDescent="0.25">
      <c r="B261">
        <v>40159055249</v>
      </c>
      <c r="C261" t="s">
        <v>350</v>
      </c>
      <c r="D261" t="s">
        <v>6</v>
      </c>
      <c r="E261" t="s">
        <v>7</v>
      </c>
      <c r="F261" t="s">
        <v>13</v>
      </c>
      <c r="G261" t="s">
        <v>426</v>
      </c>
      <c r="H261">
        <v>26165</v>
      </c>
      <c r="I261" s="1" t="s">
        <v>433</v>
      </c>
      <c r="J261" t="s">
        <v>439</v>
      </c>
    </row>
    <row r="262" spans="2:10" x14ac:dyDescent="0.25">
      <c r="B262">
        <v>40164211200</v>
      </c>
      <c r="C262" t="s">
        <v>65</v>
      </c>
      <c r="D262" t="s">
        <v>6</v>
      </c>
      <c r="E262" t="s">
        <v>7</v>
      </c>
      <c r="F262" t="s">
        <v>427</v>
      </c>
      <c r="G262" t="s">
        <v>425</v>
      </c>
      <c r="H262">
        <v>21293</v>
      </c>
      <c r="I262" s="1" t="s">
        <v>433</v>
      </c>
      <c r="J262" t="s">
        <v>438</v>
      </c>
    </row>
    <row r="263" spans="2:10" x14ac:dyDescent="0.25">
      <c r="B263">
        <v>40243096179</v>
      </c>
      <c r="C263" t="s">
        <v>203</v>
      </c>
      <c r="D263" t="s">
        <v>5</v>
      </c>
      <c r="E263" t="s">
        <v>7</v>
      </c>
      <c r="F263" t="s">
        <v>13</v>
      </c>
      <c r="G263" t="s">
        <v>425</v>
      </c>
      <c r="H263">
        <v>24009</v>
      </c>
      <c r="I263" s="1" t="s">
        <v>433</v>
      </c>
      <c r="J263" t="s">
        <v>437</v>
      </c>
    </row>
    <row r="264" spans="2:10" x14ac:dyDescent="0.25">
      <c r="B264">
        <v>40248631760</v>
      </c>
      <c r="C264" t="s">
        <v>158</v>
      </c>
      <c r="D264" t="s">
        <v>5</v>
      </c>
      <c r="E264" t="s">
        <v>417</v>
      </c>
      <c r="F264" t="s">
        <v>13</v>
      </c>
      <c r="G264" t="s">
        <v>426</v>
      </c>
      <c r="H264">
        <v>34838</v>
      </c>
      <c r="I264" s="1" t="s">
        <v>430</v>
      </c>
      <c r="J264" t="s">
        <v>439</v>
      </c>
    </row>
    <row r="265" spans="2:10" x14ac:dyDescent="0.25">
      <c r="B265">
        <v>40397347853</v>
      </c>
      <c r="C265" t="s">
        <v>295</v>
      </c>
      <c r="D265" t="s">
        <v>6</v>
      </c>
      <c r="E265" t="s">
        <v>417</v>
      </c>
      <c r="F265" t="s">
        <v>12</v>
      </c>
      <c r="G265" t="s">
        <v>425</v>
      </c>
      <c r="H265">
        <v>31951</v>
      </c>
      <c r="I265" s="1" t="s">
        <v>429</v>
      </c>
      <c r="J265" t="s">
        <v>440</v>
      </c>
    </row>
    <row r="266" spans="2:10" x14ac:dyDescent="0.25">
      <c r="B266">
        <v>40622214948</v>
      </c>
      <c r="C266" t="s">
        <v>402</v>
      </c>
      <c r="D266" t="s">
        <v>5</v>
      </c>
      <c r="E266" t="s">
        <v>8</v>
      </c>
      <c r="F266" t="s">
        <v>11</v>
      </c>
      <c r="G266" t="s">
        <v>424</v>
      </c>
      <c r="H266">
        <v>31476</v>
      </c>
      <c r="I266" s="1" t="s">
        <v>431</v>
      </c>
      <c r="J266" t="s">
        <v>440</v>
      </c>
    </row>
    <row r="267" spans="2:10" x14ac:dyDescent="0.25">
      <c r="B267">
        <v>40810919120</v>
      </c>
      <c r="C267" t="s">
        <v>120</v>
      </c>
      <c r="D267" t="s">
        <v>6</v>
      </c>
      <c r="E267" t="s">
        <v>7</v>
      </c>
      <c r="F267" t="s">
        <v>13</v>
      </c>
      <c r="G267" t="s">
        <v>426</v>
      </c>
      <c r="H267">
        <v>22131</v>
      </c>
      <c r="I267" s="1" t="s">
        <v>432</v>
      </c>
      <c r="J267" t="s">
        <v>438</v>
      </c>
    </row>
    <row r="268" spans="2:10" x14ac:dyDescent="0.25">
      <c r="B268">
        <v>40891216129</v>
      </c>
      <c r="C268" t="s">
        <v>188</v>
      </c>
      <c r="D268" t="s">
        <v>5</v>
      </c>
      <c r="E268" t="s">
        <v>416</v>
      </c>
      <c r="F268" t="s">
        <v>13</v>
      </c>
      <c r="G268" t="s">
        <v>425</v>
      </c>
      <c r="H268">
        <v>30703</v>
      </c>
      <c r="I268" s="1" t="s">
        <v>434</v>
      </c>
      <c r="J268" t="s">
        <v>439</v>
      </c>
    </row>
    <row r="269" spans="2:10" x14ac:dyDescent="0.25">
      <c r="B269">
        <v>40907557618</v>
      </c>
      <c r="C269" t="s">
        <v>373</v>
      </c>
      <c r="D269" t="s">
        <v>6</v>
      </c>
      <c r="E269" t="s">
        <v>7</v>
      </c>
      <c r="F269" t="s">
        <v>427</v>
      </c>
      <c r="G269" t="s">
        <v>424</v>
      </c>
      <c r="H269">
        <v>26700</v>
      </c>
      <c r="I269" s="1" t="s">
        <v>430</v>
      </c>
      <c r="J269" t="s">
        <v>438</v>
      </c>
    </row>
    <row r="270" spans="2:10" x14ac:dyDescent="0.25">
      <c r="B270">
        <v>40955062884</v>
      </c>
      <c r="C270" t="s">
        <v>146</v>
      </c>
      <c r="D270" t="s">
        <v>6</v>
      </c>
      <c r="E270" t="s">
        <v>417</v>
      </c>
      <c r="F270" t="s">
        <v>13</v>
      </c>
      <c r="G270" t="s">
        <v>425</v>
      </c>
      <c r="H270">
        <v>33976</v>
      </c>
      <c r="I270" s="1" t="s">
        <v>435</v>
      </c>
      <c r="J270" t="s">
        <v>440</v>
      </c>
    </row>
    <row r="271" spans="2:10" x14ac:dyDescent="0.25">
      <c r="B271">
        <v>41027808363</v>
      </c>
      <c r="C271" t="s">
        <v>289</v>
      </c>
      <c r="D271" t="s">
        <v>5</v>
      </c>
      <c r="E271" t="s">
        <v>8</v>
      </c>
      <c r="F271" t="s">
        <v>12</v>
      </c>
      <c r="G271" t="s">
        <v>424</v>
      </c>
      <c r="H271">
        <v>31284</v>
      </c>
      <c r="I271" s="1" t="s">
        <v>436</v>
      </c>
      <c r="J271" t="s">
        <v>438</v>
      </c>
    </row>
    <row r="272" spans="2:10" x14ac:dyDescent="0.25">
      <c r="B272">
        <v>41038445189</v>
      </c>
      <c r="C272" t="s">
        <v>66</v>
      </c>
      <c r="D272" t="s">
        <v>5</v>
      </c>
      <c r="E272" t="s">
        <v>417</v>
      </c>
      <c r="F272" t="s">
        <v>11</v>
      </c>
      <c r="G272" t="s">
        <v>426</v>
      </c>
      <c r="H272">
        <v>30962</v>
      </c>
      <c r="I272" s="1" t="s">
        <v>430</v>
      </c>
      <c r="J272" t="s">
        <v>440</v>
      </c>
    </row>
    <row r="273" spans="2:10" x14ac:dyDescent="0.25">
      <c r="B273">
        <v>41107442085</v>
      </c>
      <c r="C273" t="s">
        <v>324</v>
      </c>
      <c r="D273" t="s">
        <v>6</v>
      </c>
      <c r="E273" t="s">
        <v>418</v>
      </c>
      <c r="F273" t="s">
        <v>13</v>
      </c>
      <c r="G273" t="s">
        <v>425</v>
      </c>
      <c r="H273">
        <v>23139</v>
      </c>
      <c r="I273" s="1" t="s">
        <v>435</v>
      </c>
      <c r="J273" t="s">
        <v>439</v>
      </c>
    </row>
    <row r="274" spans="2:10" x14ac:dyDescent="0.25">
      <c r="B274">
        <v>41158621693</v>
      </c>
      <c r="C274" t="s">
        <v>106</v>
      </c>
      <c r="D274" t="s">
        <v>6</v>
      </c>
      <c r="E274" t="s">
        <v>417</v>
      </c>
      <c r="F274" t="s">
        <v>14</v>
      </c>
      <c r="G274" t="s">
        <v>426</v>
      </c>
      <c r="H274">
        <v>29118</v>
      </c>
      <c r="I274" s="1" t="s">
        <v>436</v>
      </c>
      <c r="J274" t="s">
        <v>437</v>
      </c>
    </row>
    <row r="275" spans="2:10" x14ac:dyDescent="0.25">
      <c r="B275">
        <v>41215776974</v>
      </c>
      <c r="C275" t="s">
        <v>220</v>
      </c>
      <c r="D275" t="s">
        <v>6</v>
      </c>
      <c r="E275" t="s">
        <v>7</v>
      </c>
      <c r="F275" t="s">
        <v>14</v>
      </c>
      <c r="G275" t="s">
        <v>425</v>
      </c>
      <c r="H275">
        <v>27732</v>
      </c>
      <c r="I275" s="1" t="s">
        <v>433</v>
      </c>
      <c r="J275" t="s">
        <v>437</v>
      </c>
    </row>
    <row r="276" spans="2:10" x14ac:dyDescent="0.25">
      <c r="B276">
        <v>41339088783</v>
      </c>
      <c r="C276" t="s">
        <v>379</v>
      </c>
      <c r="D276" t="s">
        <v>6</v>
      </c>
      <c r="E276" t="s">
        <v>8</v>
      </c>
      <c r="F276" t="s">
        <v>12</v>
      </c>
      <c r="G276" t="s">
        <v>426</v>
      </c>
      <c r="H276">
        <v>25150</v>
      </c>
      <c r="I276" s="1" t="s">
        <v>433</v>
      </c>
      <c r="J276" t="s">
        <v>439</v>
      </c>
    </row>
    <row r="277" spans="2:10" x14ac:dyDescent="0.25">
      <c r="B277">
        <v>41353457861</v>
      </c>
      <c r="C277" t="s">
        <v>392</v>
      </c>
      <c r="D277" t="s">
        <v>5</v>
      </c>
      <c r="E277" t="s">
        <v>8</v>
      </c>
      <c r="F277" t="s">
        <v>13</v>
      </c>
      <c r="G277" t="s">
        <v>425</v>
      </c>
      <c r="H277">
        <v>34552</v>
      </c>
      <c r="I277" s="1" t="s">
        <v>433</v>
      </c>
      <c r="J277" t="s">
        <v>437</v>
      </c>
    </row>
    <row r="278" spans="2:10" x14ac:dyDescent="0.25">
      <c r="B278">
        <v>41369590305</v>
      </c>
      <c r="C278" t="s">
        <v>175</v>
      </c>
      <c r="D278" t="s">
        <v>6</v>
      </c>
      <c r="E278" t="s">
        <v>417</v>
      </c>
      <c r="F278" t="s">
        <v>12</v>
      </c>
      <c r="G278" t="s">
        <v>425</v>
      </c>
      <c r="H278">
        <v>27201</v>
      </c>
      <c r="I278" s="1" t="s">
        <v>433</v>
      </c>
      <c r="J278" t="s">
        <v>440</v>
      </c>
    </row>
    <row r="279" spans="2:10" x14ac:dyDescent="0.25">
      <c r="B279">
        <v>41395444838</v>
      </c>
      <c r="C279" t="s">
        <v>104</v>
      </c>
      <c r="D279" t="s">
        <v>6</v>
      </c>
      <c r="E279" t="s">
        <v>417</v>
      </c>
      <c r="F279" t="s">
        <v>13</v>
      </c>
      <c r="G279" t="s">
        <v>425</v>
      </c>
      <c r="H279">
        <v>20720</v>
      </c>
      <c r="I279" s="1" t="s">
        <v>433</v>
      </c>
      <c r="J279" t="s">
        <v>437</v>
      </c>
    </row>
    <row r="280" spans="2:10" x14ac:dyDescent="0.25">
      <c r="B280">
        <v>41472299450</v>
      </c>
      <c r="C280" t="s">
        <v>251</v>
      </c>
      <c r="D280" t="s">
        <v>5</v>
      </c>
      <c r="E280" t="s">
        <v>416</v>
      </c>
      <c r="F280" t="s">
        <v>13</v>
      </c>
      <c r="G280" t="s">
        <v>424</v>
      </c>
      <c r="H280">
        <v>32582</v>
      </c>
      <c r="I280" s="1" t="s">
        <v>433</v>
      </c>
      <c r="J280" t="s">
        <v>437</v>
      </c>
    </row>
    <row r="281" spans="2:10" x14ac:dyDescent="0.25">
      <c r="B281">
        <v>41524354226</v>
      </c>
      <c r="C281" t="s">
        <v>36</v>
      </c>
      <c r="D281" t="s">
        <v>5</v>
      </c>
      <c r="E281" t="s">
        <v>7</v>
      </c>
      <c r="F281" t="s">
        <v>13</v>
      </c>
      <c r="G281" t="s">
        <v>426</v>
      </c>
      <c r="H281">
        <v>28670</v>
      </c>
      <c r="I281" s="1" t="s">
        <v>433</v>
      </c>
      <c r="J281" t="s">
        <v>439</v>
      </c>
    </row>
    <row r="282" spans="2:10" x14ac:dyDescent="0.25">
      <c r="B282">
        <v>41632449755</v>
      </c>
      <c r="C282" t="s">
        <v>327</v>
      </c>
      <c r="D282" t="s">
        <v>5</v>
      </c>
      <c r="E282" t="s">
        <v>7</v>
      </c>
      <c r="F282" t="s">
        <v>9</v>
      </c>
      <c r="G282" t="s">
        <v>425</v>
      </c>
      <c r="H282">
        <v>27531</v>
      </c>
      <c r="I282" s="1" t="s">
        <v>433</v>
      </c>
      <c r="J282" t="s">
        <v>437</v>
      </c>
    </row>
    <row r="283" spans="2:10" x14ac:dyDescent="0.25">
      <c r="B283">
        <v>41701732128</v>
      </c>
      <c r="C283" t="s">
        <v>180</v>
      </c>
      <c r="D283" t="s">
        <v>5</v>
      </c>
      <c r="E283" t="s">
        <v>7</v>
      </c>
      <c r="F283" t="s">
        <v>13</v>
      </c>
      <c r="G283" t="s">
        <v>425</v>
      </c>
      <c r="H283">
        <v>34194</v>
      </c>
      <c r="I283" s="1" t="s">
        <v>433</v>
      </c>
      <c r="J283" t="s">
        <v>439</v>
      </c>
    </row>
    <row r="284" spans="2:10" x14ac:dyDescent="0.25">
      <c r="B284">
        <v>41731968364</v>
      </c>
      <c r="C284" t="s">
        <v>47</v>
      </c>
      <c r="D284" t="s">
        <v>6</v>
      </c>
      <c r="E284" t="s">
        <v>7</v>
      </c>
      <c r="F284" t="s">
        <v>427</v>
      </c>
      <c r="G284" t="s">
        <v>425</v>
      </c>
      <c r="H284">
        <v>25419</v>
      </c>
      <c r="I284" s="1" t="s">
        <v>429</v>
      </c>
      <c r="J284" t="s">
        <v>437</v>
      </c>
    </row>
    <row r="285" spans="2:10" x14ac:dyDescent="0.25">
      <c r="B285">
        <v>41775805487</v>
      </c>
      <c r="C285" t="s">
        <v>338</v>
      </c>
      <c r="D285" t="s">
        <v>6</v>
      </c>
      <c r="E285" t="s">
        <v>417</v>
      </c>
      <c r="F285" t="s">
        <v>13</v>
      </c>
      <c r="G285" t="s">
        <v>426</v>
      </c>
      <c r="H285">
        <v>29946</v>
      </c>
      <c r="I285" s="1" t="s">
        <v>432</v>
      </c>
      <c r="J285" t="s">
        <v>440</v>
      </c>
    </row>
    <row r="286" spans="2:10" x14ac:dyDescent="0.25">
      <c r="B286">
        <v>41826922437</v>
      </c>
      <c r="C286" t="s">
        <v>258</v>
      </c>
      <c r="D286" t="s">
        <v>6</v>
      </c>
      <c r="E286" t="s">
        <v>417</v>
      </c>
      <c r="F286" t="s">
        <v>11</v>
      </c>
      <c r="G286" t="s">
        <v>426</v>
      </c>
      <c r="H286">
        <v>28295</v>
      </c>
      <c r="I286" s="1" t="s">
        <v>436</v>
      </c>
      <c r="J286" t="s">
        <v>440</v>
      </c>
    </row>
    <row r="287" spans="2:10" x14ac:dyDescent="0.25">
      <c r="B287">
        <v>41852635544</v>
      </c>
      <c r="C287" t="s">
        <v>253</v>
      </c>
      <c r="D287" t="s">
        <v>5</v>
      </c>
      <c r="E287" t="s">
        <v>7</v>
      </c>
      <c r="F287" t="s">
        <v>427</v>
      </c>
      <c r="G287" t="s">
        <v>424</v>
      </c>
      <c r="H287">
        <v>29505</v>
      </c>
      <c r="I287" s="1" t="s">
        <v>436</v>
      </c>
      <c r="J287" t="s">
        <v>438</v>
      </c>
    </row>
    <row r="288" spans="2:10" x14ac:dyDescent="0.25">
      <c r="B288">
        <v>41877616889</v>
      </c>
      <c r="C288" t="s">
        <v>266</v>
      </c>
      <c r="D288" t="s">
        <v>6</v>
      </c>
      <c r="E288" t="s">
        <v>417</v>
      </c>
      <c r="F288" t="s">
        <v>13</v>
      </c>
      <c r="G288" t="s">
        <v>426</v>
      </c>
      <c r="H288">
        <v>29499</v>
      </c>
      <c r="I288" s="1" t="s">
        <v>436</v>
      </c>
      <c r="J288" t="s">
        <v>440</v>
      </c>
    </row>
    <row r="289" spans="2:10" x14ac:dyDescent="0.25">
      <c r="B289">
        <v>41899088127</v>
      </c>
      <c r="C289" t="s">
        <v>50</v>
      </c>
      <c r="D289" t="s">
        <v>5</v>
      </c>
      <c r="E289" t="s">
        <v>7</v>
      </c>
      <c r="F289" t="s">
        <v>13</v>
      </c>
      <c r="G289" t="s">
        <v>426</v>
      </c>
      <c r="H289">
        <v>33013</v>
      </c>
      <c r="I289" s="1" t="s">
        <v>436</v>
      </c>
      <c r="J289" t="s">
        <v>440</v>
      </c>
    </row>
    <row r="290" spans="2:10" x14ac:dyDescent="0.25">
      <c r="B290">
        <v>41968341445</v>
      </c>
      <c r="C290" t="s">
        <v>384</v>
      </c>
      <c r="D290" t="s">
        <v>5</v>
      </c>
      <c r="E290" t="s">
        <v>417</v>
      </c>
      <c r="F290" t="s">
        <v>13</v>
      </c>
      <c r="G290" t="s">
        <v>425</v>
      </c>
      <c r="H290">
        <v>24660</v>
      </c>
      <c r="I290" s="1" t="s">
        <v>436</v>
      </c>
      <c r="J290" t="s">
        <v>438</v>
      </c>
    </row>
    <row r="291" spans="2:10" x14ac:dyDescent="0.25">
      <c r="B291">
        <v>42013420174</v>
      </c>
      <c r="C291" t="s">
        <v>149</v>
      </c>
      <c r="D291" t="s">
        <v>6</v>
      </c>
      <c r="E291" t="s">
        <v>8</v>
      </c>
      <c r="F291" t="s">
        <v>427</v>
      </c>
      <c r="G291" t="s">
        <v>426</v>
      </c>
      <c r="H291">
        <v>20566</v>
      </c>
      <c r="I291" s="1" t="s">
        <v>436</v>
      </c>
      <c r="J291" t="s">
        <v>438</v>
      </c>
    </row>
    <row r="292" spans="2:10" x14ac:dyDescent="0.25">
      <c r="B292">
        <v>42084569981</v>
      </c>
      <c r="C292" t="s">
        <v>216</v>
      </c>
      <c r="D292" t="s">
        <v>6</v>
      </c>
      <c r="E292" t="s">
        <v>7</v>
      </c>
      <c r="F292" t="s">
        <v>13</v>
      </c>
      <c r="G292" t="s">
        <v>426</v>
      </c>
      <c r="H292">
        <v>29777</v>
      </c>
      <c r="I292" s="1" t="s">
        <v>435</v>
      </c>
      <c r="J292" t="s">
        <v>438</v>
      </c>
    </row>
    <row r="293" spans="2:10" x14ac:dyDescent="0.25">
      <c r="B293">
        <v>42110059785</v>
      </c>
      <c r="C293" t="s">
        <v>155</v>
      </c>
      <c r="D293" t="s">
        <v>6</v>
      </c>
      <c r="E293" t="s">
        <v>417</v>
      </c>
      <c r="F293" t="s">
        <v>13</v>
      </c>
      <c r="G293" t="s">
        <v>425</v>
      </c>
      <c r="H293">
        <v>28974</v>
      </c>
      <c r="I293" s="1" t="s">
        <v>433</v>
      </c>
      <c r="J293" t="s">
        <v>437</v>
      </c>
    </row>
    <row r="294" spans="2:10" x14ac:dyDescent="0.25">
      <c r="B294">
        <v>42155541132</v>
      </c>
      <c r="C294" t="s">
        <v>391</v>
      </c>
      <c r="D294" t="s">
        <v>6</v>
      </c>
      <c r="E294" t="s">
        <v>417</v>
      </c>
      <c r="F294" t="s">
        <v>12</v>
      </c>
      <c r="G294" t="s">
        <v>424</v>
      </c>
      <c r="H294">
        <v>23002</v>
      </c>
      <c r="I294" s="1" t="s">
        <v>433</v>
      </c>
      <c r="J294" t="s">
        <v>440</v>
      </c>
    </row>
    <row r="295" spans="2:10" x14ac:dyDescent="0.25">
      <c r="B295">
        <v>42224635144</v>
      </c>
      <c r="C295" t="s">
        <v>282</v>
      </c>
      <c r="D295" t="s">
        <v>6</v>
      </c>
      <c r="E295" t="s">
        <v>8</v>
      </c>
      <c r="F295" t="s">
        <v>11</v>
      </c>
      <c r="G295" t="s">
        <v>424</v>
      </c>
      <c r="H295">
        <v>22394</v>
      </c>
      <c r="I295" s="1" t="s">
        <v>433</v>
      </c>
      <c r="J295" t="s">
        <v>440</v>
      </c>
    </row>
    <row r="296" spans="2:10" x14ac:dyDescent="0.25">
      <c r="B296">
        <v>42314907630</v>
      </c>
      <c r="C296" t="s">
        <v>224</v>
      </c>
      <c r="D296" t="s">
        <v>6</v>
      </c>
      <c r="E296" t="s">
        <v>417</v>
      </c>
      <c r="F296" t="s">
        <v>13</v>
      </c>
      <c r="G296" t="s">
        <v>425</v>
      </c>
      <c r="H296">
        <v>31551</v>
      </c>
      <c r="I296" s="1" t="s">
        <v>433</v>
      </c>
      <c r="J296" t="s">
        <v>437</v>
      </c>
    </row>
    <row r="297" spans="2:10" x14ac:dyDescent="0.25">
      <c r="B297">
        <v>42346270511</v>
      </c>
      <c r="C297" t="s">
        <v>71</v>
      </c>
      <c r="D297" t="s">
        <v>5</v>
      </c>
      <c r="E297" t="s">
        <v>417</v>
      </c>
      <c r="F297" t="s">
        <v>427</v>
      </c>
      <c r="G297" t="s">
        <v>424</v>
      </c>
      <c r="H297">
        <v>30254</v>
      </c>
      <c r="I297" s="1" t="s">
        <v>433</v>
      </c>
      <c r="J297" t="s">
        <v>437</v>
      </c>
    </row>
    <row r="298" spans="2:10" x14ac:dyDescent="0.25">
      <c r="B298">
        <v>42400046505</v>
      </c>
      <c r="C298" t="s">
        <v>154</v>
      </c>
      <c r="D298" t="s">
        <v>6</v>
      </c>
      <c r="E298" t="s">
        <v>417</v>
      </c>
      <c r="F298" t="s">
        <v>14</v>
      </c>
      <c r="G298" t="s">
        <v>425</v>
      </c>
      <c r="H298">
        <v>27985</v>
      </c>
      <c r="I298" s="1" t="s">
        <v>430</v>
      </c>
      <c r="J298" t="s">
        <v>437</v>
      </c>
    </row>
    <row r="299" spans="2:10" x14ac:dyDescent="0.25">
      <c r="B299">
        <v>42434329390</v>
      </c>
      <c r="C299" t="s">
        <v>308</v>
      </c>
      <c r="D299" t="s">
        <v>6</v>
      </c>
      <c r="E299" t="s">
        <v>416</v>
      </c>
      <c r="F299" t="s">
        <v>13</v>
      </c>
      <c r="G299" t="s">
        <v>425</v>
      </c>
      <c r="H299">
        <v>24058</v>
      </c>
      <c r="I299" s="1" t="s">
        <v>429</v>
      </c>
      <c r="J299" t="s">
        <v>439</v>
      </c>
    </row>
    <row r="300" spans="2:10" x14ac:dyDescent="0.25">
      <c r="B300">
        <v>42460611185</v>
      </c>
      <c r="C300" t="s">
        <v>394</v>
      </c>
      <c r="D300" t="s">
        <v>5</v>
      </c>
      <c r="E300" t="s">
        <v>417</v>
      </c>
      <c r="F300" t="s">
        <v>14</v>
      </c>
      <c r="G300" t="s">
        <v>425</v>
      </c>
      <c r="H300">
        <v>24908</v>
      </c>
      <c r="I300" s="1" t="s">
        <v>431</v>
      </c>
      <c r="J300" t="s">
        <v>437</v>
      </c>
    </row>
    <row r="301" spans="2:10" x14ac:dyDescent="0.25">
      <c r="B301">
        <v>42658139379</v>
      </c>
      <c r="C301" t="s">
        <v>294</v>
      </c>
      <c r="D301" t="s">
        <v>6</v>
      </c>
      <c r="E301" t="s">
        <v>417</v>
      </c>
      <c r="F301" t="s">
        <v>11</v>
      </c>
      <c r="G301" t="s">
        <v>425</v>
      </c>
      <c r="H301">
        <v>32770</v>
      </c>
      <c r="I301" s="1" t="s">
        <v>432</v>
      </c>
      <c r="J301" t="s">
        <v>440</v>
      </c>
    </row>
    <row r="302" spans="2:10" x14ac:dyDescent="0.25">
      <c r="B302">
        <v>42678380444</v>
      </c>
      <c r="C302" t="s">
        <v>246</v>
      </c>
      <c r="D302" t="s">
        <v>6</v>
      </c>
      <c r="E302" t="s">
        <v>417</v>
      </c>
      <c r="F302" t="s">
        <v>11</v>
      </c>
      <c r="G302" t="s">
        <v>426</v>
      </c>
      <c r="H302">
        <v>28309</v>
      </c>
      <c r="I302" s="1" t="s">
        <v>434</v>
      </c>
      <c r="J302" t="s">
        <v>440</v>
      </c>
    </row>
    <row r="303" spans="2:10" x14ac:dyDescent="0.25">
      <c r="B303">
        <v>42680912819</v>
      </c>
      <c r="C303" t="s">
        <v>265</v>
      </c>
      <c r="D303" t="s">
        <v>5</v>
      </c>
      <c r="E303" t="s">
        <v>7</v>
      </c>
      <c r="F303" t="s">
        <v>12</v>
      </c>
      <c r="G303" t="s">
        <v>425</v>
      </c>
      <c r="H303">
        <v>27457</v>
      </c>
      <c r="I303" s="1" t="s">
        <v>430</v>
      </c>
      <c r="J303" t="s">
        <v>438</v>
      </c>
    </row>
    <row r="304" spans="2:10" x14ac:dyDescent="0.25">
      <c r="B304">
        <v>42735692164</v>
      </c>
      <c r="C304" t="s">
        <v>69</v>
      </c>
      <c r="D304" t="s">
        <v>6</v>
      </c>
      <c r="E304" t="s">
        <v>8</v>
      </c>
      <c r="F304" t="s">
        <v>427</v>
      </c>
      <c r="G304" t="s">
        <v>426</v>
      </c>
      <c r="H304">
        <v>34699</v>
      </c>
      <c r="I304" s="1" t="s">
        <v>435</v>
      </c>
      <c r="J304" t="s">
        <v>439</v>
      </c>
    </row>
    <row r="305" spans="2:10" x14ac:dyDescent="0.25">
      <c r="B305">
        <v>42745218846</v>
      </c>
      <c r="C305" t="s">
        <v>133</v>
      </c>
      <c r="D305" t="s">
        <v>6</v>
      </c>
      <c r="E305" t="s">
        <v>7</v>
      </c>
      <c r="F305" t="s">
        <v>427</v>
      </c>
      <c r="G305" t="s">
        <v>424</v>
      </c>
      <c r="H305">
        <v>28738</v>
      </c>
      <c r="I305" s="1" t="s">
        <v>436</v>
      </c>
      <c r="J305" t="s">
        <v>438</v>
      </c>
    </row>
    <row r="306" spans="2:10" x14ac:dyDescent="0.25">
      <c r="B306">
        <v>42808465160</v>
      </c>
      <c r="C306" t="s">
        <v>125</v>
      </c>
      <c r="D306" t="s">
        <v>6</v>
      </c>
      <c r="E306" t="s">
        <v>7</v>
      </c>
      <c r="F306" t="s">
        <v>427</v>
      </c>
      <c r="G306" t="s">
        <v>425</v>
      </c>
      <c r="H306">
        <v>26186</v>
      </c>
      <c r="I306" s="1" t="s">
        <v>430</v>
      </c>
      <c r="J306" t="s">
        <v>438</v>
      </c>
    </row>
    <row r="307" spans="2:10" x14ac:dyDescent="0.25">
      <c r="B307">
        <v>42864213763</v>
      </c>
      <c r="C307" t="s">
        <v>273</v>
      </c>
      <c r="D307" t="s">
        <v>5</v>
      </c>
      <c r="E307" t="s">
        <v>7</v>
      </c>
      <c r="F307" t="s">
        <v>427</v>
      </c>
      <c r="G307" t="s">
        <v>424</v>
      </c>
      <c r="H307">
        <v>32466</v>
      </c>
      <c r="I307" s="1" t="s">
        <v>435</v>
      </c>
      <c r="J307" t="s">
        <v>439</v>
      </c>
    </row>
    <row r="308" spans="2:10" x14ac:dyDescent="0.25">
      <c r="B308">
        <v>42955842741</v>
      </c>
      <c r="C308" t="s">
        <v>291</v>
      </c>
      <c r="D308" t="s">
        <v>5</v>
      </c>
      <c r="E308" t="s">
        <v>416</v>
      </c>
      <c r="F308" t="s">
        <v>9</v>
      </c>
      <c r="G308" t="s">
        <v>424</v>
      </c>
      <c r="H308">
        <v>26653</v>
      </c>
      <c r="I308" s="1" t="s">
        <v>436</v>
      </c>
      <c r="J308" t="s">
        <v>439</v>
      </c>
    </row>
    <row r="309" spans="2:10" x14ac:dyDescent="0.25">
      <c r="B309">
        <v>42981421778</v>
      </c>
      <c r="C309" t="s">
        <v>298</v>
      </c>
      <c r="D309" t="s">
        <v>5</v>
      </c>
      <c r="E309" t="s">
        <v>417</v>
      </c>
      <c r="F309" t="s">
        <v>14</v>
      </c>
      <c r="G309" t="s">
        <v>426</v>
      </c>
      <c r="H309">
        <v>32563</v>
      </c>
      <c r="I309" s="1" t="s">
        <v>433</v>
      </c>
      <c r="J309" t="s">
        <v>437</v>
      </c>
    </row>
    <row r="310" spans="2:10" x14ac:dyDescent="0.25">
      <c r="B310">
        <v>43001444003</v>
      </c>
      <c r="C310" t="s">
        <v>176</v>
      </c>
      <c r="D310" t="s">
        <v>6</v>
      </c>
      <c r="E310" t="s">
        <v>7</v>
      </c>
      <c r="F310" t="s">
        <v>13</v>
      </c>
      <c r="G310" t="s">
        <v>426</v>
      </c>
      <c r="H310">
        <v>25444</v>
      </c>
      <c r="I310" s="1" t="s">
        <v>433</v>
      </c>
      <c r="J310" t="s">
        <v>437</v>
      </c>
    </row>
    <row r="311" spans="2:10" x14ac:dyDescent="0.25">
      <c r="B311">
        <v>43008928497</v>
      </c>
      <c r="C311" t="s">
        <v>278</v>
      </c>
      <c r="D311" t="s">
        <v>6</v>
      </c>
      <c r="E311" t="s">
        <v>417</v>
      </c>
      <c r="F311" t="s">
        <v>13</v>
      </c>
      <c r="G311" t="s">
        <v>426</v>
      </c>
      <c r="H311">
        <v>32097</v>
      </c>
      <c r="I311" s="1" t="s">
        <v>433</v>
      </c>
      <c r="J311" t="s">
        <v>439</v>
      </c>
    </row>
    <row r="312" spans="2:10" x14ac:dyDescent="0.25">
      <c r="B312">
        <v>43118591455</v>
      </c>
      <c r="C312" t="s">
        <v>290</v>
      </c>
      <c r="D312" t="s">
        <v>6</v>
      </c>
      <c r="E312" t="s">
        <v>7</v>
      </c>
      <c r="F312" t="s">
        <v>13</v>
      </c>
      <c r="G312" t="s">
        <v>426</v>
      </c>
      <c r="H312">
        <v>25014</v>
      </c>
      <c r="I312" s="1" t="s">
        <v>433</v>
      </c>
      <c r="J312" t="s">
        <v>440</v>
      </c>
    </row>
    <row r="313" spans="2:10" x14ac:dyDescent="0.25">
      <c r="B313">
        <v>43245355006</v>
      </c>
      <c r="C313" t="s">
        <v>144</v>
      </c>
      <c r="D313" t="s">
        <v>6</v>
      </c>
      <c r="E313" t="s">
        <v>417</v>
      </c>
      <c r="F313" t="s">
        <v>13</v>
      </c>
      <c r="G313" t="s">
        <v>425</v>
      </c>
      <c r="H313">
        <v>34539</v>
      </c>
      <c r="I313" s="1" t="s">
        <v>433</v>
      </c>
      <c r="J313" t="s">
        <v>438</v>
      </c>
    </row>
    <row r="314" spans="2:10" x14ac:dyDescent="0.25">
      <c r="B314">
        <v>43251240742</v>
      </c>
      <c r="C314" t="s">
        <v>201</v>
      </c>
      <c r="D314" t="s">
        <v>5</v>
      </c>
      <c r="E314" t="s">
        <v>417</v>
      </c>
      <c r="F314" t="s">
        <v>427</v>
      </c>
      <c r="G314" t="s">
        <v>425</v>
      </c>
      <c r="H314">
        <v>27285</v>
      </c>
      <c r="I314" s="1" t="s">
        <v>433</v>
      </c>
      <c r="J314" t="s">
        <v>439</v>
      </c>
    </row>
    <row r="315" spans="2:10" x14ac:dyDescent="0.25">
      <c r="B315">
        <v>43251978310</v>
      </c>
      <c r="C315" t="s">
        <v>305</v>
      </c>
      <c r="D315" t="s">
        <v>6</v>
      </c>
      <c r="E315" t="s">
        <v>7</v>
      </c>
      <c r="F315" t="s">
        <v>427</v>
      </c>
      <c r="G315" t="s">
        <v>425</v>
      </c>
      <c r="H315">
        <v>27466</v>
      </c>
      <c r="I315" s="1" t="s">
        <v>433</v>
      </c>
      <c r="J315" t="s">
        <v>438</v>
      </c>
    </row>
    <row r="316" spans="2:10" x14ac:dyDescent="0.25">
      <c r="B316">
        <v>43308815311</v>
      </c>
      <c r="C316" t="s">
        <v>84</v>
      </c>
      <c r="D316" t="s">
        <v>5</v>
      </c>
      <c r="E316" t="s">
        <v>418</v>
      </c>
      <c r="F316" t="s">
        <v>13</v>
      </c>
      <c r="G316" t="s">
        <v>425</v>
      </c>
      <c r="H316">
        <v>22517</v>
      </c>
      <c r="I316" s="1" t="s">
        <v>433</v>
      </c>
      <c r="J316" t="s">
        <v>439</v>
      </c>
    </row>
    <row r="317" spans="2:10" x14ac:dyDescent="0.25">
      <c r="B317">
        <v>43329901726</v>
      </c>
      <c r="C317" t="s">
        <v>81</v>
      </c>
      <c r="D317" t="s">
        <v>6</v>
      </c>
      <c r="E317" t="s">
        <v>417</v>
      </c>
      <c r="F317" t="s">
        <v>427</v>
      </c>
      <c r="G317" t="s">
        <v>425</v>
      </c>
      <c r="H317">
        <v>24537</v>
      </c>
      <c r="I317" s="1" t="s">
        <v>433</v>
      </c>
      <c r="J317" t="s">
        <v>439</v>
      </c>
    </row>
    <row r="318" spans="2:10" x14ac:dyDescent="0.25">
      <c r="B318">
        <v>43349394419</v>
      </c>
      <c r="C318" t="s">
        <v>227</v>
      </c>
      <c r="D318" t="s">
        <v>5</v>
      </c>
      <c r="E318" t="s">
        <v>7</v>
      </c>
      <c r="F318" t="s">
        <v>13</v>
      </c>
      <c r="G318" t="s">
        <v>425</v>
      </c>
      <c r="H318">
        <v>21824</v>
      </c>
      <c r="I318" s="1" t="s">
        <v>429</v>
      </c>
      <c r="J318" t="s">
        <v>437</v>
      </c>
    </row>
    <row r="319" spans="2:10" x14ac:dyDescent="0.25">
      <c r="B319">
        <v>43353453212</v>
      </c>
      <c r="C319" t="s">
        <v>376</v>
      </c>
      <c r="D319" t="s">
        <v>5</v>
      </c>
      <c r="E319" t="s">
        <v>7</v>
      </c>
      <c r="F319" t="s">
        <v>14</v>
      </c>
      <c r="G319" t="s">
        <v>426</v>
      </c>
      <c r="H319">
        <v>21970</v>
      </c>
      <c r="I319" s="1" t="s">
        <v>432</v>
      </c>
      <c r="J319" t="s">
        <v>439</v>
      </c>
    </row>
    <row r="320" spans="2:10" x14ac:dyDescent="0.25">
      <c r="B320">
        <v>43449469621</v>
      </c>
      <c r="C320" t="s">
        <v>130</v>
      </c>
      <c r="D320" t="s">
        <v>6</v>
      </c>
      <c r="E320" t="s">
        <v>7</v>
      </c>
      <c r="F320" t="s">
        <v>14</v>
      </c>
      <c r="G320" t="s">
        <v>426</v>
      </c>
      <c r="H320">
        <v>25723</v>
      </c>
      <c r="I320" s="1" t="s">
        <v>436</v>
      </c>
      <c r="J320" t="s">
        <v>437</v>
      </c>
    </row>
    <row r="321" spans="2:10" x14ac:dyDescent="0.25">
      <c r="B321">
        <v>43512417125</v>
      </c>
      <c r="C321" t="s">
        <v>56</v>
      </c>
      <c r="D321" t="s">
        <v>5</v>
      </c>
      <c r="E321" t="s">
        <v>7</v>
      </c>
      <c r="F321" t="s">
        <v>13</v>
      </c>
      <c r="G321" t="s">
        <v>425</v>
      </c>
      <c r="H321">
        <v>26300</v>
      </c>
      <c r="I321" s="1" t="s">
        <v>436</v>
      </c>
      <c r="J321" t="s">
        <v>437</v>
      </c>
    </row>
    <row r="322" spans="2:10" x14ac:dyDescent="0.25">
      <c r="B322">
        <v>43690634952</v>
      </c>
      <c r="C322" t="s">
        <v>179</v>
      </c>
      <c r="D322" t="s">
        <v>5</v>
      </c>
      <c r="E322" t="s">
        <v>8</v>
      </c>
      <c r="F322" t="s">
        <v>13</v>
      </c>
      <c r="G322" t="s">
        <v>425</v>
      </c>
      <c r="H322">
        <v>20978</v>
      </c>
      <c r="I322" s="1" t="s">
        <v>436</v>
      </c>
      <c r="J322" t="s">
        <v>437</v>
      </c>
    </row>
    <row r="323" spans="2:10" x14ac:dyDescent="0.25">
      <c r="B323">
        <v>43739297869</v>
      </c>
      <c r="C323" t="s">
        <v>33</v>
      </c>
      <c r="D323" t="s">
        <v>6</v>
      </c>
      <c r="E323" t="s">
        <v>7</v>
      </c>
      <c r="F323" t="s">
        <v>427</v>
      </c>
      <c r="G323" t="s">
        <v>424</v>
      </c>
      <c r="H323">
        <v>34238</v>
      </c>
      <c r="I323" s="1" t="s">
        <v>436</v>
      </c>
      <c r="J323" t="s">
        <v>439</v>
      </c>
    </row>
    <row r="324" spans="2:10" x14ac:dyDescent="0.25">
      <c r="B324">
        <v>43743382226</v>
      </c>
      <c r="C324" t="s">
        <v>335</v>
      </c>
      <c r="D324" t="s">
        <v>5</v>
      </c>
      <c r="E324" t="s">
        <v>417</v>
      </c>
      <c r="F324" t="s">
        <v>427</v>
      </c>
      <c r="G324" t="s">
        <v>425</v>
      </c>
      <c r="H324">
        <v>33082</v>
      </c>
      <c r="I324" s="1" t="s">
        <v>436</v>
      </c>
      <c r="J324" t="s">
        <v>437</v>
      </c>
    </row>
    <row r="325" spans="2:10" x14ac:dyDescent="0.25">
      <c r="B325">
        <v>43809437545</v>
      </c>
      <c r="C325" t="s">
        <v>281</v>
      </c>
      <c r="D325" t="s">
        <v>5</v>
      </c>
      <c r="E325" t="s">
        <v>417</v>
      </c>
      <c r="F325" t="s">
        <v>427</v>
      </c>
      <c r="G325" t="s">
        <v>425</v>
      </c>
      <c r="H325">
        <v>26747</v>
      </c>
      <c r="I325" s="1" t="s">
        <v>436</v>
      </c>
      <c r="J325" t="s">
        <v>438</v>
      </c>
    </row>
    <row r="326" spans="2:10" x14ac:dyDescent="0.25">
      <c r="B326">
        <v>43862516707</v>
      </c>
      <c r="C326" t="s">
        <v>235</v>
      </c>
      <c r="D326" t="s">
        <v>6</v>
      </c>
      <c r="E326" t="s">
        <v>417</v>
      </c>
      <c r="F326" t="s">
        <v>12</v>
      </c>
      <c r="G326" t="s">
        <v>425</v>
      </c>
      <c r="H326">
        <v>25404</v>
      </c>
      <c r="I326" s="1" t="s">
        <v>435</v>
      </c>
      <c r="J326" t="s">
        <v>439</v>
      </c>
    </row>
    <row r="327" spans="2:10" x14ac:dyDescent="0.25">
      <c r="B327">
        <v>43865627349</v>
      </c>
      <c r="C327" t="s">
        <v>86</v>
      </c>
      <c r="D327" t="s">
        <v>5</v>
      </c>
      <c r="E327" t="s">
        <v>417</v>
      </c>
      <c r="F327" t="s">
        <v>13</v>
      </c>
      <c r="G327" t="s">
        <v>426</v>
      </c>
      <c r="H327">
        <v>29875</v>
      </c>
      <c r="I327" s="1" t="s">
        <v>433</v>
      </c>
      <c r="J327" t="s">
        <v>439</v>
      </c>
    </row>
    <row r="328" spans="2:10" x14ac:dyDescent="0.25">
      <c r="B328">
        <v>43955177890</v>
      </c>
      <c r="C328" t="s">
        <v>165</v>
      </c>
      <c r="D328" t="s">
        <v>5</v>
      </c>
      <c r="E328" t="s">
        <v>7</v>
      </c>
      <c r="F328" t="s">
        <v>427</v>
      </c>
      <c r="G328" t="s">
        <v>425</v>
      </c>
      <c r="H328">
        <v>27565</v>
      </c>
      <c r="I328" s="1" t="s">
        <v>433</v>
      </c>
      <c r="J328" t="s">
        <v>439</v>
      </c>
    </row>
    <row r="329" spans="2:10" x14ac:dyDescent="0.25">
      <c r="B329">
        <v>43990474257</v>
      </c>
      <c r="C329" t="s">
        <v>142</v>
      </c>
      <c r="D329" t="s">
        <v>6</v>
      </c>
      <c r="E329" t="s">
        <v>8</v>
      </c>
      <c r="F329" t="s">
        <v>427</v>
      </c>
      <c r="G329" t="s">
        <v>424</v>
      </c>
      <c r="H329">
        <v>28750</v>
      </c>
      <c r="I329" s="1" t="s">
        <v>433</v>
      </c>
      <c r="J329" t="s">
        <v>437</v>
      </c>
    </row>
    <row r="330" spans="2:10" x14ac:dyDescent="0.25">
      <c r="B330">
        <v>44079062916</v>
      </c>
      <c r="C330" t="s">
        <v>279</v>
      </c>
      <c r="D330" t="s">
        <v>6</v>
      </c>
      <c r="E330" t="s">
        <v>8</v>
      </c>
      <c r="F330" t="s">
        <v>9</v>
      </c>
      <c r="G330" t="s">
        <v>425</v>
      </c>
      <c r="H330">
        <v>30816</v>
      </c>
      <c r="I330" s="1" t="s">
        <v>433</v>
      </c>
      <c r="J330" t="s">
        <v>437</v>
      </c>
    </row>
    <row r="331" spans="2:10" x14ac:dyDescent="0.25">
      <c r="B331">
        <v>44113863787</v>
      </c>
      <c r="C331" t="s">
        <v>343</v>
      </c>
      <c r="D331" t="s">
        <v>5</v>
      </c>
      <c r="E331" t="s">
        <v>7</v>
      </c>
      <c r="F331" t="s">
        <v>12</v>
      </c>
      <c r="G331" t="s">
        <v>424</v>
      </c>
      <c r="H331">
        <v>26021</v>
      </c>
      <c r="I331" s="1" t="s">
        <v>433</v>
      </c>
      <c r="J331" t="s">
        <v>440</v>
      </c>
    </row>
    <row r="332" spans="2:10" x14ac:dyDescent="0.25">
      <c r="B332">
        <v>44133248813</v>
      </c>
      <c r="C332" t="s">
        <v>120</v>
      </c>
      <c r="D332" t="s">
        <v>6</v>
      </c>
      <c r="E332" t="s">
        <v>7</v>
      </c>
      <c r="F332" t="s">
        <v>13</v>
      </c>
      <c r="G332" t="s">
        <v>426</v>
      </c>
      <c r="H332">
        <v>31851</v>
      </c>
      <c r="I332" s="1" t="s">
        <v>430</v>
      </c>
      <c r="J332" t="s">
        <v>438</v>
      </c>
    </row>
    <row r="333" spans="2:10" x14ac:dyDescent="0.25">
      <c r="B333">
        <v>44417946805</v>
      </c>
      <c r="C333" t="s">
        <v>313</v>
      </c>
      <c r="D333" t="s">
        <v>6</v>
      </c>
      <c r="E333" t="s">
        <v>7</v>
      </c>
      <c r="F333" t="s">
        <v>12</v>
      </c>
      <c r="G333" t="s">
        <v>424</v>
      </c>
      <c r="H333">
        <v>28177</v>
      </c>
      <c r="I333" s="1" t="s">
        <v>429</v>
      </c>
      <c r="J333" t="s">
        <v>438</v>
      </c>
    </row>
    <row r="334" spans="2:10" x14ac:dyDescent="0.25">
      <c r="B334">
        <v>44517150220</v>
      </c>
      <c r="C334" t="s">
        <v>26</v>
      </c>
      <c r="D334" t="s">
        <v>5</v>
      </c>
      <c r="E334" t="s">
        <v>417</v>
      </c>
      <c r="F334" t="s">
        <v>13</v>
      </c>
      <c r="G334" t="s">
        <v>426</v>
      </c>
      <c r="H334">
        <v>32994</v>
      </c>
      <c r="I334" s="1" t="s">
        <v>431</v>
      </c>
      <c r="J334" t="s">
        <v>440</v>
      </c>
    </row>
    <row r="335" spans="2:10" x14ac:dyDescent="0.25">
      <c r="B335">
        <v>44641671343</v>
      </c>
      <c r="C335" t="s">
        <v>280</v>
      </c>
      <c r="D335" t="s">
        <v>6</v>
      </c>
      <c r="E335" t="s">
        <v>7</v>
      </c>
      <c r="F335" t="s">
        <v>14</v>
      </c>
      <c r="G335" t="s">
        <v>426</v>
      </c>
      <c r="H335">
        <v>27549</v>
      </c>
      <c r="I335" s="1" t="s">
        <v>432</v>
      </c>
      <c r="J335" t="s">
        <v>439</v>
      </c>
    </row>
    <row r="336" spans="2:10" x14ac:dyDescent="0.25">
      <c r="B336">
        <v>44675229890</v>
      </c>
      <c r="C336" t="s">
        <v>42</v>
      </c>
      <c r="D336" t="s">
        <v>5</v>
      </c>
      <c r="E336" t="s">
        <v>8</v>
      </c>
      <c r="F336" t="s">
        <v>11</v>
      </c>
      <c r="G336" t="s">
        <v>424</v>
      </c>
      <c r="H336">
        <v>31308</v>
      </c>
      <c r="I336" s="1" t="s">
        <v>434</v>
      </c>
      <c r="J336" t="s">
        <v>440</v>
      </c>
    </row>
    <row r="337" spans="2:10" x14ac:dyDescent="0.25">
      <c r="B337">
        <v>44780102027</v>
      </c>
      <c r="C337" t="s">
        <v>398</v>
      </c>
      <c r="D337" t="s">
        <v>5</v>
      </c>
      <c r="E337" t="s">
        <v>416</v>
      </c>
      <c r="F337" t="s">
        <v>13</v>
      </c>
      <c r="G337" t="s">
        <v>426</v>
      </c>
      <c r="H337">
        <v>32123</v>
      </c>
      <c r="I337" s="1" t="s">
        <v>430</v>
      </c>
      <c r="J337" t="s">
        <v>439</v>
      </c>
    </row>
    <row r="338" spans="2:10" x14ac:dyDescent="0.25">
      <c r="B338">
        <v>44780432801</v>
      </c>
      <c r="C338" t="s">
        <v>390</v>
      </c>
      <c r="D338" t="s">
        <v>5</v>
      </c>
      <c r="E338" t="s">
        <v>7</v>
      </c>
      <c r="F338" t="s">
        <v>11</v>
      </c>
      <c r="G338" t="s">
        <v>426</v>
      </c>
      <c r="H338">
        <v>33672</v>
      </c>
      <c r="I338" s="1" t="s">
        <v>435</v>
      </c>
      <c r="J338" t="s">
        <v>440</v>
      </c>
    </row>
    <row r="339" spans="2:10" x14ac:dyDescent="0.25">
      <c r="B339">
        <v>44873409921</v>
      </c>
      <c r="C339" t="s">
        <v>118</v>
      </c>
      <c r="D339" t="s">
        <v>5</v>
      </c>
      <c r="E339" t="s">
        <v>417</v>
      </c>
      <c r="F339" t="s">
        <v>427</v>
      </c>
      <c r="G339" t="s">
        <v>426</v>
      </c>
      <c r="H339">
        <v>31040</v>
      </c>
      <c r="I339" s="1" t="s">
        <v>436</v>
      </c>
      <c r="J339" t="s">
        <v>437</v>
      </c>
    </row>
    <row r="340" spans="2:10" x14ac:dyDescent="0.25">
      <c r="B340">
        <v>44968480072</v>
      </c>
      <c r="C340" t="s">
        <v>143</v>
      </c>
      <c r="D340" t="s">
        <v>6</v>
      </c>
      <c r="E340" t="s">
        <v>7</v>
      </c>
      <c r="F340" t="s">
        <v>427</v>
      </c>
      <c r="G340" t="s">
        <v>424</v>
      </c>
      <c r="H340">
        <v>30279</v>
      </c>
      <c r="I340" s="1" t="s">
        <v>430</v>
      </c>
      <c r="J340" t="s">
        <v>437</v>
      </c>
    </row>
    <row r="341" spans="2:10" x14ac:dyDescent="0.25">
      <c r="B341">
        <v>45034419141</v>
      </c>
      <c r="C341" t="s">
        <v>54</v>
      </c>
      <c r="D341" t="s">
        <v>5</v>
      </c>
      <c r="E341" t="s">
        <v>417</v>
      </c>
      <c r="F341" t="s">
        <v>11</v>
      </c>
      <c r="G341" t="s">
        <v>425</v>
      </c>
      <c r="H341">
        <v>22505</v>
      </c>
      <c r="I341" s="1" t="s">
        <v>435</v>
      </c>
      <c r="J341" t="s">
        <v>440</v>
      </c>
    </row>
    <row r="342" spans="2:10" x14ac:dyDescent="0.25">
      <c r="B342">
        <v>45125322860</v>
      </c>
      <c r="C342" t="s">
        <v>136</v>
      </c>
      <c r="D342" t="s">
        <v>6</v>
      </c>
      <c r="E342" t="s">
        <v>7</v>
      </c>
      <c r="F342" t="s">
        <v>14</v>
      </c>
      <c r="G342" t="s">
        <v>426</v>
      </c>
      <c r="H342">
        <v>31552</v>
      </c>
      <c r="I342" s="1" t="s">
        <v>436</v>
      </c>
      <c r="J342" t="s">
        <v>439</v>
      </c>
    </row>
    <row r="343" spans="2:10" x14ac:dyDescent="0.25">
      <c r="B343">
        <v>45190223661</v>
      </c>
      <c r="C343" t="s">
        <v>394</v>
      </c>
      <c r="D343" t="s">
        <v>5</v>
      </c>
      <c r="E343" t="s">
        <v>417</v>
      </c>
      <c r="F343" t="s">
        <v>14</v>
      </c>
      <c r="G343" t="s">
        <v>425</v>
      </c>
      <c r="H343">
        <v>24657</v>
      </c>
      <c r="I343" s="1" t="s">
        <v>433</v>
      </c>
      <c r="J343" t="s">
        <v>437</v>
      </c>
    </row>
    <row r="344" spans="2:10" x14ac:dyDescent="0.25">
      <c r="B344">
        <v>45305541903</v>
      </c>
      <c r="C344" t="s">
        <v>174</v>
      </c>
      <c r="D344" t="s">
        <v>6</v>
      </c>
      <c r="E344" t="s">
        <v>417</v>
      </c>
      <c r="F344" t="s">
        <v>11</v>
      </c>
      <c r="G344" t="s">
        <v>425</v>
      </c>
      <c r="H344">
        <v>24382</v>
      </c>
      <c r="I344" s="1" t="s">
        <v>433</v>
      </c>
      <c r="J344" t="s">
        <v>440</v>
      </c>
    </row>
    <row r="345" spans="2:10" x14ac:dyDescent="0.25">
      <c r="B345">
        <v>45344898195</v>
      </c>
      <c r="C345" t="s">
        <v>338</v>
      </c>
      <c r="D345" t="s">
        <v>6</v>
      </c>
      <c r="E345" t="s">
        <v>417</v>
      </c>
      <c r="F345" t="s">
        <v>13</v>
      </c>
      <c r="G345" t="s">
        <v>426</v>
      </c>
      <c r="H345">
        <v>34215</v>
      </c>
      <c r="I345" s="1" t="s">
        <v>433</v>
      </c>
      <c r="J345" t="s">
        <v>440</v>
      </c>
    </row>
    <row r="346" spans="2:10" x14ac:dyDescent="0.25">
      <c r="B346">
        <v>45398267634</v>
      </c>
      <c r="C346" t="s">
        <v>307</v>
      </c>
      <c r="D346" t="s">
        <v>5</v>
      </c>
      <c r="E346" t="s">
        <v>7</v>
      </c>
      <c r="F346" t="s">
        <v>12</v>
      </c>
      <c r="G346" t="s">
        <v>425</v>
      </c>
      <c r="H346">
        <v>34338</v>
      </c>
      <c r="I346" s="1" t="s">
        <v>433</v>
      </c>
      <c r="J346" t="s">
        <v>439</v>
      </c>
    </row>
    <row r="347" spans="2:10" x14ac:dyDescent="0.25">
      <c r="B347">
        <v>45551104001</v>
      </c>
      <c r="C347" t="s">
        <v>356</v>
      </c>
      <c r="D347" t="s">
        <v>6</v>
      </c>
      <c r="E347" t="s">
        <v>7</v>
      </c>
      <c r="F347" t="s">
        <v>13</v>
      </c>
      <c r="G347" t="s">
        <v>426</v>
      </c>
      <c r="H347">
        <v>21615</v>
      </c>
      <c r="I347" s="1" t="s">
        <v>433</v>
      </c>
      <c r="J347" t="s">
        <v>439</v>
      </c>
    </row>
    <row r="348" spans="2:10" x14ac:dyDescent="0.25">
      <c r="B348">
        <v>45591421429</v>
      </c>
      <c r="C348" t="s">
        <v>342</v>
      </c>
      <c r="D348" t="s">
        <v>6</v>
      </c>
      <c r="E348" t="s">
        <v>8</v>
      </c>
      <c r="F348" t="s">
        <v>11</v>
      </c>
      <c r="G348" t="s">
        <v>424</v>
      </c>
      <c r="H348">
        <v>29906</v>
      </c>
      <c r="I348" s="1" t="s">
        <v>433</v>
      </c>
      <c r="J348" t="s">
        <v>440</v>
      </c>
    </row>
    <row r="349" spans="2:10" x14ac:dyDescent="0.25">
      <c r="B349">
        <v>45665433109</v>
      </c>
      <c r="C349" t="s">
        <v>43</v>
      </c>
      <c r="D349" t="s">
        <v>6</v>
      </c>
      <c r="E349" t="s">
        <v>7</v>
      </c>
      <c r="F349" t="s">
        <v>12</v>
      </c>
      <c r="G349" t="s">
        <v>424</v>
      </c>
      <c r="H349">
        <v>29499</v>
      </c>
      <c r="I349" s="1" t="s">
        <v>433</v>
      </c>
      <c r="J349" t="s">
        <v>439</v>
      </c>
    </row>
    <row r="350" spans="2:10" x14ac:dyDescent="0.25">
      <c r="B350">
        <v>45682920544</v>
      </c>
      <c r="C350" t="s">
        <v>233</v>
      </c>
      <c r="D350" t="s">
        <v>5</v>
      </c>
      <c r="E350" t="s">
        <v>7</v>
      </c>
      <c r="F350" t="s">
        <v>427</v>
      </c>
      <c r="G350" t="s">
        <v>424</v>
      </c>
      <c r="H350">
        <v>32679</v>
      </c>
      <c r="I350" s="1" t="s">
        <v>433</v>
      </c>
      <c r="J350" t="s">
        <v>438</v>
      </c>
    </row>
    <row r="351" spans="2:10" x14ac:dyDescent="0.25">
      <c r="B351">
        <v>45709208362</v>
      </c>
      <c r="C351" t="s">
        <v>189</v>
      </c>
      <c r="D351" t="s">
        <v>5</v>
      </c>
      <c r="E351" t="s">
        <v>8</v>
      </c>
      <c r="F351" t="s">
        <v>427</v>
      </c>
      <c r="G351" t="s">
        <v>425</v>
      </c>
      <c r="H351">
        <v>22631</v>
      </c>
      <c r="I351" s="1" t="s">
        <v>433</v>
      </c>
      <c r="J351" t="s">
        <v>439</v>
      </c>
    </row>
    <row r="352" spans="2:10" x14ac:dyDescent="0.25">
      <c r="B352">
        <v>45881940290</v>
      </c>
      <c r="C352" t="s">
        <v>195</v>
      </c>
      <c r="D352" t="s">
        <v>5</v>
      </c>
      <c r="E352" t="s">
        <v>417</v>
      </c>
      <c r="F352" t="s">
        <v>9</v>
      </c>
      <c r="G352" t="s">
        <v>425</v>
      </c>
      <c r="H352">
        <v>32142</v>
      </c>
      <c r="I352" s="1" t="s">
        <v>429</v>
      </c>
      <c r="J352" t="s">
        <v>439</v>
      </c>
    </row>
    <row r="353" spans="2:10" x14ac:dyDescent="0.25">
      <c r="B353">
        <v>45892038935</v>
      </c>
      <c r="C353" t="s">
        <v>325</v>
      </c>
      <c r="D353" t="s">
        <v>5</v>
      </c>
      <c r="E353" t="s">
        <v>7</v>
      </c>
      <c r="F353" t="s">
        <v>427</v>
      </c>
      <c r="G353" t="s">
        <v>425</v>
      </c>
      <c r="H353">
        <v>29975</v>
      </c>
      <c r="I353" s="1" t="s">
        <v>432</v>
      </c>
      <c r="J353" t="s">
        <v>438</v>
      </c>
    </row>
    <row r="354" spans="2:10" x14ac:dyDescent="0.25">
      <c r="B354">
        <v>45953823152</v>
      </c>
      <c r="C354" t="s">
        <v>181</v>
      </c>
      <c r="D354" t="s">
        <v>5</v>
      </c>
      <c r="E354" t="s">
        <v>417</v>
      </c>
      <c r="F354" t="s">
        <v>427</v>
      </c>
      <c r="G354" t="s">
        <v>425</v>
      </c>
      <c r="H354">
        <v>23160</v>
      </c>
      <c r="I354" s="1" t="s">
        <v>436</v>
      </c>
      <c r="J354" t="s">
        <v>438</v>
      </c>
    </row>
    <row r="355" spans="2:10" x14ac:dyDescent="0.25">
      <c r="B355">
        <v>45961352404</v>
      </c>
      <c r="C355" t="s">
        <v>375</v>
      </c>
      <c r="D355" t="s">
        <v>6</v>
      </c>
      <c r="E355" t="s">
        <v>417</v>
      </c>
      <c r="F355" t="s">
        <v>9</v>
      </c>
      <c r="G355" t="s">
        <v>425</v>
      </c>
      <c r="H355">
        <v>30770</v>
      </c>
      <c r="I355" s="1" t="s">
        <v>436</v>
      </c>
      <c r="J355" t="s">
        <v>437</v>
      </c>
    </row>
    <row r="356" spans="2:10" x14ac:dyDescent="0.25">
      <c r="B356">
        <v>46126747412</v>
      </c>
      <c r="C356" t="s">
        <v>159</v>
      </c>
      <c r="D356" t="s">
        <v>5</v>
      </c>
      <c r="E356" t="s">
        <v>8</v>
      </c>
      <c r="F356" t="s">
        <v>9</v>
      </c>
      <c r="G356" t="s">
        <v>425</v>
      </c>
      <c r="H356">
        <v>22827</v>
      </c>
      <c r="I356" s="1" t="s">
        <v>436</v>
      </c>
      <c r="J356" t="s">
        <v>439</v>
      </c>
    </row>
    <row r="357" spans="2:10" x14ac:dyDescent="0.25">
      <c r="B357">
        <v>46157189382</v>
      </c>
      <c r="C357" t="s">
        <v>290</v>
      </c>
      <c r="D357" t="s">
        <v>6</v>
      </c>
      <c r="E357" t="s">
        <v>7</v>
      </c>
      <c r="F357" t="s">
        <v>13</v>
      </c>
      <c r="G357" t="s">
        <v>426</v>
      </c>
      <c r="H357">
        <v>25876</v>
      </c>
      <c r="I357" s="1" t="s">
        <v>436</v>
      </c>
      <c r="J357" t="s">
        <v>440</v>
      </c>
    </row>
    <row r="358" spans="2:10" x14ac:dyDescent="0.25">
      <c r="B358">
        <v>46205324892</v>
      </c>
      <c r="C358" t="s">
        <v>22</v>
      </c>
      <c r="D358" t="s">
        <v>5</v>
      </c>
      <c r="E358" t="s">
        <v>8</v>
      </c>
      <c r="F358" t="s">
        <v>427</v>
      </c>
      <c r="G358" t="s">
        <v>424</v>
      </c>
      <c r="H358">
        <v>25099</v>
      </c>
      <c r="I358" s="1" t="s">
        <v>436</v>
      </c>
      <c r="J358" t="s">
        <v>437</v>
      </c>
    </row>
    <row r="359" spans="2:10" x14ac:dyDescent="0.25">
      <c r="B359">
        <v>46222211142</v>
      </c>
      <c r="C359" t="s">
        <v>391</v>
      </c>
      <c r="D359" t="s">
        <v>6</v>
      </c>
      <c r="E359" t="s">
        <v>417</v>
      </c>
      <c r="F359" t="s">
        <v>12</v>
      </c>
      <c r="G359" t="s">
        <v>424</v>
      </c>
      <c r="H359">
        <v>21213</v>
      </c>
      <c r="I359" s="1" t="s">
        <v>436</v>
      </c>
      <c r="J359" t="s">
        <v>440</v>
      </c>
    </row>
    <row r="360" spans="2:10" x14ac:dyDescent="0.25">
      <c r="B360">
        <v>46344330480</v>
      </c>
      <c r="C360" t="s">
        <v>348</v>
      </c>
      <c r="D360" t="s">
        <v>6</v>
      </c>
      <c r="E360" t="s">
        <v>416</v>
      </c>
      <c r="F360" t="s">
        <v>13</v>
      </c>
      <c r="G360" t="s">
        <v>425</v>
      </c>
      <c r="H360">
        <v>34083</v>
      </c>
      <c r="I360" s="1" t="s">
        <v>435</v>
      </c>
      <c r="J360" t="s">
        <v>439</v>
      </c>
    </row>
    <row r="361" spans="2:10" x14ac:dyDescent="0.25">
      <c r="B361">
        <v>46353055602</v>
      </c>
      <c r="C361" t="s">
        <v>373</v>
      </c>
      <c r="D361" t="s">
        <v>6</v>
      </c>
      <c r="E361" t="s">
        <v>7</v>
      </c>
      <c r="F361" t="s">
        <v>427</v>
      </c>
      <c r="G361" t="s">
        <v>424</v>
      </c>
      <c r="H361">
        <v>22815</v>
      </c>
      <c r="I361" s="1" t="s">
        <v>433</v>
      </c>
      <c r="J361" t="s">
        <v>438</v>
      </c>
    </row>
    <row r="362" spans="2:10" x14ac:dyDescent="0.25">
      <c r="B362">
        <v>46354255833</v>
      </c>
      <c r="C362" t="s">
        <v>392</v>
      </c>
      <c r="D362" t="s">
        <v>5</v>
      </c>
      <c r="E362" t="s">
        <v>8</v>
      </c>
      <c r="F362" t="s">
        <v>13</v>
      </c>
      <c r="G362" t="s">
        <v>425</v>
      </c>
      <c r="H362">
        <v>26340</v>
      </c>
      <c r="I362" s="1" t="s">
        <v>433</v>
      </c>
      <c r="J362" t="s">
        <v>437</v>
      </c>
    </row>
    <row r="363" spans="2:10" x14ac:dyDescent="0.25">
      <c r="B363">
        <v>46370856674</v>
      </c>
      <c r="C363" t="s">
        <v>319</v>
      </c>
      <c r="D363" t="s">
        <v>5</v>
      </c>
      <c r="E363" t="s">
        <v>8</v>
      </c>
      <c r="F363" t="s">
        <v>12</v>
      </c>
      <c r="G363" t="s">
        <v>425</v>
      </c>
      <c r="H363">
        <v>26710</v>
      </c>
      <c r="I363" s="1" t="s">
        <v>433</v>
      </c>
      <c r="J363" t="s">
        <v>440</v>
      </c>
    </row>
    <row r="364" spans="2:10" x14ac:dyDescent="0.25">
      <c r="B364">
        <v>46447828715</v>
      </c>
      <c r="C364" t="s">
        <v>407</v>
      </c>
      <c r="D364" t="s">
        <v>6</v>
      </c>
      <c r="E364" t="s">
        <v>7</v>
      </c>
      <c r="F364" t="s">
        <v>427</v>
      </c>
      <c r="G364" t="s">
        <v>425</v>
      </c>
      <c r="H364">
        <v>31371</v>
      </c>
      <c r="I364" s="1" t="s">
        <v>433</v>
      </c>
      <c r="J364" t="s">
        <v>437</v>
      </c>
    </row>
    <row r="365" spans="2:10" x14ac:dyDescent="0.25">
      <c r="B365">
        <v>46483232083</v>
      </c>
      <c r="C365" t="s">
        <v>365</v>
      </c>
      <c r="D365" t="s">
        <v>6</v>
      </c>
      <c r="E365" t="s">
        <v>7</v>
      </c>
      <c r="F365" t="s">
        <v>427</v>
      </c>
      <c r="G365" t="s">
        <v>425</v>
      </c>
      <c r="H365">
        <v>25253</v>
      </c>
      <c r="I365" s="1" t="s">
        <v>433</v>
      </c>
      <c r="J365" t="s">
        <v>438</v>
      </c>
    </row>
    <row r="366" spans="2:10" x14ac:dyDescent="0.25">
      <c r="B366">
        <v>46533166609</v>
      </c>
      <c r="C366" t="s">
        <v>283</v>
      </c>
      <c r="D366" t="s">
        <v>6</v>
      </c>
      <c r="E366" t="s">
        <v>7</v>
      </c>
      <c r="F366" t="s">
        <v>12</v>
      </c>
      <c r="G366" t="s">
        <v>424</v>
      </c>
      <c r="H366">
        <v>33765</v>
      </c>
      <c r="I366" s="1" t="s">
        <v>430</v>
      </c>
      <c r="J366" t="s">
        <v>439</v>
      </c>
    </row>
    <row r="367" spans="2:10" x14ac:dyDescent="0.25">
      <c r="B367">
        <v>46593413625</v>
      </c>
      <c r="C367" t="s">
        <v>90</v>
      </c>
      <c r="D367" t="s">
        <v>5</v>
      </c>
      <c r="E367" t="s">
        <v>7</v>
      </c>
      <c r="F367" t="s">
        <v>11</v>
      </c>
      <c r="G367" t="s">
        <v>426</v>
      </c>
      <c r="H367">
        <v>31478</v>
      </c>
      <c r="I367" s="1" t="s">
        <v>429</v>
      </c>
      <c r="J367" t="s">
        <v>440</v>
      </c>
    </row>
    <row r="368" spans="2:10" x14ac:dyDescent="0.25">
      <c r="B368">
        <v>46610379858</v>
      </c>
      <c r="C368" t="s">
        <v>105</v>
      </c>
      <c r="D368" t="s">
        <v>6</v>
      </c>
      <c r="E368" t="s">
        <v>7</v>
      </c>
      <c r="F368" t="s">
        <v>427</v>
      </c>
      <c r="G368" t="s">
        <v>425</v>
      </c>
      <c r="H368">
        <v>22932</v>
      </c>
      <c r="I368" s="1" t="s">
        <v>431</v>
      </c>
      <c r="J368" t="s">
        <v>439</v>
      </c>
    </row>
    <row r="369" spans="2:10" x14ac:dyDescent="0.25">
      <c r="B369">
        <v>46621773048</v>
      </c>
      <c r="C369" t="s">
        <v>379</v>
      </c>
      <c r="D369" t="s">
        <v>6</v>
      </c>
      <c r="E369" t="s">
        <v>8</v>
      </c>
      <c r="F369" t="s">
        <v>12</v>
      </c>
      <c r="G369" t="s">
        <v>426</v>
      </c>
      <c r="H369">
        <v>23709</v>
      </c>
      <c r="I369" s="1" t="s">
        <v>432</v>
      </c>
      <c r="J369" t="s">
        <v>439</v>
      </c>
    </row>
    <row r="370" spans="2:10" x14ac:dyDescent="0.25">
      <c r="B370">
        <v>46741073132</v>
      </c>
      <c r="C370" t="s">
        <v>399</v>
      </c>
      <c r="D370" t="s">
        <v>6</v>
      </c>
      <c r="E370" t="s">
        <v>8</v>
      </c>
      <c r="F370" t="s">
        <v>9</v>
      </c>
      <c r="G370" t="s">
        <v>425</v>
      </c>
      <c r="H370">
        <v>28749</v>
      </c>
      <c r="I370" s="1" t="s">
        <v>434</v>
      </c>
      <c r="J370" t="s">
        <v>439</v>
      </c>
    </row>
    <row r="371" spans="2:10" x14ac:dyDescent="0.25">
      <c r="B371">
        <v>46800162766</v>
      </c>
      <c r="C371" t="s">
        <v>64</v>
      </c>
      <c r="D371" t="s">
        <v>5</v>
      </c>
      <c r="E371" t="s">
        <v>417</v>
      </c>
      <c r="F371" t="s">
        <v>14</v>
      </c>
      <c r="G371" t="s">
        <v>425</v>
      </c>
      <c r="H371">
        <v>29708</v>
      </c>
      <c r="I371" s="1" t="s">
        <v>430</v>
      </c>
      <c r="J371" t="s">
        <v>437</v>
      </c>
    </row>
    <row r="372" spans="2:10" x14ac:dyDescent="0.25">
      <c r="B372">
        <v>46858118798</v>
      </c>
      <c r="C372" t="s">
        <v>132</v>
      </c>
      <c r="D372" t="s">
        <v>6</v>
      </c>
      <c r="E372" t="s">
        <v>8</v>
      </c>
      <c r="F372" t="s">
        <v>13</v>
      </c>
      <c r="G372" t="s">
        <v>425</v>
      </c>
      <c r="H372">
        <v>20741</v>
      </c>
      <c r="I372" s="1" t="s">
        <v>435</v>
      </c>
      <c r="J372" t="s">
        <v>439</v>
      </c>
    </row>
    <row r="373" spans="2:10" x14ac:dyDescent="0.25">
      <c r="B373">
        <v>46884175269</v>
      </c>
      <c r="C373" t="s">
        <v>214</v>
      </c>
      <c r="D373" t="s">
        <v>6</v>
      </c>
      <c r="E373" t="s">
        <v>417</v>
      </c>
      <c r="F373" t="s">
        <v>427</v>
      </c>
      <c r="G373" t="s">
        <v>426</v>
      </c>
      <c r="H373">
        <v>22480</v>
      </c>
      <c r="I373" s="1" t="s">
        <v>436</v>
      </c>
      <c r="J373" t="s">
        <v>437</v>
      </c>
    </row>
    <row r="374" spans="2:10" x14ac:dyDescent="0.25">
      <c r="B374">
        <v>47005649054</v>
      </c>
      <c r="C374" t="s">
        <v>329</v>
      </c>
      <c r="D374" t="s">
        <v>5</v>
      </c>
      <c r="E374" t="s">
        <v>8</v>
      </c>
      <c r="F374" t="s">
        <v>427</v>
      </c>
      <c r="G374" t="s">
        <v>424</v>
      </c>
      <c r="H374">
        <v>28842</v>
      </c>
      <c r="I374" s="1" t="s">
        <v>430</v>
      </c>
      <c r="J374" t="s">
        <v>438</v>
      </c>
    </row>
    <row r="375" spans="2:10" x14ac:dyDescent="0.25">
      <c r="B375">
        <v>47007221276</v>
      </c>
      <c r="C375" t="s">
        <v>29</v>
      </c>
      <c r="D375" t="s">
        <v>6</v>
      </c>
      <c r="E375" t="s">
        <v>8</v>
      </c>
      <c r="F375" t="s">
        <v>427</v>
      </c>
      <c r="G375" t="s">
        <v>426</v>
      </c>
      <c r="H375">
        <v>26224</v>
      </c>
      <c r="I375" s="1" t="s">
        <v>435</v>
      </c>
      <c r="J375" t="s">
        <v>438</v>
      </c>
    </row>
    <row r="376" spans="2:10" x14ac:dyDescent="0.25">
      <c r="B376">
        <v>47042599063</v>
      </c>
      <c r="C376" t="s">
        <v>102</v>
      </c>
      <c r="D376" t="s">
        <v>6</v>
      </c>
      <c r="E376" t="s">
        <v>8</v>
      </c>
      <c r="F376" t="s">
        <v>11</v>
      </c>
      <c r="G376" t="s">
        <v>424</v>
      </c>
      <c r="H376">
        <v>33916</v>
      </c>
      <c r="I376" s="1" t="s">
        <v>436</v>
      </c>
      <c r="J376" t="s">
        <v>440</v>
      </c>
    </row>
    <row r="377" spans="2:10" x14ac:dyDescent="0.25">
      <c r="B377">
        <v>47042740325</v>
      </c>
      <c r="C377" t="s">
        <v>292</v>
      </c>
      <c r="D377" t="s">
        <v>5</v>
      </c>
      <c r="E377" t="s">
        <v>8</v>
      </c>
      <c r="F377" t="s">
        <v>14</v>
      </c>
      <c r="G377" t="s">
        <v>425</v>
      </c>
      <c r="H377">
        <v>31830</v>
      </c>
      <c r="I377" s="1" t="s">
        <v>433</v>
      </c>
      <c r="J377" t="s">
        <v>437</v>
      </c>
    </row>
    <row r="378" spans="2:10" x14ac:dyDescent="0.25">
      <c r="B378">
        <v>47129833052</v>
      </c>
      <c r="C378" t="s">
        <v>278</v>
      </c>
      <c r="D378" t="s">
        <v>6</v>
      </c>
      <c r="E378" t="s">
        <v>417</v>
      </c>
      <c r="F378" t="s">
        <v>13</v>
      </c>
      <c r="G378" t="s">
        <v>426</v>
      </c>
      <c r="H378">
        <v>24724</v>
      </c>
      <c r="I378" s="1" t="s">
        <v>433</v>
      </c>
      <c r="J378" t="s">
        <v>439</v>
      </c>
    </row>
    <row r="379" spans="2:10" x14ac:dyDescent="0.25">
      <c r="B379">
        <v>47153877700</v>
      </c>
      <c r="C379" t="s">
        <v>185</v>
      </c>
      <c r="D379" t="s">
        <v>5</v>
      </c>
      <c r="E379" t="s">
        <v>7</v>
      </c>
      <c r="F379" t="s">
        <v>427</v>
      </c>
      <c r="G379" t="s">
        <v>425</v>
      </c>
      <c r="H379">
        <v>28772</v>
      </c>
      <c r="I379" s="1" t="s">
        <v>433</v>
      </c>
      <c r="J379" t="s">
        <v>438</v>
      </c>
    </row>
    <row r="380" spans="2:10" x14ac:dyDescent="0.25">
      <c r="B380">
        <v>47174082747</v>
      </c>
      <c r="C380" t="s">
        <v>124</v>
      </c>
      <c r="D380" t="s">
        <v>6</v>
      </c>
      <c r="E380" t="s">
        <v>418</v>
      </c>
      <c r="F380" t="s">
        <v>14</v>
      </c>
      <c r="G380" t="s">
        <v>425</v>
      </c>
      <c r="H380">
        <v>33910</v>
      </c>
      <c r="I380" s="1" t="s">
        <v>433</v>
      </c>
      <c r="J380" t="s">
        <v>437</v>
      </c>
    </row>
    <row r="381" spans="2:10" x14ac:dyDescent="0.25">
      <c r="B381">
        <v>47188953731</v>
      </c>
      <c r="C381" t="s">
        <v>185</v>
      </c>
      <c r="D381" t="s">
        <v>5</v>
      </c>
      <c r="E381" t="s">
        <v>7</v>
      </c>
      <c r="F381" t="s">
        <v>427</v>
      </c>
      <c r="G381" t="s">
        <v>425</v>
      </c>
      <c r="H381">
        <v>29434</v>
      </c>
      <c r="I381" s="1" t="s">
        <v>433</v>
      </c>
      <c r="J381" t="s">
        <v>438</v>
      </c>
    </row>
    <row r="382" spans="2:10" x14ac:dyDescent="0.25">
      <c r="B382">
        <v>47208400662</v>
      </c>
      <c r="C382" t="s">
        <v>171</v>
      </c>
      <c r="D382" t="s">
        <v>6</v>
      </c>
      <c r="E382" t="s">
        <v>416</v>
      </c>
      <c r="F382" t="s">
        <v>9</v>
      </c>
      <c r="G382" t="s">
        <v>424</v>
      </c>
      <c r="H382">
        <v>28549</v>
      </c>
      <c r="I382" s="1" t="s">
        <v>433</v>
      </c>
      <c r="J382" t="s">
        <v>439</v>
      </c>
    </row>
    <row r="383" spans="2:10" x14ac:dyDescent="0.25">
      <c r="B383">
        <v>47245946960</v>
      </c>
      <c r="C383" t="s">
        <v>19</v>
      </c>
      <c r="D383" t="s">
        <v>6</v>
      </c>
      <c r="E383" t="s">
        <v>8</v>
      </c>
      <c r="F383" t="s">
        <v>12</v>
      </c>
      <c r="G383" t="s">
        <v>426</v>
      </c>
      <c r="H383">
        <v>29352</v>
      </c>
      <c r="I383" s="1" t="s">
        <v>433</v>
      </c>
      <c r="J383" t="s">
        <v>439</v>
      </c>
    </row>
    <row r="384" spans="2:10" x14ac:dyDescent="0.25">
      <c r="B384">
        <v>47365199226</v>
      </c>
      <c r="C384" t="s">
        <v>242</v>
      </c>
      <c r="D384" t="s">
        <v>6</v>
      </c>
      <c r="E384" t="s">
        <v>8</v>
      </c>
      <c r="F384" t="s">
        <v>13</v>
      </c>
      <c r="G384" t="s">
        <v>424</v>
      </c>
      <c r="H384">
        <v>32275</v>
      </c>
      <c r="I384" s="1" t="s">
        <v>433</v>
      </c>
      <c r="J384" t="s">
        <v>440</v>
      </c>
    </row>
    <row r="385" spans="2:10" x14ac:dyDescent="0.25">
      <c r="B385">
        <v>47372471507</v>
      </c>
      <c r="C385" t="s">
        <v>271</v>
      </c>
      <c r="D385" t="s">
        <v>5</v>
      </c>
      <c r="E385" t="s">
        <v>417</v>
      </c>
      <c r="F385" t="s">
        <v>12</v>
      </c>
      <c r="G385" t="s">
        <v>424</v>
      </c>
      <c r="H385">
        <v>21726</v>
      </c>
      <c r="I385" s="1" t="s">
        <v>433</v>
      </c>
      <c r="J385" t="s">
        <v>440</v>
      </c>
    </row>
    <row r="386" spans="2:10" x14ac:dyDescent="0.25">
      <c r="B386">
        <v>47393301586</v>
      </c>
      <c r="C386" t="s">
        <v>213</v>
      </c>
      <c r="D386" t="s">
        <v>6</v>
      </c>
      <c r="E386" t="s">
        <v>7</v>
      </c>
      <c r="F386" t="s">
        <v>427</v>
      </c>
      <c r="G386" t="s">
        <v>424</v>
      </c>
      <c r="H386">
        <v>34327</v>
      </c>
      <c r="I386" s="1" t="s">
        <v>429</v>
      </c>
      <c r="J386" t="s">
        <v>439</v>
      </c>
    </row>
    <row r="387" spans="2:10" x14ac:dyDescent="0.25">
      <c r="B387">
        <v>47497279533</v>
      </c>
      <c r="C387" t="s">
        <v>103</v>
      </c>
      <c r="D387" t="s">
        <v>6</v>
      </c>
      <c r="E387" t="s">
        <v>7</v>
      </c>
      <c r="F387" t="s">
        <v>12</v>
      </c>
      <c r="G387" t="s">
        <v>425</v>
      </c>
      <c r="H387">
        <v>31175</v>
      </c>
      <c r="I387" s="1" t="s">
        <v>432</v>
      </c>
      <c r="J387" t="s">
        <v>440</v>
      </c>
    </row>
    <row r="388" spans="2:10" x14ac:dyDescent="0.25">
      <c r="B388">
        <v>47514609560</v>
      </c>
      <c r="C388" t="s">
        <v>360</v>
      </c>
      <c r="D388" t="s">
        <v>6</v>
      </c>
      <c r="E388" t="s">
        <v>7</v>
      </c>
      <c r="F388" t="s">
        <v>13</v>
      </c>
      <c r="G388" t="s">
        <v>426</v>
      </c>
      <c r="H388">
        <v>22192</v>
      </c>
      <c r="I388" s="1" t="s">
        <v>436</v>
      </c>
      <c r="J388" t="s">
        <v>438</v>
      </c>
    </row>
    <row r="389" spans="2:10" x14ac:dyDescent="0.25">
      <c r="B389">
        <v>47564971365</v>
      </c>
      <c r="C389" t="s">
        <v>23</v>
      </c>
      <c r="D389" t="s">
        <v>6</v>
      </c>
      <c r="E389" t="s">
        <v>7</v>
      </c>
      <c r="F389" t="s">
        <v>427</v>
      </c>
      <c r="G389" t="s">
        <v>424</v>
      </c>
      <c r="H389">
        <v>30642</v>
      </c>
      <c r="I389" s="1" t="s">
        <v>436</v>
      </c>
      <c r="J389" t="s">
        <v>437</v>
      </c>
    </row>
    <row r="390" spans="2:10" x14ac:dyDescent="0.25">
      <c r="B390">
        <v>47725755906</v>
      </c>
      <c r="C390" t="s">
        <v>220</v>
      </c>
      <c r="D390" t="s">
        <v>6</v>
      </c>
      <c r="E390" t="s">
        <v>7</v>
      </c>
      <c r="F390" t="s">
        <v>14</v>
      </c>
      <c r="G390" t="s">
        <v>425</v>
      </c>
      <c r="H390">
        <v>32268</v>
      </c>
      <c r="I390" s="1" t="s">
        <v>436</v>
      </c>
      <c r="J390" t="s">
        <v>437</v>
      </c>
    </row>
    <row r="391" spans="2:10" x14ac:dyDescent="0.25">
      <c r="B391">
        <v>47745382527</v>
      </c>
      <c r="C391" t="s">
        <v>260</v>
      </c>
      <c r="D391" t="s">
        <v>6</v>
      </c>
      <c r="E391" t="s">
        <v>7</v>
      </c>
      <c r="F391" t="s">
        <v>13</v>
      </c>
      <c r="G391" t="s">
        <v>425</v>
      </c>
      <c r="H391">
        <v>32073</v>
      </c>
      <c r="I391" s="1" t="s">
        <v>436</v>
      </c>
      <c r="J391" t="s">
        <v>439</v>
      </c>
    </row>
    <row r="392" spans="2:10" x14ac:dyDescent="0.25">
      <c r="B392">
        <v>47840676137</v>
      </c>
      <c r="C392" t="s">
        <v>342</v>
      </c>
      <c r="D392" t="s">
        <v>6</v>
      </c>
      <c r="E392" t="s">
        <v>8</v>
      </c>
      <c r="F392" t="s">
        <v>11</v>
      </c>
      <c r="G392" t="s">
        <v>424</v>
      </c>
      <c r="H392">
        <v>23864</v>
      </c>
      <c r="I392" s="1" t="s">
        <v>436</v>
      </c>
      <c r="J392" t="s">
        <v>440</v>
      </c>
    </row>
    <row r="393" spans="2:10" x14ac:dyDescent="0.25">
      <c r="B393">
        <v>47885298863</v>
      </c>
      <c r="C393" t="s">
        <v>333</v>
      </c>
      <c r="D393" t="s">
        <v>5</v>
      </c>
      <c r="E393" t="s">
        <v>7</v>
      </c>
      <c r="F393" t="s">
        <v>427</v>
      </c>
      <c r="G393" t="s">
        <v>424</v>
      </c>
      <c r="H393">
        <v>25907</v>
      </c>
      <c r="I393" s="1" t="s">
        <v>436</v>
      </c>
      <c r="J393" t="s">
        <v>439</v>
      </c>
    </row>
    <row r="394" spans="2:10" x14ac:dyDescent="0.25">
      <c r="B394">
        <v>47922430248</v>
      </c>
      <c r="C394" t="s">
        <v>105</v>
      </c>
      <c r="D394" t="s">
        <v>6</v>
      </c>
      <c r="E394" t="s">
        <v>7</v>
      </c>
      <c r="F394" t="s">
        <v>427</v>
      </c>
      <c r="G394" t="s">
        <v>425</v>
      </c>
      <c r="H394">
        <v>24578</v>
      </c>
      <c r="I394" s="1" t="s">
        <v>435</v>
      </c>
      <c r="J394" t="s">
        <v>439</v>
      </c>
    </row>
    <row r="395" spans="2:10" x14ac:dyDescent="0.25">
      <c r="B395">
        <v>47979032104</v>
      </c>
      <c r="C395" t="s">
        <v>166</v>
      </c>
      <c r="D395" t="s">
        <v>5</v>
      </c>
      <c r="E395" t="s">
        <v>417</v>
      </c>
      <c r="F395" t="s">
        <v>427</v>
      </c>
      <c r="G395" t="s">
        <v>426</v>
      </c>
      <c r="H395">
        <v>25909</v>
      </c>
      <c r="I395" s="1" t="s">
        <v>433</v>
      </c>
      <c r="J395" t="s">
        <v>437</v>
      </c>
    </row>
    <row r="396" spans="2:10" x14ac:dyDescent="0.25">
      <c r="B396">
        <v>48007068927</v>
      </c>
      <c r="C396" t="s">
        <v>349</v>
      </c>
      <c r="D396" t="s">
        <v>5</v>
      </c>
      <c r="E396" t="s">
        <v>8</v>
      </c>
      <c r="F396" t="s">
        <v>427</v>
      </c>
      <c r="G396" t="s">
        <v>426</v>
      </c>
      <c r="H396">
        <v>30373</v>
      </c>
      <c r="I396" s="1" t="s">
        <v>433</v>
      </c>
      <c r="J396" t="s">
        <v>438</v>
      </c>
    </row>
    <row r="397" spans="2:10" x14ac:dyDescent="0.25">
      <c r="B397">
        <v>48217353343</v>
      </c>
      <c r="C397" t="s">
        <v>408</v>
      </c>
      <c r="D397" t="s">
        <v>5</v>
      </c>
      <c r="E397" t="s">
        <v>416</v>
      </c>
      <c r="F397" t="s">
        <v>13</v>
      </c>
      <c r="G397" t="s">
        <v>425</v>
      </c>
      <c r="H397">
        <v>22133</v>
      </c>
      <c r="I397" s="1" t="s">
        <v>433</v>
      </c>
      <c r="J397" t="s">
        <v>438</v>
      </c>
    </row>
    <row r="398" spans="2:10" x14ac:dyDescent="0.25">
      <c r="B398">
        <v>48338358825</v>
      </c>
      <c r="C398" t="s">
        <v>115</v>
      </c>
      <c r="D398" t="s">
        <v>5</v>
      </c>
      <c r="E398" t="s">
        <v>417</v>
      </c>
      <c r="F398" t="s">
        <v>12</v>
      </c>
      <c r="G398" t="s">
        <v>425</v>
      </c>
      <c r="H398">
        <v>32578</v>
      </c>
      <c r="I398" s="1" t="s">
        <v>433</v>
      </c>
      <c r="J398" t="s">
        <v>439</v>
      </c>
    </row>
    <row r="399" spans="2:10" x14ac:dyDescent="0.25">
      <c r="B399">
        <v>48432971475</v>
      </c>
      <c r="C399" t="s">
        <v>88</v>
      </c>
      <c r="D399" t="s">
        <v>5</v>
      </c>
      <c r="E399" t="s">
        <v>416</v>
      </c>
      <c r="F399" t="s">
        <v>14</v>
      </c>
      <c r="G399" t="s">
        <v>425</v>
      </c>
      <c r="H399">
        <v>22096</v>
      </c>
      <c r="I399" s="1" t="s">
        <v>433</v>
      </c>
      <c r="J399" t="s">
        <v>439</v>
      </c>
    </row>
    <row r="400" spans="2:10" x14ac:dyDescent="0.25">
      <c r="B400">
        <v>48460714260</v>
      </c>
      <c r="C400" t="s">
        <v>230</v>
      </c>
      <c r="D400" t="s">
        <v>6</v>
      </c>
      <c r="E400" t="s">
        <v>7</v>
      </c>
      <c r="F400" t="s">
        <v>13</v>
      </c>
      <c r="G400" t="s">
        <v>426</v>
      </c>
      <c r="H400">
        <v>29222</v>
      </c>
      <c r="I400" s="1" t="s">
        <v>430</v>
      </c>
      <c r="J400" t="s">
        <v>439</v>
      </c>
    </row>
    <row r="401" spans="2:10" x14ac:dyDescent="0.25">
      <c r="B401">
        <v>48465087625</v>
      </c>
      <c r="C401" t="s">
        <v>121</v>
      </c>
      <c r="D401" t="s">
        <v>6</v>
      </c>
      <c r="E401" t="s">
        <v>417</v>
      </c>
      <c r="F401" t="s">
        <v>12</v>
      </c>
      <c r="G401" t="s">
        <v>425</v>
      </c>
      <c r="H401">
        <v>33148</v>
      </c>
      <c r="I401" s="1" t="s">
        <v>429</v>
      </c>
      <c r="J401" t="s">
        <v>438</v>
      </c>
    </row>
    <row r="402" spans="2:10" x14ac:dyDescent="0.25">
      <c r="B402">
        <v>48537217226</v>
      </c>
      <c r="C402" t="s">
        <v>73</v>
      </c>
      <c r="D402" t="s">
        <v>6</v>
      </c>
      <c r="E402" t="s">
        <v>7</v>
      </c>
      <c r="F402" t="s">
        <v>12</v>
      </c>
      <c r="G402" t="s">
        <v>424</v>
      </c>
      <c r="H402">
        <v>29697</v>
      </c>
      <c r="I402" s="1" t="s">
        <v>431</v>
      </c>
      <c r="J402" t="s">
        <v>438</v>
      </c>
    </row>
    <row r="403" spans="2:10" x14ac:dyDescent="0.25">
      <c r="B403">
        <v>48554358741</v>
      </c>
      <c r="C403" t="s">
        <v>165</v>
      </c>
      <c r="D403" t="s">
        <v>5</v>
      </c>
      <c r="E403" t="s">
        <v>7</v>
      </c>
      <c r="F403" t="s">
        <v>427</v>
      </c>
      <c r="G403" t="s">
        <v>425</v>
      </c>
      <c r="H403">
        <v>24514</v>
      </c>
      <c r="I403" s="1" t="s">
        <v>432</v>
      </c>
      <c r="J403" t="s">
        <v>439</v>
      </c>
    </row>
    <row r="404" spans="2:10" x14ac:dyDescent="0.25">
      <c r="B404">
        <v>48559982420</v>
      </c>
      <c r="C404" t="s">
        <v>93</v>
      </c>
      <c r="D404" t="s">
        <v>6</v>
      </c>
      <c r="E404" t="s">
        <v>7</v>
      </c>
      <c r="F404" t="s">
        <v>427</v>
      </c>
      <c r="G404" t="s">
        <v>424</v>
      </c>
      <c r="H404">
        <v>23769</v>
      </c>
      <c r="I404" s="1" t="s">
        <v>434</v>
      </c>
      <c r="J404" t="s">
        <v>439</v>
      </c>
    </row>
    <row r="405" spans="2:10" x14ac:dyDescent="0.25">
      <c r="B405">
        <v>48647651375</v>
      </c>
      <c r="C405" t="s">
        <v>374</v>
      </c>
      <c r="D405" t="s">
        <v>5</v>
      </c>
      <c r="E405" t="s">
        <v>417</v>
      </c>
      <c r="F405" t="s">
        <v>13</v>
      </c>
      <c r="G405" t="s">
        <v>425</v>
      </c>
      <c r="H405">
        <v>22072</v>
      </c>
      <c r="I405" s="1" t="s">
        <v>430</v>
      </c>
      <c r="J405" t="s">
        <v>439</v>
      </c>
    </row>
    <row r="406" spans="2:10" x14ac:dyDescent="0.25">
      <c r="B406">
        <v>48711816230</v>
      </c>
      <c r="C406" t="s">
        <v>161</v>
      </c>
      <c r="D406" t="s">
        <v>5</v>
      </c>
      <c r="E406" t="s">
        <v>417</v>
      </c>
      <c r="F406" t="s">
        <v>427</v>
      </c>
      <c r="G406" t="s">
        <v>425</v>
      </c>
      <c r="H406">
        <v>21718</v>
      </c>
      <c r="I406" s="1" t="s">
        <v>435</v>
      </c>
      <c r="J406" t="s">
        <v>438</v>
      </c>
    </row>
    <row r="407" spans="2:10" x14ac:dyDescent="0.25">
      <c r="B407">
        <v>48816102229</v>
      </c>
      <c r="C407" t="s">
        <v>385</v>
      </c>
      <c r="D407" t="s">
        <v>6</v>
      </c>
      <c r="E407" t="s">
        <v>7</v>
      </c>
      <c r="F407" t="s">
        <v>12</v>
      </c>
      <c r="G407" t="s">
        <v>425</v>
      </c>
      <c r="H407">
        <v>29339</v>
      </c>
      <c r="I407" s="1" t="s">
        <v>436</v>
      </c>
      <c r="J407" t="s">
        <v>438</v>
      </c>
    </row>
    <row r="408" spans="2:10" x14ac:dyDescent="0.25">
      <c r="B408">
        <v>48822792088</v>
      </c>
      <c r="C408" t="s">
        <v>57</v>
      </c>
      <c r="D408" t="s">
        <v>6</v>
      </c>
      <c r="E408" t="s">
        <v>7</v>
      </c>
      <c r="F408" t="s">
        <v>427</v>
      </c>
      <c r="G408" t="s">
        <v>425</v>
      </c>
      <c r="H408">
        <v>30743</v>
      </c>
      <c r="I408" s="1" t="s">
        <v>430</v>
      </c>
      <c r="J408" t="s">
        <v>439</v>
      </c>
    </row>
    <row r="409" spans="2:10" x14ac:dyDescent="0.25">
      <c r="B409">
        <v>48910175046</v>
      </c>
      <c r="C409" t="s">
        <v>24</v>
      </c>
      <c r="D409" t="s">
        <v>5</v>
      </c>
      <c r="E409" t="s">
        <v>417</v>
      </c>
      <c r="F409" t="s">
        <v>13</v>
      </c>
      <c r="G409" t="s">
        <v>425</v>
      </c>
      <c r="H409">
        <v>22039</v>
      </c>
      <c r="I409" s="1" t="s">
        <v>435</v>
      </c>
      <c r="J409" t="s">
        <v>438</v>
      </c>
    </row>
    <row r="410" spans="2:10" x14ac:dyDescent="0.25">
      <c r="B410">
        <v>48925097810</v>
      </c>
      <c r="C410" t="s">
        <v>167</v>
      </c>
      <c r="D410" t="s">
        <v>6</v>
      </c>
      <c r="E410" t="s">
        <v>7</v>
      </c>
      <c r="F410" t="s">
        <v>427</v>
      </c>
      <c r="G410" t="s">
        <v>425</v>
      </c>
      <c r="H410">
        <v>21803</v>
      </c>
      <c r="I410" s="1" t="s">
        <v>436</v>
      </c>
      <c r="J410" t="s">
        <v>437</v>
      </c>
    </row>
    <row r="411" spans="2:10" x14ac:dyDescent="0.25">
      <c r="B411">
        <v>49017327941</v>
      </c>
      <c r="C411" t="s">
        <v>311</v>
      </c>
      <c r="D411" t="s">
        <v>5</v>
      </c>
      <c r="E411" t="s">
        <v>417</v>
      </c>
      <c r="F411" t="s">
        <v>427</v>
      </c>
      <c r="G411" t="s">
        <v>424</v>
      </c>
      <c r="H411">
        <v>26953</v>
      </c>
      <c r="I411" s="1" t="s">
        <v>433</v>
      </c>
      <c r="J411" t="s">
        <v>437</v>
      </c>
    </row>
    <row r="412" spans="2:10" x14ac:dyDescent="0.25">
      <c r="B412">
        <v>49141215224</v>
      </c>
      <c r="C412" t="s">
        <v>133</v>
      </c>
      <c r="D412" t="s">
        <v>6</v>
      </c>
      <c r="E412" t="s">
        <v>7</v>
      </c>
      <c r="F412" t="s">
        <v>427</v>
      </c>
      <c r="G412" t="s">
        <v>424</v>
      </c>
      <c r="H412">
        <v>20251</v>
      </c>
      <c r="I412" s="1" t="s">
        <v>433</v>
      </c>
      <c r="J412" t="s">
        <v>438</v>
      </c>
    </row>
    <row r="413" spans="2:10" x14ac:dyDescent="0.25">
      <c r="B413">
        <v>49215142467</v>
      </c>
      <c r="C413" t="s">
        <v>412</v>
      </c>
      <c r="D413" t="s">
        <v>5</v>
      </c>
      <c r="E413" t="s">
        <v>8</v>
      </c>
      <c r="F413" t="s">
        <v>14</v>
      </c>
      <c r="G413" t="s">
        <v>425</v>
      </c>
      <c r="H413">
        <v>32154</v>
      </c>
      <c r="I413" s="1" t="s">
        <v>433</v>
      </c>
      <c r="J413" t="s">
        <v>437</v>
      </c>
    </row>
    <row r="414" spans="2:10" x14ac:dyDescent="0.25">
      <c r="B414">
        <v>49266952999</v>
      </c>
      <c r="C414" t="s">
        <v>192</v>
      </c>
      <c r="D414" t="s">
        <v>5</v>
      </c>
      <c r="E414" t="s">
        <v>8</v>
      </c>
      <c r="F414" t="s">
        <v>13</v>
      </c>
      <c r="G414" t="s">
        <v>425</v>
      </c>
      <c r="H414">
        <v>28665</v>
      </c>
      <c r="I414" s="1" t="s">
        <v>433</v>
      </c>
      <c r="J414" t="s">
        <v>438</v>
      </c>
    </row>
    <row r="415" spans="2:10" x14ac:dyDescent="0.25">
      <c r="B415">
        <v>49280389108</v>
      </c>
      <c r="C415" t="s">
        <v>370</v>
      </c>
      <c r="D415" t="s">
        <v>5</v>
      </c>
      <c r="E415" t="s">
        <v>7</v>
      </c>
      <c r="F415" t="s">
        <v>14</v>
      </c>
      <c r="G415" t="s">
        <v>426</v>
      </c>
      <c r="H415">
        <v>20919</v>
      </c>
      <c r="I415" s="1" t="s">
        <v>433</v>
      </c>
      <c r="J415" t="s">
        <v>437</v>
      </c>
    </row>
    <row r="416" spans="2:10" x14ac:dyDescent="0.25">
      <c r="B416">
        <v>49281927823</v>
      </c>
      <c r="C416" t="s">
        <v>378</v>
      </c>
      <c r="D416" t="s">
        <v>5</v>
      </c>
      <c r="E416" t="s">
        <v>417</v>
      </c>
      <c r="F416" t="s">
        <v>11</v>
      </c>
      <c r="G416" t="s">
        <v>426</v>
      </c>
      <c r="H416">
        <v>34329</v>
      </c>
      <c r="I416" s="1" t="s">
        <v>433</v>
      </c>
      <c r="J416" t="s">
        <v>440</v>
      </c>
    </row>
    <row r="417" spans="2:10" x14ac:dyDescent="0.25">
      <c r="B417">
        <v>49300310285</v>
      </c>
      <c r="C417" t="s">
        <v>223</v>
      </c>
      <c r="D417" t="s">
        <v>5</v>
      </c>
      <c r="E417" t="s">
        <v>7</v>
      </c>
      <c r="F417" t="s">
        <v>12</v>
      </c>
      <c r="G417" t="s">
        <v>424</v>
      </c>
      <c r="H417">
        <v>26262</v>
      </c>
      <c r="I417" s="1" t="s">
        <v>433</v>
      </c>
      <c r="J417" t="s">
        <v>440</v>
      </c>
    </row>
    <row r="418" spans="2:10" x14ac:dyDescent="0.25">
      <c r="B418">
        <v>49307528124</v>
      </c>
      <c r="C418" t="s">
        <v>331</v>
      </c>
      <c r="D418" t="s">
        <v>5</v>
      </c>
      <c r="E418" t="s">
        <v>416</v>
      </c>
      <c r="F418" t="s">
        <v>12</v>
      </c>
      <c r="G418" t="s">
        <v>424</v>
      </c>
      <c r="H418">
        <v>31963</v>
      </c>
      <c r="I418" s="1" t="s">
        <v>433</v>
      </c>
      <c r="J418" t="s">
        <v>439</v>
      </c>
    </row>
    <row r="419" spans="2:10" x14ac:dyDescent="0.25">
      <c r="B419">
        <v>49328439074</v>
      </c>
      <c r="C419" t="s">
        <v>371</v>
      </c>
      <c r="D419" t="s">
        <v>6</v>
      </c>
      <c r="E419" t="s">
        <v>416</v>
      </c>
      <c r="F419" t="s">
        <v>13</v>
      </c>
      <c r="G419" t="s">
        <v>424</v>
      </c>
      <c r="H419">
        <v>30361</v>
      </c>
      <c r="I419" s="1" t="s">
        <v>433</v>
      </c>
      <c r="J419" t="s">
        <v>437</v>
      </c>
    </row>
    <row r="420" spans="2:10" x14ac:dyDescent="0.25">
      <c r="B420">
        <v>49391829352</v>
      </c>
      <c r="C420" t="s">
        <v>96</v>
      </c>
      <c r="D420" t="s">
        <v>6</v>
      </c>
      <c r="E420" t="s">
        <v>7</v>
      </c>
      <c r="F420" t="s">
        <v>13</v>
      </c>
      <c r="G420" t="s">
        <v>426</v>
      </c>
      <c r="H420">
        <v>30122</v>
      </c>
      <c r="I420" s="1" t="s">
        <v>429</v>
      </c>
      <c r="J420" t="s">
        <v>438</v>
      </c>
    </row>
    <row r="421" spans="2:10" x14ac:dyDescent="0.25">
      <c r="B421">
        <v>49395647705</v>
      </c>
      <c r="C421" t="s">
        <v>218</v>
      </c>
      <c r="D421" t="s">
        <v>6</v>
      </c>
      <c r="E421" t="s">
        <v>417</v>
      </c>
      <c r="F421" t="s">
        <v>13</v>
      </c>
      <c r="G421" t="s">
        <v>426</v>
      </c>
      <c r="H421">
        <v>32945</v>
      </c>
      <c r="I421" s="1" t="s">
        <v>432</v>
      </c>
      <c r="J421" t="s">
        <v>440</v>
      </c>
    </row>
    <row r="422" spans="2:10" x14ac:dyDescent="0.25">
      <c r="B422">
        <v>49477339063</v>
      </c>
      <c r="C422" t="s">
        <v>248</v>
      </c>
      <c r="D422" t="s">
        <v>6</v>
      </c>
      <c r="E422" t="s">
        <v>416</v>
      </c>
      <c r="F422" t="s">
        <v>13</v>
      </c>
      <c r="G422" t="s">
        <v>425</v>
      </c>
      <c r="H422">
        <v>24032</v>
      </c>
      <c r="I422" s="1" t="s">
        <v>436</v>
      </c>
      <c r="J422" t="s">
        <v>437</v>
      </c>
    </row>
    <row r="423" spans="2:10" x14ac:dyDescent="0.25">
      <c r="B423">
        <v>49479547341</v>
      </c>
      <c r="C423" t="s">
        <v>186</v>
      </c>
      <c r="D423" t="s">
        <v>5</v>
      </c>
      <c r="E423" t="s">
        <v>417</v>
      </c>
      <c r="F423" t="s">
        <v>11</v>
      </c>
      <c r="G423" t="s">
        <v>426</v>
      </c>
      <c r="H423">
        <v>23262</v>
      </c>
      <c r="I423" s="1" t="s">
        <v>436</v>
      </c>
      <c r="J423" t="s">
        <v>440</v>
      </c>
    </row>
    <row r="424" spans="2:10" x14ac:dyDescent="0.25">
      <c r="B424">
        <v>49514272789</v>
      </c>
      <c r="C424" t="s">
        <v>315</v>
      </c>
      <c r="D424" t="s">
        <v>5</v>
      </c>
      <c r="E424" t="s">
        <v>417</v>
      </c>
      <c r="F424" t="s">
        <v>9</v>
      </c>
      <c r="G424" t="s">
        <v>425</v>
      </c>
      <c r="H424">
        <v>27626</v>
      </c>
      <c r="I424" s="1" t="s">
        <v>436</v>
      </c>
      <c r="J424" t="s">
        <v>439</v>
      </c>
    </row>
    <row r="425" spans="2:10" x14ac:dyDescent="0.25">
      <c r="B425">
        <v>49561602728</v>
      </c>
      <c r="C425" t="s">
        <v>164</v>
      </c>
      <c r="D425" t="s">
        <v>5</v>
      </c>
      <c r="E425" t="s">
        <v>418</v>
      </c>
      <c r="F425" t="s">
        <v>13</v>
      </c>
      <c r="G425" t="s">
        <v>425</v>
      </c>
      <c r="H425">
        <v>23760</v>
      </c>
      <c r="I425" s="1" t="s">
        <v>436</v>
      </c>
      <c r="J425" t="s">
        <v>439</v>
      </c>
    </row>
    <row r="426" spans="2:10" x14ac:dyDescent="0.25">
      <c r="B426">
        <v>49609420133</v>
      </c>
      <c r="C426" t="s">
        <v>367</v>
      </c>
      <c r="D426" t="s">
        <v>6</v>
      </c>
      <c r="E426" t="s">
        <v>7</v>
      </c>
      <c r="F426" t="s">
        <v>12</v>
      </c>
      <c r="G426" t="s">
        <v>425</v>
      </c>
      <c r="H426">
        <v>22766</v>
      </c>
      <c r="I426" s="1" t="s">
        <v>436</v>
      </c>
      <c r="J426" t="s">
        <v>440</v>
      </c>
    </row>
    <row r="427" spans="2:10" x14ac:dyDescent="0.25">
      <c r="B427">
        <v>49615735146</v>
      </c>
      <c r="C427" t="s">
        <v>334</v>
      </c>
      <c r="D427" t="s">
        <v>6</v>
      </c>
      <c r="E427" t="s">
        <v>417</v>
      </c>
      <c r="F427" t="s">
        <v>427</v>
      </c>
      <c r="G427" t="s">
        <v>425</v>
      </c>
      <c r="H427">
        <v>32468</v>
      </c>
      <c r="I427" s="1" t="s">
        <v>436</v>
      </c>
      <c r="J427" t="s">
        <v>437</v>
      </c>
    </row>
    <row r="428" spans="2:10" x14ac:dyDescent="0.25">
      <c r="B428">
        <v>49708771068</v>
      </c>
      <c r="C428" t="s">
        <v>156</v>
      </c>
      <c r="D428" t="s">
        <v>6</v>
      </c>
      <c r="E428" t="s">
        <v>7</v>
      </c>
      <c r="F428" t="s">
        <v>13</v>
      </c>
      <c r="G428" t="s">
        <v>426</v>
      </c>
      <c r="H428">
        <v>29978</v>
      </c>
      <c r="I428" s="1" t="s">
        <v>435</v>
      </c>
      <c r="J428" t="s">
        <v>439</v>
      </c>
    </row>
    <row r="429" spans="2:10" x14ac:dyDescent="0.25">
      <c r="B429">
        <v>49733529074</v>
      </c>
      <c r="C429" t="s">
        <v>55</v>
      </c>
      <c r="D429" t="s">
        <v>6</v>
      </c>
      <c r="E429" t="s">
        <v>417</v>
      </c>
      <c r="F429" t="s">
        <v>12</v>
      </c>
      <c r="G429" t="s">
        <v>425</v>
      </c>
      <c r="H429">
        <v>29578</v>
      </c>
      <c r="I429" s="1" t="s">
        <v>433</v>
      </c>
      <c r="J429" t="s">
        <v>440</v>
      </c>
    </row>
    <row r="430" spans="2:10" x14ac:dyDescent="0.25">
      <c r="B430">
        <v>49822462008</v>
      </c>
      <c r="C430" t="s">
        <v>369</v>
      </c>
      <c r="D430" t="s">
        <v>6</v>
      </c>
      <c r="E430" t="s">
        <v>8</v>
      </c>
      <c r="F430" t="s">
        <v>427</v>
      </c>
      <c r="G430" t="s">
        <v>424</v>
      </c>
      <c r="H430">
        <v>22511</v>
      </c>
      <c r="I430" s="1" t="s">
        <v>433</v>
      </c>
      <c r="J430" t="s">
        <v>439</v>
      </c>
    </row>
    <row r="431" spans="2:10" x14ac:dyDescent="0.25">
      <c r="B431">
        <v>49859929846</v>
      </c>
      <c r="C431" t="s">
        <v>381</v>
      </c>
      <c r="D431" t="s">
        <v>6</v>
      </c>
      <c r="E431" t="s">
        <v>417</v>
      </c>
      <c r="F431" t="s">
        <v>427</v>
      </c>
      <c r="G431" t="s">
        <v>425</v>
      </c>
      <c r="H431">
        <v>33468</v>
      </c>
      <c r="I431" s="1" t="s">
        <v>433</v>
      </c>
      <c r="J431" t="s">
        <v>439</v>
      </c>
    </row>
    <row r="432" spans="2:10" x14ac:dyDescent="0.25">
      <c r="B432">
        <v>49948498268</v>
      </c>
      <c r="C432" t="s">
        <v>148</v>
      </c>
      <c r="D432" t="s">
        <v>6</v>
      </c>
      <c r="E432" t="s">
        <v>416</v>
      </c>
      <c r="F432" t="s">
        <v>14</v>
      </c>
      <c r="G432" t="s">
        <v>425</v>
      </c>
      <c r="H432">
        <v>23554</v>
      </c>
      <c r="I432" s="1" t="s">
        <v>433</v>
      </c>
      <c r="J432" t="s">
        <v>437</v>
      </c>
    </row>
    <row r="433" spans="2:10" x14ac:dyDescent="0.25">
      <c r="B433">
        <v>49996091120</v>
      </c>
      <c r="C433" t="s">
        <v>340</v>
      </c>
      <c r="D433" t="s">
        <v>6</v>
      </c>
      <c r="E433" t="s">
        <v>7</v>
      </c>
      <c r="F433" t="s">
        <v>14</v>
      </c>
      <c r="G433" t="s">
        <v>425</v>
      </c>
      <c r="H433">
        <v>20435</v>
      </c>
      <c r="I433" s="1" t="s">
        <v>433</v>
      </c>
      <c r="J433" t="s">
        <v>437</v>
      </c>
    </row>
    <row r="434" spans="2:10" x14ac:dyDescent="0.25">
      <c r="B434">
        <v>50008008920</v>
      </c>
      <c r="C434" t="s">
        <v>354</v>
      </c>
      <c r="D434" t="s">
        <v>6</v>
      </c>
      <c r="E434" t="s">
        <v>417</v>
      </c>
      <c r="F434" t="s">
        <v>11</v>
      </c>
      <c r="G434" t="s">
        <v>425</v>
      </c>
      <c r="H434">
        <v>22355</v>
      </c>
      <c r="I434" s="1" t="s">
        <v>430</v>
      </c>
      <c r="J434" t="s">
        <v>440</v>
      </c>
    </row>
    <row r="435" spans="2:10" x14ac:dyDescent="0.25">
      <c r="B435">
        <v>50013996249</v>
      </c>
      <c r="C435" t="s">
        <v>194</v>
      </c>
      <c r="D435" t="s">
        <v>5</v>
      </c>
      <c r="E435" t="s">
        <v>417</v>
      </c>
      <c r="F435" t="s">
        <v>13</v>
      </c>
      <c r="G435" t="s">
        <v>425</v>
      </c>
      <c r="H435">
        <v>24872</v>
      </c>
      <c r="I435" s="1" t="s">
        <v>429</v>
      </c>
      <c r="J435" t="s">
        <v>440</v>
      </c>
    </row>
    <row r="436" spans="2:10" x14ac:dyDescent="0.25">
      <c r="B436">
        <v>50105898295</v>
      </c>
      <c r="C436" t="s">
        <v>139</v>
      </c>
      <c r="D436" t="s">
        <v>6</v>
      </c>
      <c r="E436" t="s">
        <v>8</v>
      </c>
      <c r="F436" t="s">
        <v>12</v>
      </c>
      <c r="G436" t="s">
        <v>426</v>
      </c>
      <c r="H436">
        <v>20937</v>
      </c>
      <c r="I436" s="1" t="s">
        <v>431</v>
      </c>
      <c r="J436" t="s">
        <v>439</v>
      </c>
    </row>
    <row r="437" spans="2:10" x14ac:dyDescent="0.25">
      <c r="B437">
        <v>50108835505</v>
      </c>
      <c r="C437" t="s">
        <v>131</v>
      </c>
      <c r="D437" t="s">
        <v>6</v>
      </c>
      <c r="E437" t="s">
        <v>416</v>
      </c>
      <c r="F437" t="s">
        <v>13</v>
      </c>
      <c r="G437" t="s">
        <v>424</v>
      </c>
      <c r="H437">
        <v>21463</v>
      </c>
      <c r="I437" s="1" t="s">
        <v>432</v>
      </c>
      <c r="J437" t="s">
        <v>437</v>
      </c>
    </row>
    <row r="438" spans="2:10" x14ac:dyDescent="0.25">
      <c r="B438">
        <v>50125202242</v>
      </c>
      <c r="C438" t="s">
        <v>98</v>
      </c>
      <c r="D438" t="s">
        <v>6</v>
      </c>
      <c r="E438" t="s">
        <v>417</v>
      </c>
      <c r="F438" t="s">
        <v>13</v>
      </c>
      <c r="G438" t="s">
        <v>426</v>
      </c>
      <c r="H438">
        <v>30336</v>
      </c>
      <c r="I438" s="1" t="s">
        <v>434</v>
      </c>
      <c r="J438" t="s">
        <v>440</v>
      </c>
    </row>
    <row r="439" spans="2:10" x14ac:dyDescent="0.25">
      <c r="B439">
        <v>50213585733</v>
      </c>
      <c r="C439" t="s">
        <v>405</v>
      </c>
      <c r="D439" t="s">
        <v>6</v>
      </c>
      <c r="E439" t="s">
        <v>7</v>
      </c>
      <c r="F439" t="s">
        <v>427</v>
      </c>
      <c r="G439" t="s">
        <v>425</v>
      </c>
      <c r="H439">
        <v>22538</v>
      </c>
      <c r="I439" s="1" t="s">
        <v>430</v>
      </c>
      <c r="J439" t="s">
        <v>439</v>
      </c>
    </row>
    <row r="440" spans="2:10" x14ac:dyDescent="0.25">
      <c r="B440">
        <v>50296433971</v>
      </c>
      <c r="C440" t="s">
        <v>100</v>
      </c>
      <c r="D440" t="s">
        <v>6</v>
      </c>
      <c r="E440" t="s">
        <v>416</v>
      </c>
      <c r="F440" t="s">
        <v>14</v>
      </c>
      <c r="G440" t="s">
        <v>425</v>
      </c>
      <c r="H440">
        <v>30857</v>
      </c>
      <c r="I440" s="1" t="s">
        <v>435</v>
      </c>
      <c r="J440" t="s">
        <v>437</v>
      </c>
    </row>
    <row r="441" spans="2:10" x14ac:dyDescent="0.25">
      <c r="B441">
        <v>50331166214</v>
      </c>
      <c r="C441" t="s">
        <v>314</v>
      </c>
      <c r="D441" t="s">
        <v>6</v>
      </c>
      <c r="E441" t="s">
        <v>417</v>
      </c>
      <c r="F441" t="s">
        <v>13</v>
      </c>
      <c r="G441" t="s">
        <v>425</v>
      </c>
      <c r="H441">
        <v>28253</v>
      </c>
      <c r="I441" s="1" t="s">
        <v>436</v>
      </c>
      <c r="J441" t="s">
        <v>440</v>
      </c>
    </row>
    <row r="442" spans="2:10" x14ac:dyDescent="0.25">
      <c r="B442">
        <v>50356441737</v>
      </c>
      <c r="C442" t="s">
        <v>26</v>
      </c>
      <c r="D442" t="s">
        <v>5</v>
      </c>
      <c r="E442" t="s">
        <v>417</v>
      </c>
      <c r="F442" t="s">
        <v>13</v>
      </c>
      <c r="G442" t="s">
        <v>426</v>
      </c>
      <c r="H442">
        <v>36510</v>
      </c>
      <c r="I442" s="1" t="s">
        <v>430</v>
      </c>
      <c r="J442" t="s">
        <v>440</v>
      </c>
    </row>
    <row r="443" spans="2:10" x14ac:dyDescent="0.25">
      <c r="B443">
        <v>50376304529</v>
      </c>
      <c r="C443" t="s">
        <v>38</v>
      </c>
      <c r="D443" t="s">
        <v>5</v>
      </c>
      <c r="E443" t="s">
        <v>417</v>
      </c>
      <c r="F443" t="s">
        <v>13</v>
      </c>
      <c r="G443" t="s">
        <v>426</v>
      </c>
      <c r="H443">
        <v>20158</v>
      </c>
      <c r="I443" s="1" t="s">
        <v>435</v>
      </c>
      <c r="J443" t="s">
        <v>439</v>
      </c>
    </row>
    <row r="444" spans="2:10" x14ac:dyDescent="0.25">
      <c r="B444">
        <v>50443594586</v>
      </c>
      <c r="C444" t="s">
        <v>411</v>
      </c>
      <c r="D444" t="s">
        <v>6</v>
      </c>
      <c r="E444" t="s">
        <v>416</v>
      </c>
      <c r="F444" t="s">
        <v>9</v>
      </c>
      <c r="G444" t="s">
        <v>424</v>
      </c>
      <c r="H444">
        <v>30302</v>
      </c>
      <c r="I444" s="1" t="s">
        <v>436</v>
      </c>
      <c r="J444" t="s">
        <v>439</v>
      </c>
    </row>
    <row r="445" spans="2:10" x14ac:dyDescent="0.25">
      <c r="B445">
        <v>50628172347</v>
      </c>
      <c r="C445" t="s">
        <v>415</v>
      </c>
      <c r="D445" t="s">
        <v>6</v>
      </c>
      <c r="E445" t="s">
        <v>417</v>
      </c>
      <c r="F445" t="s">
        <v>12</v>
      </c>
      <c r="G445" t="s">
        <v>425</v>
      </c>
      <c r="H445">
        <v>31899</v>
      </c>
      <c r="I445" s="1" t="s">
        <v>433</v>
      </c>
      <c r="J445" t="s">
        <v>440</v>
      </c>
    </row>
    <row r="446" spans="2:10" x14ac:dyDescent="0.25">
      <c r="B446">
        <v>50667919920</v>
      </c>
      <c r="C446" t="s">
        <v>286</v>
      </c>
      <c r="D446" t="s">
        <v>6</v>
      </c>
      <c r="E446" t="s">
        <v>417</v>
      </c>
      <c r="F446" t="s">
        <v>427</v>
      </c>
      <c r="G446" t="s">
        <v>426</v>
      </c>
      <c r="H446">
        <v>29743</v>
      </c>
      <c r="I446" s="1" t="s">
        <v>433</v>
      </c>
      <c r="J446" t="s">
        <v>437</v>
      </c>
    </row>
    <row r="447" spans="2:10" x14ac:dyDescent="0.25">
      <c r="B447">
        <v>50699518176</v>
      </c>
      <c r="C447" t="s">
        <v>318</v>
      </c>
      <c r="D447" t="s">
        <v>6</v>
      </c>
      <c r="E447" t="s">
        <v>417</v>
      </c>
      <c r="F447" t="s">
        <v>11</v>
      </c>
      <c r="G447" t="s">
        <v>426</v>
      </c>
      <c r="H447">
        <v>32608</v>
      </c>
      <c r="I447" s="1" t="s">
        <v>433</v>
      </c>
      <c r="J447" t="s">
        <v>440</v>
      </c>
    </row>
    <row r="448" spans="2:10" x14ac:dyDescent="0.25">
      <c r="B448">
        <v>50820733116</v>
      </c>
      <c r="C448" t="s">
        <v>250</v>
      </c>
      <c r="D448" t="s">
        <v>6</v>
      </c>
      <c r="E448" t="s">
        <v>7</v>
      </c>
      <c r="F448" t="s">
        <v>14</v>
      </c>
      <c r="G448" t="s">
        <v>426</v>
      </c>
      <c r="H448">
        <v>20810</v>
      </c>
      <c r="I448" s="1" t="s">
        <v>433</v>
      </c>
      <c r="J448" t="s">
        <v>437</v>
      </c>
    </row>
    <row r="449" spans="2:10" x14ac:dyDescent="0.25">
      <c r="B449">
        <v>50850484107</v>
      </c>
      <c r="C449" t="s">
        <v>406</v>
      </c>
      <c r="D449" t="s">
        <v>5</v>
      </c>
      <c r="E449" t="s">
        <v>417</v>
      </c>
      <c r="F449" t="s">
        <v>427</v>
      </c>
      <c r="G449" t="s">
        <v>426</v>
      </c>
      <c r="H449">
        <v>32487</v>
      </c>
      <c r="I449" s="1" t="s">
        <v>433</v>
      </c>
      <c r="J449" t="s">
        <v>437</v>
      </c>
    </row>
    <row r="450" spans="2:10" x14ac:dyDescent="0.25">
      <c r="B450">
        <v>51147741385</v>
      </c>
      <c r="C450" t="s">
        <v>166</v>
      </c>
      <c r="D450" t="s">
        <v>5</v>
      </c>
      <c r="E450" t="s">
        <v>417</v>
      </c>
      <c r="F450" t="s">
        <v>427</v>
      </c>
      <c r="G450" t="s">
        <v>426</v>
      </c>
      <c r="H450">
        <v>31420</v>
      </c>
      <c r="I450" s="1" t="s">
        <v>433</v>
      </c>
      <c r="J450" t="s">
        <v>437</v>
      </c>
    </row>
    <row r="451" spans="2:10" x14ac:dyDescent="0.25">
      <c r="B451">
        <v>51192158500</v>
      </c>
      <c r="C451" t="s">
        <v>330</v>
      </c>
      <c r="D451" t="s">
        <v>6</v>
      </c>
      <c r="E451" t="s">
        <v>7</v>
      </c>
      <c r="F451" t="s">
        <v>11</v>
      </c>
      <c r="G451" t="s">
        <v>426</v>
      </c>
      <c r="H451">
        <v>20090</v>
      </c>
      <c r="I451" s="1" t="s">
        <v>433</v>
      </c>
      <c r="J451" t="s">
        <v>440</v>
      </c>
    </row>
    <row r="452" spans="2:10" x14ac:dyDescent="0.25">
      <c r="B452">
        <v>51204535285</v>
      </c>
      <c r="C452" t="s">
        <v>199</v>
      </c>
      <c r="D452" t="s">
        <v>5</v>
      </c>
      <c r="E452" t="s">
        <v>8</v>
      </c>
      <c r="F452" t="s">
        <v>12</v>
      </c>
      <c r="G452" t="s">
        <v>425</v>
      </c>
      <c r="H452">
        <v>27477</v>
      </c>
      <c r="I452" s="1" t="s">
        <v>433</v>
      </c>
      <c r="J452" t="s">
        <v>440</v>
      </c>
    </row>
    <row r="453" spans="2:10" x14ac:dyDescent="0.25">
      <c r="B453">
        <v>51230053057</v>
      </c>
      <c r="C453" t="s">
        <v>110</v>
      </c>
      <c r="D453" t="s">
        <v>5</v>
      </c>
      <c r="E453" t="s">
        <v>7</v>
      </c>
      <c r="F453" t="s">
        <v>13</v>
      </c>
      <c r="G453" t="s">
        <v>426</v>
      </c>
      <c r="H453">
        <v>31072</v>
      </c>
      <c r="I453" s="1" t="s">
        <v>433</v>
      </c>
      <c r="J453" t="s">
        <v>439</v>
      </c>
    </row>
    <row r="454" spans="2:10" x14ac:dyDescent="0.25">
      <c r="B454">
        <v>51483423208</v>
      </c>
      <c r="C454" t="s">
        <v>182</v>
      </c>
      <c r="D454" t="s">
        <v>5</v>
      </c>
      <c r="E454" t="s">
        <v>8</v>
      </c>
      <c r="F454" t="s">
        <v>13</v>
      </c>
      <c r="G454" t="s">
        <v>424</v>
      </c>
      <c r="H454">
        <v>34562</v>
      </c>
      <c r="I454" s="1" t="s">
        <v>429</v>
      </c>
      <c r="J454" t="s">
        <v>439</v>
      </c>
    </row>
    <row r="455" spans="2:10" x14ac:dyDescent="0.25">
      <c r="B455">
        <v>51537734484</v>
      </c>
      <c r="C455" t="s">
        <v>108</v>
      </c>
      <c r="D455" t="s">
        <v>6</v>
      </c>
      <c r="E455" t="s">
        <v>416</v>
      </c>
      <c r="F455" t="s">
        <v>13</v>
      </c>
      <c r="G455" t="s">
        <v>425</v>
      </c>
      <c r="H455">
        <v>22392</v>
      </c>
      <c r="I455" s="1" t="s">
        <v>432</v>
      </c>
      <c r="J455" t="s">
        <v>439</v>
      </c>
    </row>
    <row r="456" spans="2:10" x14ac:dyDescent="0.25">
      <c r="B456">
        <v>51624291281</v>
      </c>
      <c r="C456" t="s">
        <v>187</v>
      </c>
      <c r="D456" t="s">
        <v>5</v>
      </c>
      <c r="E456" t="s">
        <v>7</v>
      </c>
      <c r="F456" t="s">
        <v>12</v>
      </c>
      <c r="G456" t="s">
        <v>425</v>
      </c>
      <c r="H456">
        <v>25264</v>
      </c>
      <c r="I456" s="1" t="s">
        <v>436</v>
      </c>
      <c r="J456" t="s">
        <v>439</v>
      </c>
    </row>
    <row r="457" spans="2:10" x14ac:dyDescent="0.25">
      <c r="B457">
        <v>51629234687</v>
      </c>
      <c r="C457" t="s">
        <v>292</v>
      </c>
      <c r="D457" t="s">
        <v>5</v>
      </c>
      <c r="E457" t="s">
        <v>8</v>
      </c>
      <c r="F457" t="s">
        <v>14</v>
      </c>
      <c r="G457" t="s">
        <v>425</v>
      </c>
      <c r="H457">
        <v>25735</v>
      </c>
      <c r="I457" s="1" t="s">
        <v>436</v>
      </c>
      <c r="J457" t="s">
        <v>437</v>
      </c>
    </row>
    <row r="458" spans="2:10" x14ac:dyDescent="0.25">
      <c r="B458">
        <v>51648535772</v>
      </c>
      <c r="C458" t="s">
        <v>134</v>
      </c>
      <c r="D458" t="s">
        <v>6</v>
      </c>
      <c r="E458" t="s">
        <v>417</v>
      </c>
      <c r="F458" t="s">
        <v>13</v>
      </c>
      <c r="G458" t="s">
        <v>425</v>
      </c>
      <c r="H458">
        <v>23510</v>
      </c>
      <c r="I458" s="1" t="s">
        <v>436</v>
      </c>
      <c r="J458" t="s">
        <v>439</v>
      </c>
    </row>
    <row r="459" spans="2:10" x14ac:dyDescent="0.25">
      <c r="B459">
        <v>51676477218</v>
      </c>
      <c r="C459" t="s">
        <v>147</v>
      </c>
      <c r="D459" t="s">
        <v>6</v>
      </c>
      <c r="E459" t="s">
        <v>7</v>
      </c>
      <c r="F459" t="s">
        <v>9</v>
      </c>
      <c r="G459" t="s">
        <v>425</v>
      </c>
      <c r="H459">
        <v>24740</v>
      </c>
      <c r="I459" s="1" t="s">
        <v>436</v>
      </c>
      <c r="J459" t="s">
        <v>439</v>
      </c>
    </row>
    <row r="460" spans="2:10" x14ac:dyDescent="0.25">
      <c r="B460">
        <v>51680460346</v>
      </c>
      <c r="C460" t="s">
        <v>216</v>
      </c>
      <c r="D460" t="s">
        <v>6</v>
      </c>
      <c r="E460" t="s">
        <v>7</v>
      </c>
      <c r="F460" t="s">
        <v>13</v>
      </c>
      <c r="G460" t="s">
        <v>426</v>
      </c>
      <c r="H460">
        <v>32813</v>
      </c>
      <c r="I460" s="1" t="s">
        <v>436</v>
      </c>
      <c r="J460" t="s">
        <v>438</v>
      </c>
    </row>
    <row r="461" spans="2:10" x14ac:dyDescent="0.25">
      <c r="B461">
        <v>51711010382</v>
      </c>
      <c r="C461" t="s">
        <v>106</v>
      </c>
      <c r="D461" t="s">
        <v>6</v>
      </c>
      <c r="E461" t="s">
        <v>417</v>
      </c>
      <c r="F461" t="s">
        <v>14</v>
      </c>
      <c r="G461" t="s">
        <v>426</v>
      </c>
      <c r="H461">
        <v>27228</v>
      </c>
      <c r="I461" s="1" t="s">
        <v>436</v>
      </c>
      <c r="J461" t="s">
        <v>437</v>
      </c>
    </row>
    <row r="462" spans="2:10" x14ac:dyDescent="0.25">
      <c r="B462">
        <v>51769930316</v>
      </c>
      <c r="C462" t="s">
        <v>335</v>
      </c>
      <c r="D462" t="s">
        <v>5</v>
      </c>
      <c r="E462" t="s">
        <v>417</v>
      </c>
      <c r="F462" t="s">
        <v>427</v>
      </c>
      <c r="G462" t="s">
        <v>425</v>
      </c>
      <c r="H462">
        <v>25885</v>
      </c>
      <c r="I462" s="1" t="s">
        <v>435</v>
      </c>
      <c r="J462" t="s">
        <v>437</v>
      </c>
    </row>
    <row r="463" spans="2:10" x14ac:dyDescent="0.25">
      <c r="B463">
        <v>51789418350</v>
      </c>
      <c r="C463" t="s">
        <v>395</v>
      </c>
      <c r="D463" t="s">
        <v>5</v>
      </c>
      <c r="E463" t="s">
        <v>417</v>
      </c>
      <c r="F463" t="s">
        <v>13</v>
      </c>
      <c r="G463" t="s">
        <v>425</v>
      </c>
      <c r="H463">
        <v>30824</v>
      </c>
      <c r="I463" s="1" t="s">
        <v>433</v>
      </c>
      <c r="J463" t="s">
        <v>437</v>
      </c>
    </row>
    <row r="464" spans="2:10" x14ac:dyDescent="0.25">
      <c r="B464">
        <v>51815365690</v>
      </c>
      <c r="C464" t="s">
        <v>136</v>
      </c>
      <c r="D464" t="s">
        <v>6</v>
      </c>
      <c r="E464" t="s">
        <v>7</v>
      </c>
      <c r="F464" t="s">
        <v>14</v>
      </c>
      <c r="G464" t="s">
        <v>426</v>
      </c>
      <c r="H464">
        <v>23176</v>
      </c>
      <c r="I464" s="1" t="s">
        <v>433</v>
      </c>
      <c r="J464" t="s">
        <v>439</v>
      </c>
    </row>
    <row r="465" spans="2:10" x14ac:dyDescent="0.25">
      <c r="B465">
        <v>51918800636</v>
      </c>
      <c r="C465" t="s">
        <v>85</v>
      </c>
      <c r="D465" t="s">
        <v>6</v>
      </c>
      <c r="E465" t="s">
        <v>7</v>
      </c>
      <c r="F465" t="s">
        <v>427</v>
      </c>
      <c r="G465" t="s">
        <v>425</v>
      </c>
      <c r="H465">
        <v>21278</v>
      </c>
      <c r="I465" s="1" t="s">
        <v>433</v>
      </c>
      <c r="J465" t="s">
        <v>438</v>
      </c>
    </row>
    <row r="466" spans="2:10" x14ac:dyDescent="0.25">
      <c r="B466">
        <v>51958244063</v>
      </c>
      <c r="C466" t="s">
        <v>213</v>
      </c>
      <c r="D466" t="s">
        <v>6</v>
      </c>
      <c r="E466" t="s">
        <v>7</v>
      </c>
      <c r="F466" t="s">
        <v>427</v>
      </c>
      <c r="G466" t="s">
        <v>424</v>
      </c>
      <c r="H466">
        <v>28924</v>
      </c>
      <c r="I466" s="1" t="s">
        <v>433</v>
      </c>
      <c r="J466" t="s">
        <v>439</v>
      </c>
    </row>
    <row r="467" spans="2:10" x14ac:dyDescent="0.25">
      <c r="B467">
        <v>51993203545</v>
      </c>
      <c r="C467" t="s">
        <v>362</v>
      </c>
      <c r="D467" t="s">
        <v>5</v>
      </c>
      <c r="E467" t="s">
        <v>8</v>
      </c>
      <c r="F467" t="s">
        <v>13</v>
      </c>
      <c r="G467" t="s">
        <v>424</v>
      </c>
      <c r="H467">
        <v>25285</v>
      </c>
      <c r="I467" s="1" t="s">
        <v>433</v>
      </c>
      <c r="J467" t="s">
        <v>440</v>
      </c>
    </row>
    <row r="468" spans="2:10" x14ac:dyDescent="0.25">
      <c r="B468">
        <v>52074827600</v>
      </c>
      <c r="C468" t="s">
        <v>259</v>
      </c>
      <c r="D468" t="s">
        <v>5</v>
      </c>
      <c r="E468" t="s">
        <v>8</v>
      </c>
      <c r="F468" t="s">
        <v>12</v>
      </c>
      <c r="G468" t="s">
        <v>426</v>
      </c>
      <c r="H468">
        <v>21555</v>
      </c>
      <c r="I468" s="1" t="s">
        <v>430</v>
      </c>
      <c r="J468" t="s">
        <v>439</v>
      </c>
    </row>
    <row r="469" spans="2:10" x14ac:dyDescent="0.25">
      <c r="B469">
        <v>52113552792</v>
      </c>
      <c r="C469" t="s">
        <v>316</v>
      </c>
      <c r="D469" t="s">
        <v>6</v>
      </c>
      <c r="E469" t="s">
        <v>7</v>
      </c>
      <c r="F469" t="s">
        <v>14</v>
      </c>
      <c r="G469" t="s">
        <v>426</v>
      </c>
      <c r="H469">
        <v>23217</v>
      </c>
      <c r="I469" s="1" t="s">
        <v>429</v>
      </c>
      <c r="J469" t="s">
        <v>437</v>
      </c>
    </row>
    <row r="470" spans="2:10" x14ac:dyDescent="0.25">
      <c r="B470">
        <v>52125136892</v>
      </c>
      <c r="C470" t="s">
        <v>174</v>
      </c>
      <c r="D470" t="s">
        <v>6</v>
      </c>
      <c r="E470" t="s">
        <v>417</v>
      </c>
      <c r="F470" t="s">
        <v>11</v>
      </c>
      <c r="G470" t="s">
        <v>425</v>
      </c>
      <c r="H470">
        <v>23887</v>
      </c>
      <c r="I470" s="1" t="s">
        <v>431</v>
      </c>
      <c r="J470" t="s">
        <v>440</v>
      </c>
    </row>
    <row r="471" spans="2:10" x14ac:dyDescent="0.25">
      <c r="B471">
        <v>52171616989</v>
      </c>
      <c r="C471" t="s">
        <v>254</v>
      </c>
      <c r="D471" t="s">
        <v>6</v>
      </c>
      <c r="E471" t="s">
        <v>417</v>
      </c>
      <c r="F471" t="s">
        <v>13</v>
      </c>
      <c r="G471" t="s">
        <v>425</v>
      </c>
      <c r="H471">
        <v>31303</v>
      </c>
      <c r="I471" s="1" t="s">
        <v>432</v>
      </c>
      <c r="J471" t="s">
        <v>439</v>
      </c>
    </row>
    <row r="472" spans="2:10" x14ac:dyDescent="0.25">
      <c r="B472">
        <v>52175547539</v>
      </c>
      <c r="C472" t="s">
        <v>45</v>
      </c>
      <c r="D472" t="s">
        <v>6</v>
      </c>
      <c r="E472" t="s">
        <v>7</v>
      </c>
      <c r="F472" t="s">
        <v>427</v>
      </c>
      <c r="G472" t="s">
        <v>425</v>
      </c>
      <c r="H472">
        <v>31675</v>
      </c>
      <c r="I472" s="1" t="s">
        <v>434</v>
      </c>
      <c r="J472" t="s">
        <v>439</v>
      </c>
    </row>
    <row r="473" spans="2:10" x14ac:dyDescent="0.25">
      <c r="B473">
        <v>52194876240</v>
      </c>
      <c r="C473" t="s">
        <v>157</v>
      </c>
      <c r="D473" t="s">
        <v>6</v>
      </c>
      <c r="E473" t="s">
        <v>7</v>
      </c>
      <c r="F473" t="s">
        <v>427</v>
      </c>
      <c r="G473" t="s">
        <v>425</v>
      </c>
      <c r="H473">
        <v>33341</v>
      </c>
      <c r="I473" s="1" t="s">
        <v>430</v>
      </c>
      <c r="J473" t="s">
        <v>438</v>
      </c>
    </row>
    <row r="474" spans="2:10" x14ac:dyDescent="0.25">
      <c r="B474">
        <v>52237008409</v>
      </c>
      <c r="C474" t="s">
        <v>197</v>
      </c>
      <c r="D474" t="s">
        <v>5</v>
      </c>
      <c r="E474" t="s">
        <v>7</v>
      </c>
      <c r="F474" t="s">
        <v>427</v>
      </c>
      <c r="G474" t="s">
        <v>425</v>
      </c>
      <c r="H474">
        <v>28985</v>
      </c>
      <c r="I474" s="1" t="s">
        <v>435</v>
      </c>
      <c r="J474" t="s">
        <v>438</v>
      </c>
    </row>
    <row r="475" spans="2:10" x14ac:dyDescent="0.25">
      <c r="B475">
        <v>52262038971</v>
      </c>
      <c r="C475" t="s">
        <v>303</v>
      </c>
      <c r="D475" t="s">
        <v>5</v>
      </c>
      <c r="E475" t="s">
        <v>7</v>
      </c>
      <c r="F475" t="s">
        <v>9</v>
      </c>
      <c r="G475" t="s">
        <v>424</v>
      </c>
      <c r="H475">
        <v>32408</v>
      </c>
      <c r="I475" s="1" t="s">
        <v>436</v>
      </c>
      <c r="J475" t="s">
        <v>439</v>
      </c>
    </row>
    <row r="476" spans="2:10" x14ac:dyDescent="0.25">
      <c r="B476">
        <v>52272478127</v>
      </c>
      <c r="C476" t="s">
        <v>46</v>
      </c>
      <c r="D476" t="s">
        <v>5</v>
      </c>
      <c r="E476" t="s">
        <v>417</v>
      </c>
      <c r="F476" t="s">
        <v>427</v>
      </c>
      <c r="G476" t="s">
        <v>426</v>
      </c>
      <c r="H476">
        <v>32417</v>
      </c>
      <c r="I476" s="1" t="s">
        <v>430</v>
      </c>
      <c r="J476" t="s">
        <v>437</v>
      </c>
    </row>
    <row r="477" spans="2:10" x14ac:dyDescent="0.25">
      <c r="B477">
        <v>52340215967</v>
      </c>
      <c r="C477" t="s">
        <v>77</v>
      </c>
      <c r="D477" t="s">
        <v>6</v>
      </c>
      <c r="E477" t="s">
        <v>7</v>
      </c>
      <c r="F477" t="s">
        <v>427</v>
      </c>
      <c r="G477" t="s">
        <v>425</v>
      </c>
      <c r="H477">
        <v>22742</v>
      </c>
      <c r="I477" s="1" t="s">
        <v>435</v>
      </c>
      <c r="J477" t="s">
        <v>438</v>
      </c>
    </row>
    <row r="478" spans="2:10" x14ac:dyDescent="0.25">
      <c r="B478">
        <v>52456163228</v>
      </c>
      <c r="C478" t="s">
        <v>76</v>
      </c>
      <c r="D478" t="s">
        <v>5</v>
      </c>
      <c r="E478" t="s">
        <v>7</v>
      </c>
      <c r="F478" t="s">
        <v>14</v>
      </c>
      <c r="G478" t="s">
        <v>426</v>
      </c>
      <c r="H478">
        <v>25752</v>
      </c>
      <c r="I478" s="1" t="s">
        <v>436</v>
      </c>
      <c r="J478" t="s">
        <v>437</v>
      </c>
    </row>
    <row r="479" spans="2:10" x14ac:dyDescent="0.25">
      <c r="B479">
        <v>52607015603</v>
      </c>
      <c r="C479" t="s">
        <v>31</v>
      </c>
      <c r="D479" t="s">
        <v>6</v>
      </c>
      <c r="E479" t="s">
        <v>417</v>
      </c>
      <c r="F479" t="s">
        <v>12</v>
      </c>
      <c r="G479" t="s">
        <v>424</v>
      </c>
      <c r="H479">
        <v>27830</v>
      </c>
      <c r="I479" s="1" t="s">
        <v>433</v>
      </c>
      <c r="J479" t="s">
        <v>440</v>
      </c>
    </row>
    <row r="480" spans="2:10" x14ac:dyDescent="0.25">
      <c r="B480">
        <v>52698133621</v>
      </c>
      <c r="C480" t="s">
        <v>75</v>
      </c>
      <c r="D480" t="s">
        <v>6</v>
      </c>
      <c r="E480" t="s">
        <v>417</v>
      </c>
      <c r="F480" t="s">
        <v>9</v>
      </c>
      <c r="G480" t="s">
        <v>425</v>
      </c>
      <c r="H480">
        <v>33668</v>
      </c>
      <c r="I480" s="1" t="s">
        <v>433</v>
      </c>
      <c r="J480" t="s">
        <v>439</v>
      </c>
    </row>
    <row r="481" spans="2:10" x14ac:dyDescent="0.25">
      <c r="B481">
        <v>52701318925</v>
      </c>
      <c r="C481" t="s">
        <v>233</v>
      </c>
      <c r="D481" t="s">
        <v>5</v>
      </c>
      <c r="E481" t="s">
        <v>7</v>
      </c>
      <c r="F481" t="s">
        <v>427</v>
      </c>
      <c r="G481" t="s">
        <v>424</v>
      </c>
      <c r="H481">
        <v>27658</v>
      </c>
      <c r="I481" s="1" t="s">
        <v>433</v>
      </c>
      <c r="J481" t="s">
        <v>438</v>
      </c>
    </row>
    <row r="482" spans="2:10" x14ac:dyDescent="0.25">
      <c r="B482">
        <v>52730416333</v>
      </c>
      <c r="C482" t="s">
        <v>228</v>
      </c>
      <c r="D482" t="s">
        <v>6</v>
      </c>
      <c r="E482" t="s">
        <v>416</v>
      </c>
      <c r="F482" t="s">
        <v>13</v>
      </c>
      <c r="G482" t="s">
        <v>425</v>
      </c>
      <c r="H482">
        <v>32279</v>
      </c>
      <c r="I482" s="1" t="s">
        <v>433</v>
      </c>
      <c r="J482" t="s">
        <v>439</v>
      </c>
    </row>
    <row r="483" spans="2:10" x14ac:dyDescent="0.25">
      <c r="B483">
        <v>52741320194</v>
      </c>
      <c r="C483" t="s">
        <v>159</v>
      </c>
      <c r="D483" t="s">
        <v>5</v>
      </c>
      <c r="E483" t="s">
        <v>8</v>
      </c>
      <c r="F483" t="s">
        <v>9</v>
      </c>
      <c r="G483" t="s">
        <v>425</v>
      </c>
      <c r="H483">
        <v>26823</v>
      </c>
      <c r="I483" s="1" t="s">
        <v>433</v>
      </c>
      <c r="J483" t="s">
        <v>439</v>
      </c>
    </row>
    <row r="484" spans="2:10" x14ac:dyDescent="0.25">
      <c r="B484">
        <v>52803639273</v>
      </c>
      <c r="C484" t="s">
        <v>353</v>
      </c>
      <c r="D484" t="s">
        <v>5</v>
      </c>
      <c r="E484" t="s">
        <v>7</v>
      </c>
      <c r="F484" t="s">
        <v>427</v>
      </c>
      <c r="G484" t="s">
        <v>424</v>
      </c>
      <c r="H484">
        <v>32576</v>
      </c>
      <c r="I484" s="1" t="s">
        <v>433</v>
      </c>
      <c r="J484" t="s">
        <v>438</v>
      </c>
    </row>
    <row r="485" spans="2:10" x14ac:dyDescent="0.25">
      <c r="B485">
        <v>52822338787</v>
      </c>
      <c r="C485" t="s">
        <v>85</v>
      </c>
      <c r="D485" t="s">
        <v>6</v>
      </c>
      <c r="E485" t="s">
        <v>7</v>
      </c>
      <c r="F485" t="s">
        <v>427</v>
      </c>
      <c r="G485" t="s">
        <v>425</v>
      </c>
      <c r="H485">
        <v>28036</v>
      </c>
      <c r="I485" s="1" t="s">
        <v>433</v>
      </c>
      <c r="J485" t="s">
        <v>438</v>
      </c>
    </row>
    <row r="486" spans="2:10" x14ac:dyDescent="0.25">
      <c r="B486">
        <v>52838416344</v>
      </c>
      <c r="C486" t="s">
        <v>332</v>
      </c>
      <c r="D486" t="s">
        <v>6</v>
      </c>
      <c r="E486" t="s">
        <v>8</v>
      </c>
      <c r="F486" t="s">
        <v>13</v>
      </c>
      <c r="G486" t="s">
        <v>425</v>
      </c>
      <c r="H486">
        <v>20843</v>
      </c>
      <c r="I486" s="1" t="s">
        <v>433</v>
      </c>
      <c r="J486" t="s">
        <v>439</v>
      </c>
    </row>
    <row r="487" spans="2:10" x14ac:dyDescent="0.25">
      <c r="B487">
        <v>52969912178</v>
      </c>
      <c r="C487" t="s">
        <v>170</v>
      </c>
      <c r="D487" t="s">
        <v>6</v>
      </c>
      <c r="E487" t="s">
        <v>7</v>
      </c>
      <c r="F487" t="s">
        <v>13</v>
      </c>
      <c r="G487" t="s">
        <v>426</v>
      </c>
      <c r="H487">
        <v>28586</v>
      </c>
      <c r="I487" s="1" t="s">
        <v>433</v>
      </c>
      <c r="J487" t="s">
        <v>440</v>
      </c>
    </row>
    <row r="488" spans="2:10" x14ac:dyDescent="0.25">
      <c r="B488">
        <v>53085921994</v>
      </c>
      <c r="C488" t="s">
        <v>18</v>
      </c>
      <c r="D488" t="s">
        <v>5</v>
      </c>
      <c r="E488" t="s">
        <v>417</v>
      </c>
      <c r="F488" t="s">
        <v>11</v>
      </c>
      <c r="G488" t="s">
        <v>426</v>
      </c>
      <c r="H488">
        <v>33889</v>
      </c>
      <c r="I488" s="1" t="s">
        <v>429</v>
      </c>
      <c r="J488" t="s">
        <v>440</v>
      </c>
    </row>
    <row r="489" spans="2:10" x14ac:dyDescent="0.25">
      <c r="B489">
        <v>53104808484</v>
      </c>
      <c r="C489" t="s">
        <v>169</v>
      </c>
      <c r="D489" t="s">
        <v>6</v>
      </c>
      <c r="E489" t="s">
        <v>8</v>
      </c>
      <c r="F489" t="s">
        <v>12</v>
      </c>
      <c r="G489" t="s">
        <v>424</v>
      </c>
      <c r="H489">
        <v>34593</v>
      </c>
      <c r="I489" s="1" t="s">
        <v>432</v>
      </c>
      <c r="J489" t="s">
        <v>438</v>
      </c>
    </row>
    <row r="490" spans="2:10" x14ac:dyDescent="0.25">
      <c r="B490">
        <v>53144306711</v>
      </c>
      <c r="C490" t="s">
        <v>282</v>
      </c>
      <c r="D490" t="s">
        <v>6</v>
      </c>
      <c r="E490" t="s">
        <v>8</v>
      </c>
      <c r="F490" t="s">
        <v>11</v>
      </c>
      <c r="G490" t="s">
        <v>424</v>
      </c>
      <c r="H490">
        <v>31271</v>
      </c>
      <c r="I490" s="1" t="s">
        <v>436</v>
      </c>
      <c r="J490" t="s">
        <v>440</v>
      </c>
    </row>
    <row r="491" spans="2:10" x14ac:dyDescent="0.25">
      <c r="B491">
        <v>53226935462</v>
      </c>
      <c r="C491" t="s">
        <v>18</v>
      </c>
      <c r="D491" t="s">
        <v>5</v>
      </c>
      <c r="E491" t="s">
        <v>417</v>
      </c>
      <c r="F491" t="s">
        <v>11</v>
      </c>
      <c r="G491" t="s">
        <v>426</v>
      </c>
      <c r="H491">
        <v>22653</v>
      </c>
      <c r="I491" s="1" t="s">
        <v>436</v>
      </c>
      <c r="J491" t="s">
        <v>440</v>
      </c>
    </row>
    <row r="492" spans="2:10" x14ac:dyDescent="0.25">
      <c r="B492">
        <v>53264395264</v>
      </c>
      <c r="C492" t="s">
        <v>300</v>
      </c>
      <c r="D492" t="s">
        <v>6</v>
      </c>
      <c r="E492" t="s">
        <v>7</v>
      </c>
      <c r="F492" t="s">
        <v>13</v>
      </c>
      <c r="G492" t="s">
        <v>425</v>
      </c>
      <c r="H492">
        <v>27505</v>
      </c>
      <c r="I492" s="1" t="s">
        <v>436</v>
      </c>
      <c r="J492" t="s">
        <v>439</v>
      </c>
    </row>
    <row r="493" spans="2:10" x14ac:dyDescent="0.25">
      <c r="B493">
        <v>53325037620</v>
      </c>
      <c r="C493" t="s">
        <v>227</v>
      </c>
      <c r="D493" t="s">
        <v>5</v>
      </c>
      <c r="E493" t="s">
        <v>7</v>
      </c>
      <c r="F493" t="s">
        <v>13</v>
      </c>
      <c r="G493" t="s">
        <v>425</v>
      </c>
      <c r="H493">
        <v>30956</v>
      </c>
      <c r="I493" s="1" t="s">
        <v>436</v>
      </c>
      <c r="J493" t="s">
        <v>437</v>
      </c>
    </row>
    <row r="494" spans="2:10" x14ac:dyDescent="0.25">
      <c r="B494">
        <v>53398120004</v>
      </c>
      <c r="C494" t="s">
        <v>68</v>
      </c>
      <c r="D494" t="s">
        <v>5</v>
      </c>
      <c r="E494" t="s">
        <v>416</v>
      </c>
      <c r="F494" t="s">
        <v>13</v>
      </c>
      <c r="G494" t="s">
        <v>425</v>
      </c>
      <c r="H494">
        <v>31304</v>
      </c>
      <c r="I494" s="1" t="s">
        <v>436</v>
      </c>
      <c r="J494" t="s">
        <v>439</v>
      </c>
    </row>
    <row r="495" spans="2:10" x14ac:dyDescent="0.25">
      <c r="B495">
        <v>53544540367</v>
      </c>
      <c r="C495" t="s">
        <v>366</v>
      </c>
      <c r="D495" t="s">
        <v>5</v>
      </c>
      <c r="E495" t="s">
        <v>417</v>
      </c>
      <c r="F495" t="s">
        <v>11</v>
      </c>
      <c r="G495" t="s">
        <v>426</v>
      </c>
      <c r="H495">
        <v>32321</v>
      </c>
      <c r="I495" s="1" t="s">
        <v>436</v>
      </c>
      <c r="J495" t="s">
        <v>440</v>
      </c>
    </row>
    <row r="496" spans="2:10" x14ac:dyDescent="0.25">
      <c r="B496">
        <v>53556010406</v>
      </c>
      <c r="C496" t="s">
        <v>285</v>
      </c>
      <c r="D496" t="s">
        <v>5</v>
      </c>
      <c r="E496" t="s">
        <v>7</v>
      </c>
      <c r="F496" t="s">
        <v>427</v>
      </c>
      <c r="G496" t="s">
        <v>425</v>
      </c>
      <c r="H496">
        <v>25705</v>
      </c>
      <c r="I496" s="1" t="s">
        <v>435</v>
      </c>
      <c r="J496" t="s">
        <v>439</v>
      </c>
    </row>
    <row r="497" spans="2:10" x14ac:dyDescent="0.25">
      <c r="B497">
        <v>53620445355</v>
      </c>
      <c r="C497" t="s">
        <v>180</v>
      </c>
      <c r="D497" t="s">
        <v>5</v>
      </c>
      <c r="E497" t="s">
        <v>7</v>
      </c>
      <c r="F497" t="s">
        <v>13</v>
      </c>
      <c r="G497" t="s">
        <v>425</v>
      </c>
      <c r="H497">
        <v>21797</v>
      </c>
      <c r="I497" s="1" t="s">
        <v>433</v>
      </c>
      <c r="J497" t="s">
        <v>439</v>
      </c>
    </row>
    <row r="498" spans="2:10" x14ac:dyDescent="0.25">
      <c r="B498">
        <v>53634568625</v>
      </c>
      <c r="C498" t="s">
        <v>240</v>
      </c>
      <c r="D498" t="s">
        <v>6</v>
      </c>
      <c r="E498" t="s">
        <v>7</v>
      </c>
      <c r="F498" t="s">
        <v>13</v>
      </c>
      <c r="G498" t="s">
        <v>426</v>
      </c>
      <c r="H498">
        <v>29711</v>
      </c>
      <c r="I498" s="1" t="s">
        <v>433</v>
      </c>
      <c r="J498" t="s">
        <v>438</v>
      </c>
    </row>
    <row r="499" spans="2:10" x14ac:dyDescent="0.25">
      <c r="B499">
        <v>53741571286</v>
      </c>
      <c r="C499" t="s">
        <v>66</v>
      </c>
      <c r="D499" t="s">
        <v>5</v>
      </c>
      <c r="E499" t="s">
        <v>417</v>
      </c>
      <c r="F499" t="s">
        <v>11</v>
      </c>
      <c r="G499" t="s">
        <v>426</v>
      </c>
      <c r="H499">
        <v>35171</v>
      </c>
      <c r="I499" s="1" t="s">
        <v>433</v>
      </c>
      <c r="J499" t="s">
        <v>440</v>
      </c>
    </row>
    <row r="500" spans="2:10" x14ac:dyDescent="0.25">
      <c r="B500">
        <v>53837589861</v>
      </c>
      <c r="C500" t="s">
        <v>78</v>
      </c>
      <c r="D500" t="s">
        <v>5</v>
      </c>
      <c r="E500" t="s">
        <v>417</v>
      </c>
      <c r="F500" t="s">
        <v>11</v>
      </c>
      <c r="G500" t="s">
        <v>426</v>
      </c>
      <c r="H500">
        <v>30733</v>
      </c>
      <c r="I500" s="1" t="s">
        <v>433</v>
      </c>
      <c r="J500" t="s">
        <v>440</v>
      </c>
    </row>
    <row r="501" spans="2:10" x14ac:dyDescent="0.25">
      <c r="B501">
        <v>53837650572</v>
      </c>
      <c r="C501" t="s">
        <v>307</v>
      </c>
      <c r="D501" t="s">
        <v>5</v>
      </c>
      <c r="E501" t="s">
        <v>7</v>
      </c>
      <c r="F501" t="s">
        <v>12</v>
      </c>
      <c r="G501" t="s">
        <v>425</v>
      </c>
      <c r="H501">
        <v>32699</v>
      </c>
      <c r="I501" s="1" t="s">
        <v>433</v>
      </c>
      <c r="J501" t="s">
        <v>439</v>
      </c>
    </row>
    <row r="502" spans="2:10" x14ac:dyDescent="0.25">
      <c r="B502">
        <v>53842530303</v>
      </c>
      <c r="C502" t="s">
        <v>188</v>
      </c>
      <c r="D502" t="s">
        <v>5</v>
      </c>
      <c r="E502" t="s">
        <v>416</v>
      </c>
      <c r="F502" t="s">
        <v>13</v>
      </c>
      <c r="G502" t="s">
        <v>425</v>
      </c>
      <c r="H502">
        <v>34346</v>
      </c>
      <c r="I502" s="1" t="s">
        <v>430</v>
      </c>
      <c r="J502" t="s">
        <v>439</v>
      </c>
    </row>
    <row r="503" spans="2:10" x14ac:dyDescent="0.25">
      <c r="B503">
        <v>53865937688</v>
      </c>
      <c r="C503" t="s">
        <v>50</v>
      </c>
      <c r="D503" t="s">
        <v>5</v>
      </c>
      <c r="E503" t="s">
        <v>7</v>
      </c>
      <c r="F503" t="s">
        <v>13</v>
      </c>
      <c r="G503" t="s">
        <v>426</v>
      </c>
      <c r="H503">
        <v>31691</v>
      </c>
      <c r="I503" s="1" t="s">
        <v>429</v>
      </c>
      <c r="J503" t="s">
        <v>440</v>
      </c>
    </row>
    <row r="504" spans="2:10" x14ac:dyDescent="0.25">
      <c r="B504">
        <v>53921313520</v>
      </c>
      <c r="C504" t="s">
        <v>94</v>
      </c>
      <c r="D504" t="s">
        <v>6</v>
      </c>
      <c r="E504" t="s">
        <v>417</v>
      </c>
      <c r="F504" t="s">
        <v>427</v>
      </c>
      <c r="G504" t="s">
        <v>425</v>
      </c>
      <c r="H504">
        <v>30267</v>
      </c>
      <c r="I504" s="1" t="s">
        <v>431</v>
      </c>
      <c r="J504" t="s">
        <v>437</v>
      </c>
    </row>
    <row r="505" spans="2:10" x14ac:dyDescent="0.25">
      <c r="B505">
        <v>53994694316</v>
      </c>
      <c r="C505" t="s">
        <v>193</v>
      </c>
      <c r="D505" t="s">
        <v>5</v>
      </c>
      <c r="E505" t="s">
        <v>7</v>
      </c>
      <c r="F505" t="s">
        <v>12</v>
      </c>
      <c r="G505" t="s">
        <v>424</v>
      </c>
      <c r="H505">
        <v>31146</v>
      </c>
      <c r="I505" s="1" t="s">
        <v>432</v>
      </c>
      <c r="J505" t="s">
        <v>438</v>
      </c>
    </row>
    <row r="506" spans="2:10" x14ac:dyDescent="0.25">
      <c r="B506">
        <v>54171024069</v>
      </c>
      <c r="C506" t="s">
        <v>67</v>
      </c>
      <c r="D506" t="s">
        <v>6</v>
      </c>
      <c r="E506" t="s">
        <v>7</v>
      </c>
      <c r="F506" t="s">
        <v>12</v>
      </c>
      <c r="G506" t="s">
        <v>425</v>
      </c>
      <c r="H506">
        <v>26935</v>
      </c>
      <c r="I506" s="1" t="s">
        <v>434</v>
      </c>
      <c r="J506" t="s">
        <v>439</v>
      </c>
    </row>
    <row r="507" spans="2:10" x14ac:dyDescent="0.25">
      <c r="B507">
        <v>54198810657</v>
      </c>
      <c r="C507" t="s">
        <v>387</v>
      </c>
      <c r="D507" t="s">
        <v>6</v>
      </c>
      <c r="E507" t="s">
        <v>7</v>
      </c>
      <c r="F507" t="s">
        <v>9</v>
      </c>
      <c r="G507" t="s">
        <v>425</v>
      </c>
      <c r="H507">
        <v>34828</v>
      </c>
      <c r="I507" s="1" t="s">
        <v>430</v>
      </c>
      <c r="J507" t="s">
        <v>439</v>
      </c>
    </row>
    <row r="508" spans="2:10" x14ac:dyDescent="0.25">
      <c r="B508">
        <v>54217073384</v>
      </c>
      <c r="C508" t="s">
        <v>58</v>
      </c>
      <c r="D508" t="s">
        <v>5</v>
      </c>
      <c r="E508" t="s">
        <v>417</v>
      </c>
      <c r="F508" t="s">
        <v>14</v>
      </c>
      <c r="G508" t="s">
        <v>426</v>
      </c>
      <c r="H508">
        <v>24976</v>
      </c>
      <c r="I508" s="1" t="s">
        <v>435</v>
      </c>
      <c r="J508" t="s">
        <v>437</v>
      </c>
    </row>
    <row r="509" spans="2:10" x14ac:dyDescent="0.25">
      <c r="B509">
        <v>54339224143</v>
      </c>
      <c r="C509" t="s">
        <v>382</v>
      </c>
      <c r="D509" t="s">
        <v>5</v>
      </c>
      <c r="E509" t="s">
        <v>8</v>
      </c>
      <c r="F509" t="s">
        <v>427</v>
      </c>
      <c r="G509" t="s">
        <v>424</v>
      </c>
      <c r="H509">
        <v>22554</v>
      </c>
      <c r="I509" s="1" t="s">
        <v>436</v>
      </c>
      <c r="J509" t="s">
        <v>437</v>
      </c>
    </row>
    <row r="510" spans="2:10" x14ac:dyDescent="0.25">
      <c r="B510">
        <v>54411067391</v>
      </c>
      <c r="C510" t="s">
        <v>32</v>
      </c>
      <c r="D510" t="s">
        <v>5</v>
      </c>
      <c r="E510" t="s">
        <v>8</v>
      </c>
      <c r="F510" t="s">
        <v>13</v>
      </c>
      <c r="G510" t="s">
        <v>425</v>
      </c>
      <c r="H510">
        <v>31057</v>
      </c>
      <c r="I510" s="1" t="s">
        <v>430</v>
      </c>
      <c r="J510" t="s">
        <v>437</v>
      </c>
    </row>
    <row r="511" spans="2:10" x14ac:dyDescent="0.25">
      <c r="B511">
        <v>54476634976</v>
      </c>
      <c r="C511" t="s">
        <v>183</v>
      </c>
      <c r="D511" t="s">
        <v>5</v>
      </c>
      <c r="E511" t="s">
        <v>7</v>
      </c>
      <c r="F511" t="s">
        <v>9</v>
      </c>
      <c r="G511" t="s">
        <v>424</v>
      </c>
      <c r="H511">
        <v>30335</v>
      </c>
      <c r="I511" s="1" t="s">
        <v>435</v>
      </c>
      <c r="J511" t="s">
        <v>437</v>
      </c>
    </row>
    <row r="512" spans="2:10" x14ac:dyDescent="0.25">
      <c r="B512">
        <v>54506367236</v>
      </c>
      <c r="C512" t="s">
        <v>108</v>
      </c>
      <c r="D512" t="s">
        <v>6</v>
      </c>
      <c r="E512" t="s">
        <v>416</v>
      </c>
      <c r="F512" t="s">
        <v>13</v>
      </c>
      <c r="G512" t="s">
        <v>425</v>
      </c>
      <c r="H512">
        <v>23634</v>
      </c>
      <c r="I512" s="1" t="s">
        <v>436</v>
      </c>
      <c r="J512" t="s">
        <v>439</v>
      </c>
    </row>
    <row r="513" spans="2:10" x14ac:dyDescent="0.25">
      <c r="B513">
        <v>54526384776</v>
      </c>
      <c r="C513" t="s">
        <v>280</v>
      </c>
      <c r="D513" t="s">
        <v>6</v>
      </c>
      <c r="E513" t="s">
        <v>7</v>
      </c>
      <c r="F513" t="s">
        <v>14</v>
      </c>
      <c r="G513" t="s">
        <v>426</v>
      </c>
      <c r="H513">
        <v>29970</v>
      </c>
      <c r="I513" s="1" t="s">
        <v>433</v>
      </c>
      <c r="J513" t="s">
        <v>439</v>
      </c>
    </row>
    <row r="514" spans="2:10" x14ac:dyDescent="0.25">
      <c r="B514">
        <v>54711975966</v>
      </c>
      <c r="C514" t="s">
        <v>274</v>
      </c>
      <c r="D514" t="s">
        <v>6</v>
      </c>
      <c r="E514" t="s">
        <v>417</v>
      </c>
      <c r="F514" t="s">
        <v>14</v>
      </c>
      <c r="G514" t="s">
        <v>425</v>
      </c>
      <c r="H514">
        <v>29826</v>
      </c>
      <c r="I514" s="1" t="s">
        <v>433</v>
      </c>
      <c r="J514" t="s">
        <v>437</v>
      </c>
    </row>
    <row r="515" spans="2:10" x14ac:dyDescent="0.25">
      <c r="B515">
        <v>54742058650</v>
      </c>
      <c r="C515" t="s">
        <v>59</v>
      </c>
      <c r="D515" t="s">
        <v>6</v>
      </c>
      <c r="E515" t="s">
        <v>8</v>
      </c>
      <c r="F515" t="s">
        <v>13</v>
      </c>
      <c r="G515" t="s">
        <v>426</v>
      </c>
      <c r="H515">
        <v>25846</v>
      </c>
      <c r="I515" s="1" t="s">
        <v>433</v>
      </c>
      <c r="J515" t="s">
        <v>437</v>
      </c>
    </row>
    <row r="516" spans="2:10" x14ac:dyDescent="0.25">
      <c r="B516">
        <v>54783687741</v>
      </c>
      <c r="C516" t="s">
        <v>37</v>
      </c>
      <c r="D516" t="s">
        <v>6</v>
      </c>
      <c r="E516" t="s">
        <v>7</v>
      </c>
      <c r="F516" t="s">
        <v>427</v>
      </c>
      <c r="G516" t="s">
        <v>425</v>
      </c>
      <c r="H516">
        <v>32444</v>
      </c>
      <c r="I516" s="1" t="s">
        <v>433</v>
      </c>
      <c r="J516" t="s">
        <v>438</v>
      </c>
    </row>
    <row r="517" spans="2:10" x14ac:dyDescent="0.25">
      <c r="B517">
        <v>54799023278</v>
      </c>
      <c r="C517" t="s">
        <v>368</v>
      </c>
      <c r="D517" t="s">
        <v>5</v>
      </c>
      <c r="E517" t="s">
        <v>416</v>
      </c>
      <c r="F517" t="s">
        <v>13</v>
      </c>
      <c r="G517" t="s">
        <v>425</v>
      </c>
      <c r="H517">
        <v>24833</v>
      </c>
      <c r="I517" s="1" t="s">
        <v>433</v>
      </c>
      <c r="J517" t="s">
        <v>437</v>
      </c>
    </row>
    <row r="518" spans="2:10" x14ac:dyDescent="0.25">
      <c r="B518">
        <v>54839142796</v>
      </c>
      <c r="C518" t="s">
        <v>186</v>
      </c>
      <c r="D518" t="s">
        <v>5</v>
      </c>
      <c r="E518" t="s">
        <v>417</v>
      </c>
      <c r="F518" t="s">
        <v>11</v>
      </c>
      <c r="G518" t="s">
        <v>426</v>
      </c>
      <c r="H518">
        <v>34807</v>
      </c>
      <c r="I518" s="1" t="s">
        <v>433</v>
      </c>
      <c r="J518" t="s">
        <v>440</v>
      </c>
    </row>
    <row r="519" spans="2:10" x14ac:dyDescent="0.25">
      <c r="B519">
        <v>55064239822</v>
      </c>
      <c r="C519" t="s">
        <v>42</v>
      </c>
      <c r="D519" t="s">
        <v>5</v>
      </c>
      <c r="E519" t="s">
        <v>8</v>
      </c>
      <c r="F519" t="s">
        <v>11</v>
      </c>
      <c r="G519" t="s">
        <v>424</v>
      </c>
      <c r="H519">
        <v>20881</v>
      </c>
      <c r="I519" s="1" t="s">
        <v>433</v>
      </c>
      <c r="J519" t="s">
        <v>440</v>
      </c>
    </row>
    <row r="520" spans="2:10" x14ac:dyDescent="0.25">
      <c r="B520">
        <v>55151517281</v>
      </c>
      <c r="C520" t="s">
        <v>222</v>
      </c>
      <c r="D520" t="s">
        <v>6</v>
      </c>
      <c r="E520" t="s">
        <v>8</v>
      </c>
      <c r="F520" t="s">
        <v>11</v>
      </c>
      <c r="G520" t="s">
        <v>424</v>
      </c>
      <c r="H520">
        <v>32628</v>
      </c>
      <c r="I520" s="1" t="s">
        <v>433</v>
      </c>
      <c r="J520" t="s">
        <v>440</v>
      </c>
    </row>
    <row r="521" spans="2:10" x14ac:dyDescent="0.25">
      <c r="B521">
        <v>55201624465</v>
      </c>
      <c r="C521" t="s">
        <v>232</v>
      </c>
      <c r="D521" t="s">
        <v>5</v>
      </c>
      <c r="E521" t="s">
        <v>8</v>
      </c>
      <c r="F521" t="s">
        <v>14</v>
      </c>
      <c r="G521" t="s">
        <v>425</v>
      </c>
      <c r="H521">
        <v>26303</v>
      </c>
      <c r="I521" s="1" t="s">
        <v>433</v>
      </c>
      <c r="J521" t="s">
        <v>439</v>
      </c>
    </row>
    <row r="522" spans="2:10" x14ac:dyDescent="0.25">
      <c r="B522">
        <v>55228283525</v>
      </c>
      <c r="C522" t="s">
        <v>312</v>
      </c>
      <c r="D522" t="s">
        <v>6</v>
      </c>
      <c r="E522" t="s">
        <v>8</v>
      </c>
      <c r="F522" t="s">
        <v>13</v>
      </c>
      <c r="G522" t="s">
        <v>425</v>
      </c>
      <c r="H522">
        <v>25954</v>
      </c>
      <c r="I522" s="1" t="s">
        <v>429</v>
      </c>
      <c r="J522" t="s">
        <v>438</v>
      </c>
    </row>
    <row r="523" spans="2:10" x14ac:dyDescent="0.25">
      <c r="B523">
        <v>55332904919</v>
      </c>
      <c r="C523" t="s">
        <v>319</v>
      </c>
      <c r="D523" t="s">
        <v>5</v>
      </c>
      <c r="E523" t="s">
        <v>8</v>
      </c>
      <c r="F523" t="s">
        <v>12</v>
      </c>
      <c r="G523" t="s">
        <v>425</v>
      </c>
      <c r="H523">
        <v>28441</v>
      </c>
      <c r="I523" s="1" t="s">
        <v>432</v>
      </c>
      <c r="J523" t="s">
        <v>440</v>
      </c>
    </row>
    <row r="524" spans="2:10" x14ac:dyDescent="0.25">
      <c r="B524">
        <v>55350189669</v>
      </c>
      <c r="C524" t="s">
        <v>323</v>
      </c>
      <c r="D524" t="s">
        <v>6</v>
      </c>
      <c r="E524" t="s">
        <v>7</v>
      </c>
      <c r="F524" t="s">
        <v>13</v>
      </c>
      <c r="G524" t="s">
        <v>424</v>
      </c>
      <c r="H524">
        <v>21023</v>
      </c>
      <c r="I524" s="1" t="s">
        <v>436</v>
      </c>
      <c r="J524" t="s">
        <v>437</v>
      </c>
    </row>
    <row r="525" spans="2:10" x14ac:dyDescent="0.25">
      <c r="B525">
        <v>55359798830</v>
      </c>
      <c r="C525" t="s">
        <v>401</v>
      </c>
      <c r="D525" t="s">
        <v>6</v>
      </c>
      <c r="E525" t="s">
        <v>417</v>
      </c>
      <c r="F525" t="s">
        <v>427</v>
      </c>
      <c r="G525" t="s">
        <v>425</v>
      </c>
      <c r="H525">
        <v>29770</v>
      </c>
      <c r="I525" s="1" t="s">
        <v>436</v>
      </c>
      <c r="J525" t="s">
        <v>438</v>
      </c>
    </row>
    <row r="526" spans="2:10" x14ac:dyDescent="0.25">
      <c r="B526">
        <v>55370247974</v>
      </c>
      <c r="C526" t="s">
        <v>276</v>
      </c>
      <c r="D526" t="s">
        <v>6</v>
      </c>
      <c r="E526" t="s">
        <v>7</v>
      </c>
      <c r="F526" t="s">
        <v>13</v>
      </c>
      <c r="G526" t="s">
        <v>426</v>
      </c>
      <c r="H526">
        <v>22051</v>
      </c>
      <c r="I526" s="1" t="s">
        <v>436</v>
      </c>
      <c r="J526" t="s">
        <v>439</v>
      </c>
    </row>
    <row r="527" spans="2:10" x14ac:dyDescent="0.25">
      <c r="B527">
        <v>55400526908</v>
      </c>
      <c r="C527" t="s">
        <v>68</v>
      </c>
      <c r="D527" t="s">
        <v>5</v>
      </c>
      <c r="E527" t="s">
        <v>416</v>
      </c>
      <c r="F527" t="s">
        <v>13</v>
      </c>
      <c r="G527" t="s">
        <v>425</v>
      </c>
      <c r="H527">
        <v>31753</v>
      </c>
      <c r="I527" s="1" t="s">
        <v>436</v>
      </c>
      <c r="J527" t="s">
        <v>439</v>
      </c>
    </row>
    <row r="528" spans="2:10" x14ac:dyDescent="0.25">
      <c r="B528">
        <v>55453919588</v>
      </c>
      <c r="C528" t="s">
        <v>388</v>
      </c>
      <c r="D528" t="s">
        <v>5</v>
      </c>
      <c r="E528" t="s">
        <v>416</v>
      </c>
      <c r="F528" t="s">
        <v>14</v>
      </c>
      <c r="G528" t="s">
        <v>425</v>
      </c>
      <c r="H528">
        <v>26625</v>
      </c>
      <c r="I528" s="1" t="s">
        <v>436</v>
      </c>
      <c r="J528" t="s">
        <v>437</v>
      </c>
    </row>
    <row r="529" spans="2:10" x14ac:dyDescent="0.25">
      <c r="B529">
        <v>55499979478</v>
      </c>
      <c r="C529" t="s">
        <v>59</v>
      </c>
      <c r="D529" t="s">
        <v>6</v>
      </c>
      <c r="E529" t="s">
        <v>8</v>
      </c>
      <c r="F529" t="s">
        <v>13</v>
      </c>
      <c r="G529" t="s">
        <v>426</v>
      </c>
      <c r="H529">
        <v>26185</v>
      </c>
      <c r="I529" s="1" t="s">
        <v>436</v>
      </c>
      <c r="J529" t="s">
        <v>437</v>
      </c>
    </row>
    <row r="530" spans="2:10" x14ac:dyDescent="0.25">
      <c r="B530">
        <v>55539019573</v>
      </c>
      <c r="C530" t="s">
        <v>150</v>
      </c>
      <c r="D530" t="s">
        <v>6</v>
      </c>
      <c r="E530" t="s">
        <v>7</v>
      </c>
      <c r="F530" t="s">
        <v>11</v>
      </c>
      <c r="G530" t="s">
        <v>426</v>
      </c>
      <c r="H530">
        <v>32419</v>
      </c>
      <c r="I530" s="1" t="s">
        <v>435</v>
      </c>
      <c r="J530" t="s">
        <v>440</v>
      </c>
    </row>
    <row r="531" spans="2:10" x14ac:dyDescent="0.25">
      <c r="B531">
        <v>55899436458</v>
      </c>
      <c r="C531" t="s">
        <v>122</v>
      </c>
      <c r="D531" t="s">
        <v>6</v>
      </c>
      <c r="E531" t="s">
        <v>418</v>
      </c>
      <c r="F531" t="s">
        <v>13</v>
      </c>
      <c r="G531" t="s">
        <v>424</v>
      </c>
      <c r="H531">
        <v>24409</v>
      </c>
      <c r="I531" s="1" t="s">
        <v>433</v>
      </c>
      <c r="J531" t="s">
        <v>440</v>
      </c>
    </row>
    <row r="532" spans="2:10" x14ac:dyDescent="0.25">
      <c r="B532">
        <v>56102669696</v>
      </c>
      <c r="C532" t="s">
        <v>251</v>
      </c>
      <c r="D532" t="s">
        <v>5</v>
      </c>
      <c r="E532" t="s">
        <v>416</v>
      </c>
      <c r="F532" t="s">
        <v>13</v>
      </c>
      <c r="G532" t="s">
        <v>424</v>
      </c>
      <c r="H532">
        <v>28523</v>
      </c>
      <c r="I532" s="1" t="s">
        <v>433</v>
      </c>
      <c r="J532" t="s">
        <v>437</v>
      </c>
    </row>
    <row r="533" spans="2:10" x14ac:dyDescent="0.25">
      <c r="B533">
        <v>56111428025</v>
      </c>
      <c r="C533" t="s">
        <v>247</v>
      </c>
      <c r="D533" t="s">
        <v>6</v>
      </c>
      <c r="E533" t="s">
        <v>7</v>
      </c>
      <c r="F533" t="s">
        <v>12</v>
      </c>
      <c r="G533" t="s">
        <v>425</v>
      </c>
      <c r="H533">
        <v>32545</v>
      </c>
      <c r="I533" s="1" t="s">
        <v>433</v>
      </c>
      <c r="J533" t="s">
        <v>440</v>
      </c>
    </row>
    <row r="534" spans="2:10" x14ac:dyDescent="0.25">
      <c r="B534">
        <v>56167280623</v>
      </c>
      <c r="C534" t="s">
        <v>336</v>
      </c>
      <c r="D534" t="s">
        <v>6</v>
      </c>
      <c r="E534" t="s">
        <v>418</v>
      </c>
      <c r="F534" t="s">
        <v>13</v>
      </c>
      <c r="G534" t="s">
        <v>426</v>
      </c>
      <c r="H534">
        <v>34079</v>
      </c>
      <c r="I534" s="1" t="s">
        <v>433</v>
      </c>
      <c r="J534" t="s">
        <v>438</v>
      </c>
    </row>
    <row r="535" spans="2:10" x14ac:dyDescent="0.25">
      <c r="B535">
        <v>56213600806</v>
      </c>
      <c r="C535" t="s">
        <v>250</v>
      </c>
      <c r="D535" t="s">
        <v>6</v>
      </c>
      <c r="E535" t="s">
        <v>7</v>
      </c>
      <c r="F535" t="s">
        <v>14</v>
      </c>
      <c r="G535" t="s">
        <v>426</v>
      </c>
      <c r="H535">
        <v>29235</v>
      </c>
      <c r="I535" s="1" t="s">
        <v>433</v>
      </c>
      <c r="J535" t="s">
        <v>437</v>
      </c>
    </row>
    <row r="536" spans="2:10" x14ac:dyDescent="0.25">
      <c r="B536">
        <v>56688702646</v>
      </c>
      <c r="C536" t="s">
        <v>30</v>
      </c>
      <c r="D536" t="s">
        <v>5</v>
      </c>
      <c r="E536" t="s">
        <v>418</v>
      </c>
      <c r="F536" t="s">
        <v>11</v>
      </c>
      <c r="G536" t="s">
        <v>426</v>
      </c>
      <c r="H536">
        <v>23383</v>
      </c>
      <c r="I536" s="1" t="s">
        <v>430</v>
      </c>
      <c r="J536" t="s">
        <v>440</v>
      </c>
    </row>
    <row r="537" spans="2:10" x14ac:dyDescent="0.25">
      <c r="B537">
        <v>56991862790</v>
      </c>
      <c r="C537" t="s">
        <v>308</v>
      </c>
      <c r="D537" t="s">
        <v>6</v>
      </c>
      <c r="E537" t="s">
        <v>416</v>
      </c>
      <c r="F537" t="s">
        <v>13</v>
      </c>
      <c r="G537" t="s">
        <v>425</v>
      </c>
      <c r="H537">
        <v>32088</v>
      </c>
      <c r="I537" s="1" t="s">
        <v>429</v>
      </c>
      <c r="J537" t="s">
        <v>439</v>
      </c>
    </row>
    <row r="538" spans="2:10" x14ac:dyDescent="0.25">
      <c r="B538">
        <v>57093446389</v>
      </c>
      <c r="C538" t="s">
        <v>351</v>
      </c>
      <c r="D538" t="s">
        <v>5</v>
      </c>
      <c r="E538" t="s">
        <v>417</v>
      </c>
      <c r="F538" t="s">
        <v>9</v>
      </c>
      <c r="G538" t="s">
        <v>424</v>
      </c>
      <c r="H538">
        <v>29291</v>
      </c>
      <c r="I538" s="1" t="s">
        <v>431</v>
      </c>
      <c r="J538" t="s">
        <v>439</v>
      </c>
    </row>
    <row r="539" spans="2:10" x14ac:dyDescent="0.25">
      <c r="B539">
        <v>57248670590</v>
      </c>
      <c r="C539" t="s">
        <v>163</v>
      </c>
      <c r="D539" t="s">
        <v>5</v>
      </c>
      <c r="E539" t="s">
        <v>7</v>
      </c>
      <c r="F539" t="s">
        <v>12</v>
      </c>
      <c r="G539" t="s">
        <v>424</v>
      </c>
      <c r="H539">
        <v>28258</v>
      </c>
      <c r="I539" s="1" t="s">
        <v>432</v>
      </c>
      <c r="J539" t="s">
        <v>439</v>
      </c>
    </row>
    <row r="540" spans="2:10" x14ac:dyDescent="0.25">
      <c r="B540">
        <v>57304884506</v>
      </c>
      <c r="C540" t="s">
        <v>33</v>
      </c>
      <c r="D540" t="s">
        <v>6</v>
      </c>
      <c r="E540" t="s">
        <v>7</v>
      </c>
      <c r="F540" t="s">
        <v>427</v>
      </c>
      <c r="G540" t="s">
        <v>424</v>
      </c>
      <c r="H540">
        <v>26161</v>
      </c>
      <c r="I540" s="1" t="s">
        <v>434</v>
      </c>
      <c r="J540" t="s">
        <v>439</v>
      </c>
    </row>
    <row r="541" spans="2:10" x14ac:dyDescent="0.25">
      <c r="B541">
        <v>57327520985</v>
      </c>
      <c r="C541" t="s">
        <v>21</v>
      </c>
      <c r="D541" t="s">
        <v>6</v>
      </c>
      <c r="E541" t="s">
        <v>417</v>
      </c>
      <c r="F541" t="s">
        <v>427</v>
      </c>
      <c r="G541" t="s">
        <v>425</v>
      </c>
      <c r="H541">
        <v>32451</v>
      </c>
      <c r="I541" s="1" t="s">
        <v>430</v>
      </c>
      <c r="J541" t="s">
        <v>439</v>
      </c>
    </row>
    <row r="542" spans="2:10" x14ac:dyDescent="0.25">
      <c r="B542">
        <v>57367066989</v>
      </c>
      <c r="C542" t="s">
        <v>330</v>
      </c>
      <c r="D542" t="s">
        <v>6</v>
      </c>
      <c r="E542" t="s">
        <v>7</v>
      </c>
      <c r="F542" t="s">
        <v>11</v>
      </c>
      <c r="G542" t="s">
        <v>426</v>
      </c>
      <c r="H542">
        <v>24235</v>
      </c>
      <c r="I542" s="1" t="s">
        <v>435</v>
      </c>
      <c r="J542" t="s">
        <v>440</v>
      </c>
    </row>
    <row r="543" spans="2:10" x14ac:dyDescent="0.25">
      <c r="B543">
        <v>57379301258</v>
      </c>
      <c r="C543" t="s">
        <v>289</v>
      </c>
      <c r="D543" t="s">
        <v>5</v>
      </c>
      <c r="E543" t="s">
        <v>8</v>
      </c>
      <c r="F543" t="s">
        <v>12</v>
      </c>
      <c r="G543" t="s">
        <v>424</v>
      </c>
      <c r="H543">
        <v>28635</v>
      </c>
      <c r="I543" s="1" t="s">
        <v>436</v>
      </c>
      <c r="J543" t="s">
        <v>438</v>
      </c>
    </row>
    <row r="544" spans="2:10" x14ac:dyDescent="0.25">
      <c r="B544">
        <v>57464065635</v>
      </c>
      <c r="C544" t="s">
        <v>76</v>
      </c>
      <c r="D544" t="s">
        <v>5</v>
      </c>
      <c r="E544" t="s">
        <v>7</v>
      </c>
      <c r="F544" t="s">
        <v>14</v>
      </c>
      <c r="G544" t="s">
        <v>426</v>
      </c>
      <c r="H544">
        <v>33591</v>
      </c>
      <c r="I544" s="1" t="s">
        <v>430</v>
      </c>
      <c r="J544" t="s">
        <v>437</v>
      </c>
    </row>
    <row r="545" spans="2:10" x14ac:dyDescent="0.25">
      <c r="B545">
        <v>57592799094</v>
      </c>
      <c r="C545" t="s">
        <v>381</v>
      </c>
      <c r="D545" t="s">
        <v>6</v>
      </c>
      <c r="E545" t="s">
        <v>417</v>
      </c>
      <c r="F545" t="s">
        <v>427</v>
      </c>
      <c r="G545" t="s">
        <v>425</v>
      </c>
      <c r="H545">
        <v>28813</v>
      </c>
      <c r="I545" s="1" t="s">
        <v>435</v>
      </c>
      <c r="J545" t="s">
        <v>439</v>
      </c>
    </row>
    <row r="546" spans="2:10" x14ac:dyDescent="0.25">
      <c r="B546">
        <v>57638196563</v>
      </c>
      <c r="C546" t="s">
        <v>62</v>
      </c>
      <c r="D546" t="s">
        <v>5</v>
      </c>
      <c r="E546" t="s">
        <v>8</v>
      </c>
      <c r="F546" t="s">
        <v>13</v>
      </c>
      <c r="G546" t="s">
        <v>424</v>
      </c>
      <c r="H546">
        <v>28135</v>
      </c>
      <c r="I546" s="1" t="s">
        <v>436</v>
      </c>
      <c r="J546" t="s">
        <v>439</v>
      </c>
    </row>
    <row r="547" spans="2:10" x14ac:dyDescent="0.25">
      <c r="B547">
        <v>57875961749</v>
      </c>
      <c r="C547" t="s">
        <v>288</v>
      </c>
      <c r="D547" t="s">
        <v>6</v>
      </c>
      <c r="E547" t="s">
        <v>416</v>
      </c>
      <c r="F547" t="s">
        <v>13</v>
      </c>
      <c r="G547" t="s">
        <v>425</v>
      </c>
      <c r="H547">
        <v>27083</v>
      </c>
      <c r="I547" s="1" t="s">
        <v>433</v>
      </c>
      <c r="J547" t="s">
        <v>438</v>
      </c>
    </row>
    <row r="548" spans="2:10" x14ac:dyDescent="0.25">
      <c r="B548">
        <v>57970733283</v>
      </c>
      <c r="C548" t="s">
        <v>27</v>
      </c>
      <c r="D548" t="s">
        <v>6</v>
      </c>
      <c r="E548" t="s">
        <v>7</v>
      </c>
      <c r="F548" t="s">
        <v>9</v>
      </c>
      <c r="G548" t="s">
        <v>425</v>
      </c>
      <c r="H548">
        <v>24061</v>
      </c>
      <c r="I548" s="1" t="s">
        <v>433</v>
      </c>
      <c r="J548" t="s">
        <v>439</v>
      </c>
    </row>
    <row r="549" spans="2:10" x14ac:dyDescent="0.25">
      <c r="B549">
        <v>58079835440</v>
      </c>
      <c r="C549" t="s">
        <v>356</v>
      </c>
      <c r="D549" t="s">
        <v>6</v>
      </c>
      <c r="E549" t="s">
        <v>7</v>
      </c>
      <c r="F549" t="s">
        <v>13</v>
      </c>
      <c r="G549" t="s">
        <v>426</v>
      </c>
      <c r="H549">
        <v>24209</v>
      </c>
      <c r="I549" s="1" t="s">
        <v>433</v>
      </c>
      <c r="J549" t="s">
        <v>439</v>
      </c>
    </row>
    <row r="550" spans="2:10" x14ac:dyDescent="0.25">
      <c r="B550">
        <v>58289445241</v>
      </c>
      <c r="C550" t="s">
        <v>409</v>
      </c>
      <c r="D550" t="s">
        <v>6</v>
      </c>
      <c r="E550" t="s">
        <v>8</v>
      </c>
      <c r="F550" t="s">
        <v>12</v>
      </c>
      <c r="G550" t="s">
        <v>424</v>
      </c>
      <c r="H550">
        <v>32349</v>
      </c>
      <c r="I550" s="1" t="s">
        <v>433</v>
      </c>
      <c r="J550" t="s">
        <v>438</v>
      </c>
    </row>
    <row r="551" spans="2:10" x14ac:dyDescent="0.25">
      <c r="B551">
        <v>58346333965</v>
      </c>
      <c r="C551" t="s">
        <v>217</v>
      </c>
      <c r="D551" t="s">
        <v>5</v>
      </c>
      <c r="E551" t="s">
        <v>7</v>
      </c>
      <c r="F551" t="s">
        <v>12</v>
      </c>
      <c r="G551" t="s">
        <v>425</v>
      </c>
      <c r="H551">
        <v>25399</v>
      </c>
      <c r="I551" s="1" t="s">
        <v>433</v>
      </c>
      <c r="J551" t="s">
        <v>438</v>
      </c>
    </row>
    <row r="552" spans="2:10" x14ac:dyDescent="0.25">
      <c r="B552">
        <v>58366156412</v>
      </c>
      <c r="C552" t="s">
        <v>142</v>
      </c>
      <c r="D552" t="s">
        <v>6</v>
      </c>
      <c r="E552" t="s">
        <v>8</v>
      </c>
      <c r="F552" t="s">
        <v>427</v>
      </c>
      <c r="G552" t="s">
        <v>424</v>
      </c>
      <c r="H552">
        <v>32079</v>
      </c>
      <c r="I552" s="1" t="s">
        <v>433</v>
      </c>
      <c r="J552" t="s">
        <v>437</v>
      </c>
    </row>
    <row r="553" spans="2:10" x14ac:dyDescent="0.25">
      <c r="B553">
        <v>58438486574</v>
      </c>
      <c r="C553" t="s">
        <v>376</v>
      </c>
      <c r="D553" t="s">
        <v>5</v>
      </c>
      <c r="E553" t="s">
        <v>7</v>
      </c>
      <c r="F553" t="s">
        <v>14</v>
      </c>
      <c r="G553" t="s">
        <v>426</v>
      </c>
      <c r="H553">
        <v>30918</v>
      </c>
      <c r="I553" s="1" t="s">
        <v>433</v>
      </c>
      <c r="J553" t="s">
        <v>439</v>
      </c>
    </row>
    <row r="554" spans="2:10" x14ac:dyDescent="0.25">
      <c r="B554">
        <v>58546694716</v>
      </c>
      <c r="C554" t="s">
        <v>149</v>
      </c>
      <c r="D554" t="s">
        <v>6</v>
      </c>
      <c r="E554" t="s">
        <v>418</v>
      </c>
      <c r="F554" t="s">
        <v>427</v>
      </c>
      <c r="G554" t="s">
        <v>426</v>
      </c>
      <c r="H554">
        <v>29613</v>
      </c>
      <c r="I554" s="1" t="s">
        <v>433</v>
      </c>
      <c r="J554" t="s">
        <v>438</v>
      </c>
    </row>
    <row r="555" spans="2:10" x14ac:dyDescent="0.25">
      <c r="B555">
        <v>58668298672</v>
      </c>
      <c r="C555" t="s">
        <v>170</v>
      </c>
      <c r="D555" t="s">
        <v>6</v>
      </c>
      <c r="E555" t="s">
        <v>7</v>
      </c>
      <c r="F555" t="s">
        <v>13</v>
      </c>
      <c r="G555" t="s">
        <v>426</v>
      </c>
      <c r="H555">
        <v>34171</v>
      </c>
      <c r="I555" s="1" t="s">
        <v>433</v>
      </c>
      <c r="J555" t="s">
        <v>440</v>
      </c>
    </row>
    <row r="556" spans="2:10" x14ac:dyDescent="0.25">
      <c r="B556">
        <v>58747813272</v>
      </c>
      <c r="C556" t="s">
        <v>77</v>
      </c>
      <c r="D556" t="s">
        <v>6</v>
      </c>
      <c r="E556" t="s">
        <v>7</v>
      </c>
      <c r="F556" t="s">
        <v>427</v>
      </c>
      <c r="G556" t="s">
        <v>425</v>
      </c>
      <c r="H556">
        <v>28992</v>
      </c>
      <c r="I556" s="1" t="s">
        <v>429</v>
      </c>
      <c r="J556" t="s">
        <v>438</v>
      </c>
    </row>
    <row r="557" spans="2:10" x14ac:dyDescent="0.25">
      <c r="B557">
        <v>58903912727</v>
      </c>
      <c r="C557" t="s">
        <v>135</v>
      </c>
      <c r="D557" t="s">
        <v>6</v>
      </c>
      <c r="E557" t="s">
        <v>417</v>
      </c>
      <c r="F557" t="s">
        <v>9</v>
      </c>
      <c r="G557" t="s">
        <v>425</v>
      </c>
      <c r="H557">
        <v>26976</v>
      </c>
      <c r="I557" s="1" t="s">
        <v>432</v>
      </c>
      <c r="J557" t="s">
        <v>437</v>
      </c>
    </row>
    <row r="558" spans="2:10" x14ac:dyDescent="0.25">
      <c r="B558">
        <v>58944256865</v>
      </c>
      <c r="C558" t="s">
        <v>92</v>
      </c>
      <c r="D558" t="s">
        <v>6</v>
      </c>
      <c r="E558" t="s">
        <v>8</v>
      </c>
      <c r="F558" t="s">
        <v>13</v>
      </c>
      <c r="G558" t="s">
        <v>425</v>
      </c>
      <c r="H558">
        <v>36396</v>
      </c>
      <c r="I558" s="1" t="s">
        <v>436</v>
      </c>
      <c r="J558" t="s">
        <v>439</v>
      </c>
    </row>
    <row r="559" spans="2:10" x14ac:dyDescent="0.25">
      <c r="B559">
        <v>59003331678</v>
      </c>
      <c r="C559" t="s">
        <v>63</v>
      </c>
      <c r="D559" t="s">
        <v>6</v>
      </c>
      <c r="E559" t="s">
        <v>7</v>
      </c>
      <c r="F559" t="s">
        <v>9</v>
      </c>
      <c r="G559" t="s">
        <v>424</v>
      </c>
      <c r="H559">
        <v>32152</v>
      </c>
      <c r="I559" s="1" t="s">
        <v>436</v>
      </c>
      <c r="J559" t="s">
        <v>439</v>
      </c>
    </row>
    <row r="560" spans="2:10" x14ac:dyDescent="0.25">
      <c r="B560">
        <v>59016888278</v>
      </c>
      <c r="C560" t="s">
        <v>86</v>
      </c>
      <c r="D560" t="s">
        <v>5</v>
      </c>
      <c r="E560" t="s">
        <v>417</v>
      </c>
      <c r="F560" t="s">
        <v>13</v>
      </c>
      <c r="G560" t="s">
        <v>426</v>
      </c>
      <c r="H560">
        <v>31126</v>
      </c>
      <c r="I560" s="1" t="s">
        <v>436</v>
      </c>
      <c r="J560" t="s">
        <v>439</v>
      </c>
    </row>
    <row r="561" spans="2:10" x14ac:dyDescent="0.25">
      <c r="B561">
        <v>59017936332</v>
      </c>
      <c r="C561" t="s">
        <v>293</v>
      </c>
      <c r="D561" t="s">
        <v>6</v>
      </c>
      <c r="E561" t="s">
        <v>7</v>
      </c>
      <c r="F561" t="s">
        <v>427</v>
      </c>
      <c r="G561" t="s">
        <v>424</v>
      </c>
      <c r="H561">
        <v>27622</v>
      </c>
      <c r="I561" s="1" t="s">
        <v>436</v>
      </c>
      <c r="J561" t="s">
        <v>438</v>
      </c>
    </row>
    <row r="562" spans="2:10" x14ac:dyDescent="0.25">
      <c r="B562">
        <v>59510083298</v>
      </c>
      <c r="C562" t="s">
        <v>35</v>
      </c>
      <c r="D562" t="s">
        <v>6</v>
      </c>
      <c r="E562" t="s">
        <v>417</v>
      </c>
      <c r="F562" t="s">
        <v>13</v>
      </c>
      <c r="G562" t="s">
        <v>425</v>
      </c>
      <c r="H562">
        <v>22517</v>
      </c>
      <c r="I562" s="1" t="s">
        <v>436</v>
      </c>
      <c r="J562" t="s">
        <v>437</v>
      </c>
    </row>
    <row r="563" spans="2:10" x14ac:dyDescent="0.25">
      <c r="B563">
        <v>59616857954</v>
      </c>
      <c r="C563" t="s">
        <v>267</v>
      </c>
      <c r="D563" t="s">
        <v>5</v>
      </c>
      <c r="E563" t="s">
        <v>7</v>
      </c>
      <c r="F563" t="s">
        <v>9</v>
      </c>
      <c r="G563" t="s">
        <v>425</v>
      </c>
      <c r="H563">
        <v>28482</v>
      </c>
      <c r="I563" s="1" t="s">
        <v>436</v>
      </c>
      <c r="J563" t="s">
        <v>439</v>
      </c>
    </row>
    <row r="564" spans="2:10" x14ac:dyDescent="0.25">
      <c r="B564">
        <v>59825274523</v>
      </c>
      <c r="C564" t="s">
        <v>91</v>
      </c>
      <c r="D564" t="s">
        <v>6</v>
      </c>
      <c r="E564" t="s">
        <v>416</v>
      </c>
      <c r="F564" t="s">
        <v>12</v>
      </c>
      <c r="G564" t="s">
        <v>424</v>
      </c>
      <c r="H564">
        <v>29914</v>
      </c>
      <c r="I564" s="1" t="s">
        <v>435</v>
      </c>
      <c r="J564" t="s">
        <v>439</v>
      </c>
    </row>
    <row r="565" spans="2:10" x14ac:dyDescent="0.25">
      <c r="B565">
        <v>59847163476</v>
      </c>
      <c r="C565" t="s">
        <v>270</v>
      </c>
      <c r="D565" t="s">
        <v>6</v>
      </c>
      <c r="E565" t="s">
        <v>7</v>
      </c>
      <c r="F565" t="s">
        <v>11</v>
      </c>
      <c r="G565" t="s">
        <v>426</v>
      </c>
      <c r="H565">
        <v>28138</v>
      </c>
      <c r="I565" s="1" t="s">
        <v>433</v>
      </c>
      <c r="J565" t="s">
        <v>440</v>
      </c>
    </row>
    <row r="566" spans="2:10" x14ac:dyDescent="0.25">
      <c r="B566">
        <v>60015297037</v>
      </c>
      <c r="C566" t="s">
        <v>128</v>
      </c>
      <c r="D566" t="s">
        <v>6</v>
      </c>
      <c r="E566" t="s">
        <v>416</v>
      </c>
      <c r="F566" t="s">
        <v>13</v>
      </c>
      <c r="G566" t="s">
        <v>425</v>
      </c>
      <c r="H566">
        <v>34267</v>
      </c>
      <c r="I566" s="1" t="s">
        <v>433</v>
      </c>
      <c r="J566" t="s">
        <v>437</v>
      </c>
    </row>
    <row r="567" spans="2:10" x14ac:dyDescent="0.25">
      <c r="B567">
        <v>60024137404</v>
      </c>
      <c r="C567" t="s">
        <v>374</v>
      </c>
      <c r="D567" t="s">
        <v>5</v>
      </c>
      <c r="E567" t="s">
        <v>417</v>
      </c>
      <c r="F567" t="s">
        <v>13</v>
      </c>
      <c r="G567" t="s">
        <v>425</v>
      </c>
      <c r="H567">
        <v>25915</v>
      </c>
      <c r="I567" s="1" t="s">
        <v>433</v>
      </c>
      <c r="J567" t="s">
        <v>439</v>
      </c>
    </row>
    <row r="568" spans="2:10" x14ac:dyDescent="0.25">
      <c r="B568">
        <v>60051549640</v>
      </c>
      <c r="C568" t="s">
        <v>70</v>
      </c>
      <c r="D568" t="s">
        <v>5</v>
      </c>
      <c r="E568" t="s">
        <v>7</v>
      </c>
      <c r="F568" t="s">
        <v>427</v>
      </c>
      <c r="G568" t="s">
        <v>426</v>
      </c>
      <c r="H568">
        <v>24306</v>
      </c>
      <c r="I568" s="1" t="s">
        <v>433</v>
      </c>
      <c r="J568" t="s">
        <v>437</v>
      </c>
    </row>
    <row r="569" spans="2:10" x14ac:dyDescent="0.25">
      <c r="B569">
        <v>60149753821</v>
      </c>
      <c r="C569" t="s">
        <v>129</v>
      </c>
      <c r="D569" t="s">
        <v>6</v>
      </c>
      <c r="E569" t="s">
        <v>8</v>
      </c>
      <c r="F569" t="s">
        <v>427</v>
      </c>
      <c r="G569" t="s">
        <v>424</v>
      </c>
      <c r="H569">
        <v>27416</v>
      </c>
      <c r="I569" s="1" t="s">
        <v>433</v>
      </c>
      <c r="J569" t="s">
        <v>439</v>
      </c>
    </row>
    <row r="570" spans="2:10" x14ac:dyDescent="0.25">
      <c r="B570">
        <v>60183693472</v>
      </c>
      <c r="C570" t="s">
        <v>151</v>
      </c>
      <c r="D570" t="s">
        <v>6</v>
      </c>
      <c r="E570" t="s">
        <v>417</v>
      </c>
      <c r="F570" t="s">
        <v>12</v>
      </c>
      <c r="G570" t="s">
        <v>424</v>
      </c>
      <c r="H570">
        <v>30797</v>
      </c>
      <c r="I570" s="1" t="s">
        <v>430</v>
      </c>
      <c r="J570" t="s">
        <v>440</v>
      </c>
    </row>
    <row r="571" spans="2:10" x14ac:dyDescent="0.25">
      <c r="B571">
        <v>60235696152</v>
      </c>
      <c r="C571" t="s">
        <v>171</v>
      </c>
      <c r="D571" t="s">
        <v>6</v>
      </c>
      <c r="E571" t="s">
        <v>416</v>
      </c>
      <c r="F571" t="s">
        <v>9</v>
      </c>
      <c r="G571" t="s">
        <v>424</v>
      </c>
      <c r="H571">
        <v>24154</v>
      </c>
      <c r="I571" s="1" t="s">
        <v>429</v>
      </c>
      <c r="J571" t="s">
        <v>439</v>
      </c>
    </row>
    <row r="572" spans="2:10" x14ac:dyDescent="0.25">
      <c r="B572">
        <v>60525979542</v>
      </c>
      <c r="C572" t="s">
        <v>104</v>
      </c>
      <c r="D572" t="s">
        <v>6</v>
      </c>
      <c r="E572" t="s">
        <v>417</v>
      </c>
      <c r="F572" t="s">
        <v>13</v>
      </c>
      <c r="G572" t="s">
        <v>425</v>
      </c>
      <c r="H572">
        <v>34862</v>
      </c>
      <c r="I572" s="1" t="s">
        <v>431</v>
      </c>
      <c r="J572" t="s">
        <v>437</v>
      </c>
    </row>
    <row r="573" spans="2:10" x14ac:dyDescent="0.25">
      <c r="B573">
        <v>60989752820</v>
      </c>
      <c r="C573" t="s">
        <v>300</v>
      </c>
      <c r="D573" t="s">
        <v>6</v>
      </c>
      <c r="E573" t="s">
        <v>7</v>
      </c>
      <c r="F573" t="s">
        <v>13</v>
      </c>
      <c r="G573" t="s">
        <v>425</v>
      </c>
      <c r="H573">
        <v>33328</v>
      </c>
      <c r="I573" s="1" t="s">
        <v>432</v>
      </c>
      <c r="J573" t="s">
        <v>439</v>
      </c>
    </row>
    <row r="574" spans="2:10" x14ac:dyDescent="0.25">
      <c r="B574">
        <v>61010920820</v>
      </c>
      <c r="C574" t="s">
        <v>207</v>
      </c>
      <c r="D574" t="s">
        <v>6</v>
      </c>
      <c r="E574" t="s">
        <v>7</v>
      </c>
      <c r="F574" t="s">
        <v>9</v>
      </c>
      <c r="G574" t="s">
        <v>425</v>
      </c>
      <c r="H574">
        <v>28705</v>
      </c>
      <c r="I574" s="1" t="s">
        <v>434</v>
      </c>
      <c r="J574" t="s">
        <v>439</v>
      </c>
    </row>
    <row r="575" spans="2:10" x14ac:dyDescent="0.25">
      <c r="B575">
        <v>61123160920</v>
      </c>
      <c r="C575" t="s">
        <v>377</v>
      </c>
      <c r="D575" t="s">
        <v>6</v>
      </c>
      <c r="E575" t="s">
        <v>7</v>
      </c>
      <c r="F575" t="s">
        <v>427</v>
      </c>
      <c r="G575" t="s">
        <v>425</v>
      </c>
      <c r="H575">
        <v>31092</v>
      </c>
      <c r="I575" s="1" t="s">
        <v>430</v>
      </c>
      <c r="J575" t="s">
        <v>438</v>
      </c>
    </row>
    <row r="576" spans="2:10" x14ac:dyDescent="0.25">
      <c r="B576">
        <v>61998180036</v>
      </c>
      <c r="C576" t="s">
        <v>237</v>
      </c>
      <c r="D576" t="s">
        <v>5</v>
      </c>
      <c r="E576" t="s">
        <v>7</v>
      </c>
      <c r="F576" t="s">
        <v>427</v>
      </c>
      <c r="G576" t="s">
        <v>425</v>
      </c>
      <c r="H576">
        <v>26067</v>
      </c>
      <c r="I576" s="1" t="s">
        <v>435</v>
      </c>
      <c r="J576" t="s">
        <v>439</v>
      </c>
    </row>
    <row r="577" spans="2:10" x14ac:dyDescent="0.25">
      <c r="B577">
        <v>62050521447</v>
      </c>
      <c r="C577" t="s">
        <v>84</v>
      </c>
      <c r="D577" t="s">
        <v>5</v>
      </c>
      <c r="E577" t="s">
        <v>418</v>
      </c>
      <c r="F577" t="s">
        <v>13</v>
      </c>
      <c r="G577" t="s">
        <v>425</v>
      </c>
      <c r="H577">
        <v>30718</v>
      </c>
      <c r="I577" s="1" t="s">
        <v>436</v>
      </c>
      <c r="J577" t="s">
        <v>439</v>
      </c>
    </row>
    <row r="578" spans="2:10" x14ac:dyDescent="0.25">
      <c r="B578">
        <v>62673271781</v>
      </c>
      <c r="C578" t="s">
        <v>364</v>
      </c>
      <c r="D578" t="s">
        <v>5</v>
      </c>
      <c r="E578" t="s">
        <v>418</v>
      </c>
      <c r="F578" t="s">
        <v>14</v>
      </c>
      <c r="G578" t="s">
        <v>425</v>
      </c>
      <c r="H578">
        <v>33703</v>
      </c>
      <c r="I578" s="1" t="s">
        <v>430</v>
      </c>
      <c r="J578" t="s">
        <v>437</v>
      </c>
    </row>
    <row r="579" spans="2:10" x14ac:dyDescent="0.25">
      <c r="B579">
        <v>63042983789</v>
      </c>
      <c r="C579" t="s">
        <v>403</v>
      </c>
      <c r="D579" t="s">
        <v>6</v>
      </c>
      <c r="E579" t="s">
        <v>7</v>
      </c>
      <c r="F579" t="s">
        <v>12</v>
      </c>
      <c r="G579" t="s">
        <v>424</v>
      </c>
      <c r="H579">
        <v>32663</v>
      </c>
      <c r="I579" s="1" t="s">
        <v>435</v>
      </c>
      <c r="J579" t="s">
        <v>439</v>
      </c>
    </row>
    <row r="580" spans="2:10" x14ac:dyDescent="0.25">
      <c r="B580">
        <v>63194018864</v>
      </c>
      <c r="C580" t="s">
        <v>249</v>
      </c>
      <c r="D580" t="s">
        <v>6</v>
      </c>
      <c r="E580" t="s">
        <v>8</v>
      </c>
      <c r="F580" t="s">
        <v>427</v>
      </c>
      <c r="G580" t="s">
        <v>424</v>
      </c>
      <c r="H580">
        <v>22147</v>
      </c>
      <c r="I580" s="1" t="s">
        <v>436</v>
      </c>
      <c r="J580" t="s">
        <v>439</v>
      </c>
    </row>
    <row r="581" spans="2:10" x14ac:dyDescent="0.25">
      <c r="B581">
        <v>63430108478</v>
      </c>
      <c r="C581" t="s">
        <v>184</v>
      </c>
      <c r="D581" t="s">
        <v>5</v>
      </c>
      <c r="E581" t="s">
        <v>417</v>
      </c>
      <c r="F581" t="s">
        <v>14</v>
      </c>
      <c r="G581" t="s">
        <v>425</v>
      </c>
      <c r="H581">
        <v>26423</v>
      </c>
      <c r="I581" s="1" t="s">
        <v>433</v>
      </c>
      <c r="J581" t="s">
        <v>439</v>
      </c>
    </row>
    <row r="582" spans="2:10" x14ac:dyDescent="0.25">
      <c r="B582">
        <v>63534216354</v>
      </c>
      <c r="C582" t="s">
        <v>225</v>
      </c>
      <c r="D582" t="s">
        <v>5</v>
      </c>
      <c r="E582" t="s">
        <v>7</v>
      </c>
      <c r="F582" t="s">
        <v>427</v>
      </c>
      <c r="G582" t="s">
        <v>425</v>
      </c>
      <c r="H582">
        <v>28841</v>
      </c>
      <c r="I582" s="1" t="s">
        <v>433</v>
      </c>
      <c r="J582" t="s">
        <v>439</v>
      </c>
    </row>
    <row r="583" spans="2:10" x14ac:dyDescent="0.25">
      <c r="B583">
        <v>63568912225</v>
      </c>
      <c r="C583" t="s">
        <v>158</v>
      </c>
      <c r="D583" t="s">
        <v>5</v>
      </c>
      <c r="E583" t="s">
        <v>417</v>
      </c>
      <c r="F583" t="s">
        <v>13</v>
      </c>
      <c r="G583" t="s">
        <v>426</v>
      </c>
      <c r="H583">
        <v>27444</v>
      </c>
      <c r="I583" s="1" t="s">
        <v>433</v>
      </c>
      <c r="J583" t="s">
        <v>439</v>
      </c>
    </row>
    <row r="584" spans="2:10" x14ac:dyDescent="0.25">
      <c r="B584">
        <v>63795122122</v>
      </c>
      <c r="C584" t="s">
        <v>309</v>
      </c>
      <c r="D584" t="s">
        <v>6</v>
      </c>
      <c r="E584" t="s">
        <v>8</v>
      </c>
      <c r="F584" t="s">
        <v>427</v>
      </c>
      <c r="G584" t="s">
        <v>426</v>
      </c>
      <c r="H584">
        <v>34107</v>
      </c>
      <c r="I584" s="1" t="s">
        <v>433</v>
      </c>
      <c r="J584" t="s">
        <v>439</v>
      </c>
    </row>
    <row r="585" spans="2:10" x14ac:dyDescent="0.25">
      <c r="B585">
        <v>64130526083</v>
      </c>
      <c r="C585" t="s">
        <v>39</v>
      </c>
      <c r="D585" t="s">
        <v>6</v>
      </c>
      <c r="E585" t="s">
        <v>8</v>
      </c>
      <c r="F585" t="s">
        <v>9</v>
      </c>
      <c r="G585" t="s">
        <v>425</v>
      </c>
      <c r="H585">
        <v>31001</v>
      </c>
      <c r="I585" s="1" t="s">
        <v>433</v>
      </c>
      <c r="J585" t="s">
        <v>437</v>
      </c>
    </row>
    <row r="586" spans="2:10" x14ac:dyDescent="0.25">
      <c r="B586">
        <v>64350773035</v>
      </c>
      <c r="C586" t="s">
        <v>262</v>
      </c>
      <c r="D586" t="s">
        <v>6</v>
      </c>
      <c r="E586" t="s">
        <v>8</v>
      </c>
      <c r="F586" t="s">
        <v>427</v>
      </c>
      <c r="G586" t="s">
        <v>424</v>
      </c>
      <c r="H586">
        <v>26325</v>
      </c>
      <c r="I586" s="1" t="s">
        <v>433</v>
      </c>
      <c r="J586" t="s">
        <v>437</v>
      </c>
    </row>
    <row r="587" spans="2:10" x14ac:dyDescent="0.25">
      <c r="B587">
        <v>64406878055</v>
      </c>
      <c r="C587" t="s">
        <v>46</v>
      </c>
      <c r="D587" t="s">
        <v>5</v>
      </c>
      <c r="E587" t="s">
        <v>417</v>
      </c>
      <c r="F587" t="s">
        <v>427</v>
      </c>
      <c r="G587" t="s">
        <v>426</v>
      </c>
      <c r="H587">
        <v>30454</v>
      </c>
      <c r="I587" s="1" t="s">
        <v>433</v>
      </c>
      <c r="J587" t="s">
        <v>437</v>
      </c>
    </row>
    <row r="588" spans="2:10" x14ac:dyDescent="0.25">
      <c r="B588">
        <v>64709618097</v>
      </c>
      <c r="C588" t="s">
        <v>183</v>
      </c>
      <c r="D588" t="s">
        <v>5</v>
      </c>
      <c r="E588" t="s">
        <v>7</v>
      </c>
      <c r="F588" t="s">
        <v>9</v>
      </c>
      <c r="G588" t="s">
        <v>424</v>
      </c>
      <c r="H588">
        <v>24019</v>
      </c>
      <c r="I588" s="1" t="s">
        <v>433</v>
      </c>
      <c r="J588" t="s">
        <v>437</v>
      </c>
    </row>
    <row r="589" spans="2:10" x14ac:dyDescent="0.25">
      <c r="B589">
        <v>64859560508</v>
      </c>
      <c r="C589" t="s">
        <v>263</v>
      </c>
      <c r="D589" t="s">
        <v>5</v>
      </c>
      <c r="E589" t="s">
        <v>7</v>
      </c>
      <c r="F589" t="s">
        <v>427</v>
      </c>
      <c r="G589" t="s">
        <v>424</v>
      </c>
      <c r="H589">
        <v>25937</v>
      </c>
      <c r="I589" s="1" t="s">
        <v>433</v>
      </c>
      <c r="J589" t="s">
        <v>437</v>
      </c>
    </row>
    <row r="590" spans="2:10" x14ac:dyDescent="0.25">
      <c r="B590">
        <v>64965174741</v>
      </c>
      <c r="C590" t="s">
        <v>345</v>
      </c>
      <c r="D590" t="s">
        <v>5</v>
      </c>
      <c r="E590" t="s">
        <v>7</v>
      </c>
      <c r="F590" t="s">
        <v>427</v>
      </c>
      <c r="G590" t="s">
        <v>425</v>
      </c>
      <c r="H590">
        <v>26331</v>
      </c>
      <c r="I590" s="1" t="s">
        <v>429</v>
      </c>
      <c r="J590" t="s">
        <v>439</v>
      </c>
    </row>
    <row r="591" spans="2:10" x14ac:dyDescent="0.25">
      <c r="B591">
        <v>65014260265</v>
      </c>
      <c r="C591" t="s">
        <v>367</v>
      </c>
      <c r="D591" t="s">
        <v>6</v>
      </c>
      <c r="E591" t="s">
        <v>7</v>
      </c>
      <c r="F591" t="s">
        <v>12</v>
      </c>
      <c r="G591" t="s">
        <v>425</v>
      </c>
      <c r="H591">
        <v>28527</v>
      </c>
      <c r="I591" s="1" t="s">
        <v>432</v>
      </c>
      <c r="J591" t="s">
        <v>440</v>
      </c>
    </row>
    <row r="592" spans="2:10" x14ac:dyDescent="0.25">
      <c r="B592">
        <v>65252032106</v>
      </c>
      <c r="C592" t="s">
        <v>107</v>
      </c>
      <c r="D592" t="s">
        <v>6</v>
      </c>
      <c r="E592" t="s">
        <v>7</v>
      </c>
      <c r="F592" t="s">
        <v>13</v>
      </c>
      <c r="G592" t="s">
        <v>425</v>
      </c>
      <c r="H592">
        <v>25597</v>
      </c>
      <c r="I592" s="1" t="s">
        <v>436</v>
      </c>
      <c r="J592" t="s">
        <v>437</v>
      </c>
    </row>
    <row r="593" spans="2:10" x14ac:dyDescent="0.25">
      <c r="B593">
        <v>65320164752</v>
      </c>
      <c r="C593" t="s">
        <v>15</v>
      </c>
      <c r="D593" t="s">
        <v>6</v>
      </c>
      <c r="E593" t="s">
        <v>417</v>
      </c>
      <c r="F593" t="s">
        <v>9</v>
      </c>
      <c r="G593" t="s">
        <v>425</v>
      </c>
      <c r="H593">
        <v>23147</v>
      </c>
      <c r="I593" s="1" t="s">
        <v>436</v>
      </c>
      <c r="J593" t="s">
        <v>439</v>
      </c>
    </row>
    <row r="594" spans="2:10" x14ac:dyDescent="0.25">
      <c r="B594">
        <v>65344117273</v>
      </c>
      <c r="C594" t="s">
        <v>96</v>
      </c>
      <c r="D594" t="s">
        <v>6</v>
      </c>
      <c r="E594" t="s">
        <v>7</v>
      </c>
      <c r="F594" t="s">
        <v>13</v>
      </c>
      <c r="G594" t="s">
        <v>426</v>
      </c>
      <c r="H594">
        <v>25396</v>
      </c>
      <c r="I594" s="1" t="s">
        <v>436</v>
      </c>
      <c r="J594" t="s">
        <v>438</v>
      </c>
    </row>
    <row r="595" spans="2:10" x14ac:dyDescent="0.25">
      <c r="B595">
        <v>65345196819</v>
      </c>
      <c r="C595" t="s">
        <v>276</v>
      </c>
      <c r="D595" t="s">
        <v>6</v>
      </c>
      <c r="E595" t="s">
        <v>7</v>
      </c>
      <c r="F595" t="s">
        <v>13</v>
      </c>
      <c r="G595" t="s">
        <v>426</v>
      </c>
      <c r="H595">
        <v>32627</v>
      </c>
      <c r="I595" s="1" t="s">
        <v>436</v>
      </c>
      <c r="J595" t="s">
        <v>439</v>
      </c>
    </row>
    <row r="596" spans="2:10" x14ac:dyDescent="0.25">
      <c r="B596">
        <v>65384833003</v>
      </c>
      <c r="C596" t="s">
        <v>172</v>
      </c>
      <c r="D596" t="s">
        <v>6</v>
      </c>
      <c r="E596" t="s">
        <v>8</v>
      </c>
      <c r="F596" t="s">
        <v>14</v>
      </c>
      <c r="G596" t="s">
        <v>425</v>
      </c>
      <c r="H596">
        <v>32222</v>
      </c>
      <c r="I596" s="1" t="s">
        <v>436</v>
      </c>
      <c r="J596" t="s">
        <v>437</v>
      </c>
    </row>
    <row r="597" spans="2:10" x14ac:dyDescent="0.25">
      <c r="B597">
        <v>65490123014</v>
      </c>
      <c r="C597" t="s">
        <v>324</v>
      </c>
      <c r="D597" t="s">
        <v>6</v>
      </c>
      <c r="E597" t="s">
        <v>418</v>
      </c>
      <c r="F597" t="s">
        <v>13</v>
      </c>
      <c r="G597" t="s">
        <v>425</v>
      </c>
      <c r="H597">
        <v>29810</v>
      </c>
      <c r="I597" s="1" t="s">
        <v>436</v>
      </c>
      <c r="J597" t="s">
        <v>439</v>
      </c>
    </row>
    <row r="598" spans="2:10" x14ac:dyDescent="0.25">
      <c r="B598">
        <v>65784346414</v>
      </c>
      <c r="C598" t="s">
        <v>127</v>
      </c>
      <c r="D598" t="s">
        <v>6</v>
      </c>
      <c r="E598" t="s">
        <v>7</v>
      </c>
      <c r="F598" t="s">
        <v>12</v>
      </c>
      <c r="G598" t="s">
        <v>425</v>
      </c>
      <c r="H598">
        <v>36453</v>
      </c>
      <c r="I598" s="1" t="s">
        <v>435</v>
      </c>
      <c r="J598" t="s">
        <v>440</v>
      </c>
    </row>
    <row r="599" spans="2:10" x14ac:dyDescent="0.25">
      <c r="B599">
        <v>66053578513</v>
      </c>
      <c r="C599" t="s">
        <v>404</v>
      </c>
      <c r="D599" t="s">
        <v>5</v>
      </c>
      <c r="E599" t="s">
        <v>418</v>
      </c>
      <c r="F599" t="s">
        <v>13</v>
      </c>
      <c r="G599" t="s">
        <v>425</v>
      </c>
      <c r="H599">
        <v>34334</v>
      </c>
      <c r="I599" s="1" t="s">
        <v>433</v>
      </c>
      <c r="J599" t="s">
        <v>439</v>
      </c>
    </row>
    <row r="600" spans="2:10" x14ac:dyDescent="0.25">
      <c r="B600">
        <v>66332658626</v>
      </c>
      <c r="C600" t="s">
        <v>191</v>
      </c>
      <c r="D600" t="s">
        <v>5</v>
      </c>
      <c r="E600" t="s">
        <v>417</v>
      </c>
      <c r="F600" t="s">
        <v>427</v>
      </c>
      <c r="G600" t="s">
        <v>424</v>
      </c>
      <c r="H600">
        <v>23463</v>
      </c>
      <c r="I600" s="1" t="s">
        <v>433</v>
      </c>
      <c r="J600" t="s">
        <v>437</v>
      </c>
    </row>
    <row r="601" spans="2:10" x14ac:dyDescent="0.25">
      <c r="B601">
        <v>66760582781</v>
      </c>
      <c r="C601" t="s">
        <v>140</v>
      </c>
      <c r="D601" t="s">
        <v>6</v>
      </c>
      <c r="E601" t="s">
        <v>7</v>
      </c>
      <c r="F601" t="s">
        <v>13</v>
      </c>
      <c r="G601" t="s">
        <v>425</v>
      </c>
      <c r="H601">
        <v>26251</v>
      </c>
      <c r="I601" s="1" t="s">
        <v>433</v>
      </c>
      <c r="J601" t="s">
        <v>439</v>
      </c>
    </row>
    <row r="602" spans="2:10" x14ac:dyDescent="0.25">
      <c r="B602">
        <v>66893530711</v>
      </c>
      <c r="C602" t="s">
        <v>60</v>
      </c>
      <c r="D602" t="s">
        <v>6</v>
      </c>
      <c r="E602" t="s">
        <v>7</v>
      </c>
      <c r="F602" t="s">
        <v>13</v>
      </c>
      <c r="G602" t="s">
        <v>425</v>
      </c>
      <c r="H602">
        <v>31975</v>
      </c>
      <c r="I602" s="1" t="s">
        <v>433</v>
      </c>
      <c r="J602" t="s">
        <v>439</v>
      </c>
    </row>
    <row r="603" spans="2:10" x14ac:dyDescent="0.25">
      <c r="B603">
        <v>67257820477</v>
      </c>
      <c r="C603" t="s">
        <v>332</v>
      </c>
      <c r="D603" t="s">
        <v>6</v>
      </c>
      <c r="E603" t="s">
        <v>8</v>
      </c>
      <c r="F603" t="s">
        <v>13</v>
      </c>
      <c r="G603" t="s">
        <v>425</v>
      </c>
      <c r="H603">
        <v>32114</v>
      </c>
      <c r="I603" s="1" t="s">
        <v>433</v>
      </c>
      <c r="J603" t="s">
        <v>439</v>
      </c>
    </row>
    <row r="604" spans="2:10" x14ac:dyDescent="0.25">
      <c r="B604">
        <v>67330566972</v>
      </c>
      <c r="C604" t="s">
        <v>95</v>
      </c>
      <c r="D604" t="s">
        <v>6</v>
      </c>
      <c r="E604" t="s">
        <v>417</v>
      </c>
      <c r="F604" t="s">
        <v>427</v>
      </c>
      <c r="G604" t="s">
        <v>425</v>
      </c>
      <c r="H604">
        <v>26195</v>
      </c>
      <c r="I604" s="1" t="s">
        <v>430</v>
      </c>
      <c r="J604" t="s">
        <v>437</v>
      </c>
    </row>
    <row r="605" spans="2:10" x14ac:dyDescent="0.25">
      <c r="B605">
        <v>67780271893</v>
      </c>
      <c r="C605" t="s">
        <v>130</v>
      </c>
      <c r="D605" t="s">
        <v>6</v>
      </c>
      <c r="E605" t="s">
        <v>7</v>
      </c>
      <c r="F605" t="s">
        <v>14</v>
      </c>
      <c r="G605" t="s">
        <v>426</v>
      </c>
      <c r="H605">
        <v>33389</v>
      </c>
      <c r="I605" s="1" t="s">
        <v>429</v>
      </c>
      <c r="J605" t="s">
        <v>437</v>
      </c>
    </row>
    <row r="606" spans="2:10" x14ac:dyDescent="0.25">
      <c r="B606">
        <v>67927286591</v>
      </c>
      <c r="C606" t="s">
        <v>415</v>
      </c>
      <c r="D606" t="s">
        <v>6</v>
      </c>
      <c r="E606" t="s">
        <v>417</v>
      </c>
      <c r="F606" t="s">
        <v>12</v>
      </c>
      <c r="G606" t="s">
        <v>425</v>
      </c>
      <c r="H606">
        <v>26151</v>
      </c>
      <c r="I606" s="1" t="s">
        <v>431</v>
      </c>
      <c r="J606" t="s">
        <v>440</v>
      </c>
    </row>
    <row r="607" spans="2:10" x14ac:dyDescent="0.25">
      <c r="B607">
        <v>68287318390</v>
      </c>
      <c r="C607" t="s">
        <v>410</v>
      </c>
      <c r="D607" t="s">
        <v>5</v>
      </c>
      <c r="E607" t="s">
        <v>7</v>
      </c>
      <c r="F607" t="s">
        <v>13</v>
      </c>
      <c r="G607" t="s">
        <v>426</v>
      </c>
      <c r="H607">
        <v>31684</v>
      </c>
      <c r="I607" s="1" t="s">
        <v>432</v>
      </c>
      <c r="J607" t="s">
        <v>440</v>
      </c>
    </row>
    <row r="608" spans="2:10" x14ac:dyDescent="0.25">
      <c r="B608">
        <v>68419842651</v>
      </c>
      <c r="C608" t="s">
        <v>194</v>
      </c>
      <c r="D608" t="s">
        <v>5</v>
      </c>
      <c r="E608" t="s">
        <v>417</v>
      </c>
      <c r="F608" t="s">
        <v>13</v>
      </c>
      <c r="G608" t="s">
        <v>425</v>
      </c>
      <c r="H608">
        <v>32037</v>
      </c>
      <c r="I608" s="1" t="s">
        <v>434</v>
      </c>
      <c r="J608" t="s">
        <v>440</v>
      </c>
    </row>
    <row r="609" spans="2:10" x14ac:dyDescent="0.25">
      <c r="B609">
        <v>68722509568</v>
      </c>
      <c r="C609" t="s">
        <v>239</v>
      </c>
      <c r="D609" t="s">
        <v>5</v>
      </c>
      <c r="E609" t="s">
        <v>8</v>
      </c>
      <c r="F609" t="s">
        <v>427</v>
      </c>
      <c r="G609" t="s">
        <v>425</v>
      </c>
      <c r="H609">
        <v>25592</v>
      </c>
      <c r="I609" s="1" t="s">
        <v>430</v>
      </c>
      <c r="J609" t="s">
        <v>437</v>
      </c>
    </row>
    <row r="610" spans="2:10" x14ac:dyDescent="0.25">
      <c r="B610">
        <v>68759209105</v>
      </c>
      <c r="C610" t="s">
        <v>386</v>
      </c>
      <c r="D610" t="s">
        <v>5</v>
      </c>
      <c r="E610" t="s">
        <v>417</v>
      </c>
      <c r="F610" t="s">
        <v>13</v>
      </c>
      <c r="G610" t="s">
        <v>426</v>
      </c>
      <c r="H610">
        <v>32608</v>
      </c>
      <c r="I610" s="1" t="s">
        <v>435</v>
      </c>
      <c r="J610" t="s">
        <v>440</v>
      </c>
    </row>
    <row r="611" spans="2:10" x14ac:dyDescent="0.25">
      <c r="B611">
        <v>68766514941</v>
      </c>
      <c r="C611" t="s">
        <v>198</v>
      </c>
      <c r="D611" t="s">
        <v>5</v>
      </c>
      <c r="E611" t="s">
        <v>417</v>
      </c>
      <c r="F611" t="s">
        <v>11</v>
      </c>
      <c r="G611" t="s">
        <v>426</v>
      </c>
      <c r="H611">
        <v>31861</v>
      </c>
      <c r="I611" s="1" t="s">
        <v>436</v>
      </c>
      <c r="J611" t="s">
        <v>440</v>
      </c>
    </row>
    <row r="612" spans="2:10" x14ac:dyDescent="0.25">
      <c r="B612">
        <v>69009325528</v>
      </c>
      <c r="C612" t="s">
        <v>384</v>
      </c>
      <c r="D612" t="s">
        <v>5</v>
      </c>
      <c r="E612" t="s">
        <v>417</v>
      </c>
      <c r="F612" t="s">
        <v>13</v>
      </c>
      <c r="G612" t="s">
        <v>425</v>
      </c>
      <c r="H612">
        <v>30470</v>
      </c>
      <c r="I612" s="1" t="s">
        <v>430</v>
      </c>
      <c r="J612" t="s">
        <v>438</v>
      </c>
    </row>
    <row r="613" spans="2:10" x14ac:dyDescent="0.25">
      <c r="B613">
        <v>69020558638</v>
      </c>
      <c r="C613" t="s">
        <v>346</v>
      </c>
      <c r="D613" t="s">
        <v>6</v>
      </c>
      <c r="E613" t="s">
        <v>417</v>
      </c>
      <c r="F613" t="s">
        <v>14</v>
      </c>
      <c r="G613" t="s">
        <v>426</v>
      </c>
      <c r="H613">
        <v>30488</v>
      </c>
      <c r="I613" s="1" t="s">
        <v>435</v>
      </c>
      <c r="J613" t="s">
        <v>437</v>
      </c>
    </row>
    <row r="614" spans="2:10" x14ac:dyDescent="0.25">
      <c r="B614">
        <v>69160901332</v>
      </c>
      <c r="C614" t="s">
        <v>328</v>
      </c>
      <c r="D614" t="s">
        <v>6</v>
      </c>
      <c r="E614" t="s">
        <v>416</v>
      </c>
      <c r="F614" t="s">
        <v>14</v>
      </c>
      <c r="G614" t="s">
        <v>425</v>
      </c>
      <c r="H614">
        <v>29958</v>
      </c>
      <c r="I614" s="1" t="s">
        <v>436</v>
      </c>
      <c r="J614" t="s">
        <v>439</v>
      </c>
    </row>
    <row r="615" spans="2:10" x14ac:dyDescent="0.25">
      <c r="B615">
        <v>69275333938</v>
      </c>
      <c r="C615" t="s">
        <v>137</v>
      </c>
      <c r="D615" t="s">
        <v>6</v>
      </c>
      <c r="E615" t="s">
        <v>7</v>
      </c>
      <c r="F615" t="s">
        <v>427</v>
      </c>
      <c r="G615" t="s">
        <v>425</v>
      </c>
      <c r="H615">
        <v>27242</v>
      </c>
      <c r="I615" s="1" t="s">
        <v>433</v>
      </c>
      <c r="J615" t="s">
        <v>438</v>
      </c>
    </row>
    <row r="616" spans="2:10" x14ac:dyDescent="0.25">
      <c r="B616">
        <v>69591068465</v>
      </c>
      <c r="C616" t="s">
        <v>353</v>
      </c>
      <c r="D616" t="s">
        <v>5</v>
      </c>
      <c r="E616" t="s">
        <v>7</v>
      </c>
      <c r="F616" t="s">
        <v>427</v>
      </c>
      <c r="G616" t="s">
        <v>424</v>
      </c>
      <c r="H616">
        <v>24675</v>
      </c>
      <c r="I616" s="1" t="s">
        <v>433</v>
      </c>
      <c r="J616" t="s">
        <v>438</v>
      </c>
    </row>
    <row r="617" spans="2:10" x14ac:dyDescent="0.25">
      <c r="B617">
        <v>69711643192</v>
      </c>
      <c r="C617" t="s">
        <v>326</v>
      </c>
      <c r="D617" t="s">
        <v>6</v>
      </c>
      <c r="E617" t="s">
        <v>417</v>
      </c>
      <c r="F617" t="s">
        <v>13</v>
      </c>
      <c r="G617" t="s">
        <v>426</v>
      </c>
      <c r="H617">
        <v>33087</v>
      </c>
      <c r="I617" s="1" t="s">
        <v>433</v>
      </c>
      <c r="J617" t="s">
        <v>439</v>
      </c>
    </row>
    <row r="618" spans="2:10" x14ac:dyDescent="0.25">
      <c r="B618">
        <v>69832499336</v>
      </c>
      <c r="C618" t="s">
        <v>297</v>
      </c>
      <c r="D618" t="s">
        <v>5</v>
      </c>
      <c r="E618" t="s">
        <v>7</v>
      </c>
      <c r="F618" t="s">
        <v>427</v>
      </c>
      <c r="G618" t="s">
        <v>425</v>
      </c>
      <c r="H618">
        <v>32869</v>
      </c>
      <c r="I618" s="1" t="s">
        <v>433</v>
      </c>
      <c r="J618" t="s">
        <v>439</v>
      </c>
    </row>
    <row r="619" spans="2:10" x14ac:dyDescent="0.25">
      <c r="B619">
        <v>69859227518</v>
      </c>
      <c r="C619" t="s">
        <v>205</v>
      </c>
      <c r="D619" t="s">
        <v>5</v>
      </c>
      <c r="E619" t="s">
        <v>7</v>
      </c>
      <c r="F619" t="s">
        <v>427</v>
      </c>
      <c r="G619" t="s">
        <v>425</v>
      </c>
      <c r="H619">
        <v>33151</v>
      </c>
      <c r="I619" s="1" t="s">
        <v>433</v>
      </c>
      <c r="J619" t="s">
        <v>438</v>
      </c>
    </row>
    <row r="620" spans="2:10" x14ac:dyDescent="0.25">
      <c r="B620">
        <v>70125809974</v>
      </c>
      <c r="C620" t="s">
        <v>304</v>
      </c>
      <c r="D620" t="s">
        <v>6</v>
      </c>
      <c r="E620" t="s">
        <v>417</v>
      </c>
      <c r="F620" t="s">
        <v>14</v>
      </c>
      <c r="G620" t="s">
        <v>425</v>
      </c>
      <c r="H620">
        <v>25060</v>
      </c>
      <c r="I620" s="1" t="s">
        <v>433</v>
      </c>
      <c r="J620" t="s">
        <v>437</v>
      </c>
    </row>
    <row r="621" spans="2:10" x14ac:dyDescent="0.25">
      <c r="B621">
        <v>70992659687</v>
      </c>
      <c r="C621" t="s">
        <v>43</v>
      </c>
      <c r="D621" t="s">
        <v>6</v>
      </c>
      <c r="E621" t="s">
        <v>7</v>
      </c>
      <c r="F621" t="s">
        <v>12</v>
      </c>
      <c r="G621" t="s">
        <v>424</v>
      </c>
      <c r="H621">
        <v>29124</v>
      </c>
      <c r="I621" s="1" t="s">
        <v>433</v>
      </c>
      <c r="J621" t="s">
        <v>439</v>
      </c>
    </row>
    <row r="622" spans="2:10" x14ac:dyDescent="0.25">
      <c r="B622">
        <v>71237243348</v>
      </c>
      <c r="C622" t="s">
        <v>177</v>
      </c>
      <c r="D622" t="s">
        <v>5</v>
      </c>
      <c r="E622" t="s">
        <v>7</v>
      </c>
      <c r="F622" t="s">
        <v>427</v>
      </c>
      <c r="G622" t="s">
        <v>425</v>
      </c>
      <c r="H622">
        <v>31235</v>
      </c>
      <c r="I622" s="1" t="s">
        <v>433</v>
      </c>
      <c r="J622" t="s">
        <v>439</v>
      </c>
    </row>
    <row r="623" spans="2:10" x14ac:dyDescent="0.25">
      <c r="B623">
        <v>71277357983</v>
      </c>
      <c r="C623" t="s">
        <v>148</v>
      </c>
      <c r="D623" t="s">
        <v>6</v>
      </c>
      <c r="E623" t="s">
        <v>416</v>
      </c>
      <c r="F623" t="s">
        <v>14</v>
      </c>
      <c r="G623" t="s">
        <v>425</v>
      </c>
      <c r="H623">
        <v>24633</v>
      </c>
      <c r="I623" s="1" t="s">
        <v>433</v>
      </c>
      <c r="J623" t="s">
        <v>437</v>
      </c>
    </row>
    <row r="624" spans="2:10" x14ac:dyDescent="0.25">
      <c r="B624">
        <v>71408591056</v>
      </c>
      <c r="C624" t="s">
        <v>162</v>
      </c>
      <c r="D624" t="s">
        <v>5</v>
      </c>
      <c r="E624" t="s">
        <v>8</v>
      </c>
      <c r="F624" t="s">
        <v>11</v>
      </c>
      <c r="G624" t="s">
        <v>424</v>
      </c>
      <c r="H624">
        <v>29646</v>
      </c>
      <c r="I624" s="1" t="s">
        <v>429</v>
      </c>
      <c r="J624" t="s">
        <v>440</v>
      </c>
    </row>
    <row r="625" spans="2:10" x14ac:dyDescent="0.25">
      <c r="B625">
        <v>71434327238</v>
      </c>
      <c r="C625" t="s">
        <v>352</v>
      </c>
      <c r="D625" t="s">
        <v>6</v>
      </c>
      <c r="E625" t="s">
        <v>8</v>
      </c>
      <c r="F625" t="s">
        <v>14</v>
      </c>
      <c r="G625" t="s">
        <v>425</v>
      </c>
      <c r="H625">
        <v>32926</v>
      </c>
      <c r="I625" s="1" t="s">
        <v>432</v>
      </c>
      <c r="J625" t="s">
        <v>437</v>
      </c>
    </row>
    <row r="626" spans="2:10" x14ac:dyDescent="0.25">
      <c r="B626">
        <v>71472265989</v>
      </c>
      <c r="C626" t="s">
        <v>360</v>
      </c>
      <c r="D626" t="s">
        <v>6</v>
      </c>
      <c r="E626" t="s">
        <v>7</v>
      </c>
      <c r="F626" t="s">
        <v>13</v>
      </c>
      <c r="G626" t="s">
        <v>426</v>
      </c>
      <c r="H626">
        <v>29626</v>
      </c>
      <c r="I626" s="1" t="s">
        <v>436</v>
      </c>
      <c r="J626" t="s">
        <v>438</v>
      </c>
    </row>
    <row r="627" spans="2:10" x14ac:dyDescent="0.25">
      <c r="B627">
        <v>71629613903</v>
      </c>
      <c r="C627" t="s">
        <v>101</v>
      </c>
      <c r="D627" t="s">
        <v>6</v>
      </c>
      <c r="E627" t="s">
        <v>417</v>
      </c>
      <c r="F627" t="s">
        <v>427</v>
      </c>
      <c r="G627" t="s">
        <v>425</v>
      </c>
      <c r="H627">
        <v>36489</v>
      </c>
      <c r="I627" s="1" t="s">
        <v>436</v>
      </c>
      <c r="J627" t="s">
        <v>438</v>
      </c>
    </row>
    <row r="628" spans="2:10" x14ac:dyDescent="0.25">
      <c r="B628">
        <v>71989553091</v>
      </c>
      <c r="C628" t="s">
        <v>61</v>
      </c>
      <c r="D628" t="s">
        <v>6</v>
      </c>
      <c r="E628" t="s">
        <v>417</v>
      </c>
      <c r="F628" t="s">
        <v>427</v>
      </c>
      <c r="G628" t="s">
        <v>425</v>
      </c>
      <c r="H628">
        <v>23510</v>
      </c>
      <c r="I628" s="1" t="s">
        <v>436</v>
      </c>
      <c r="J628" t="s">
        <v>438</v>
      </c>
    </row>
    <row r="629" spans="2:10" x14ac:dyDescent="0.25">
      <c r="B629">
        <v>72103743000</v>
      </c>
      <c r="C629" t="s">
        <v>397</v>
      </c>
      <c r="D629" t="s">
        <v>6</v>
      </c>
      <c r="E629" t="s">
        <v>418</v>
      </c>
      <c r="F629" t="s">
        <v>427</v>
      </c>
      <c r="G629" t="s">
        <v>425</v>
      </c>
      <c r="H629">
        <v>28236</v>
      </c>
      <c r="I629" s="1" t="s">
        <v>436</v>
      </c>
      <c r="J629" t="s">
        <v>438</v>
      </c>
    </row>
    <row r="630" spans="2:10" x14ac:dyDescent="0.25">
      <c r="B630">
        <v>72578545172</v>
      </c>
      <c r="C630" t="s">
        <v>22</v>
      </c>
      <c r="D630" t="s">
        <v>5</v>
      </c>
      <c r="E630" t="s">
        <v>8</v>
      </c>
      <c r="F630" t="s">
        <v>427</v>
      </c>
      <c r="G630" t="s">
        <v>424</v>
      </c>
      <c r="H630">
        <v>29784</v>
      </c>
      <c r="I630" s="1" t="s">
        <v>436</v>
      </c>
      <c r="J630" t="s">
        <v>437</v>
      </c>
    </row>
    <row r="631" spans="2:10" x14ac:dyDescent="0.25">
      <c r="B631">
        <v>72653571309</v>
      </c>
      <c r="C631" t="s">
        <v>269</v>
      </c>
      <c r="D631" t="s">
        <v>6</v>
      </c>
      <c r="E631" t="s">
        <v>418</v>
      </c>
      <c r="F631" t="s">
        <v>427</v>
      </c>
      <c r="G631" t="s">
        <v>426</v>
      </c>
      <c r="H631">
        <v>22002</v>
      </c>
      <c r="I631" s="1" t="s">
        <v>436</v>
      </c>
      <c r="J631" t="s">
        <v>438</v>
      </c>
    </row>
    <row r="632" spans="2:10" x14ac:dyDescent="0.25">
      <c r="B632">
        <v>72680945462</v>
      </c>
      <c r="C632" t="s">
        <v>260</v>
      </c>
      <c r="D632" t="s">
        <v>6</v>
      </c>
      <c r="E632" t="s">
        <v>7</v>
      </c>
      <c r="F632" t="s">
        <v>13</v>
      </c>
      <c r="G632" t="s">
        <v>425</v>
      </c>
      <c r="H632">
        <v>33338</v>
      </c>
      <c r="I632" s="1" t="s">
        <v>435</v>
      </c>
      <c r="J632" t="s">
        <v>439</v>
      </c>
    </row>
    <row r="633" spans="2:10" x14ac:dyDescent="0.25">
      <c r="B633">
        <v>72766768810</v>
      </c>
      <c r="C633" t="s">
        <v>359</v>
      </c>
      <c r="D633" t="s">
        <v>5</v>
      </c>
      <c r="E633" t="s">
        <v>8</v>
      </c>
      <c r="F633" t="s">
        <v>427</v>
      </c>
      <c r="G633" t="s">
        <v>425</v>
      </c>
      <c r="H633">
        <v>30214</v>
      </c>
      <c r="I633" s="1" t="s">
        <v>433</v>
      </c>
      <c r="J633" t="s">
        <v>437</v>
      </c>
    </row>
    <row r="634" spans="2:10" x14ac:dyDescent="0.25">
      <c r="B634">
        <v>72900858413</v>
      </c>
      <c r="C634" t="s">
        <v>268</v>
      </c>
      <c r="D634" t="s">
        <v>6</v>
      </c>
      <c r="E634" t="s">
        <v>416</v>
      </c>
      <c r="F634" t="s">
        <v>14</v>
      </c>
      <c r="G634" t="s">
        <v>425</v>
      </c>
      <c r="H634">
        <v>29873</v>
      </c>
      <c r="I634" s="1" t="s">
        <v>433</v>
      </c>
      <c r="J634" t="s">
        <v>437</v>
      </c>
    </row>
    <row r="635" spans="2:10" x14ac:dyDescent="0.25">
      <c r="B635">
        <v>73430417324</v>
      </c>
      <c r="C635" t="s">
        <v>167</v>
      </c>
      <c r="D635" t="s">
        <v>6</v>
      </c>
      <c r="E635" t="s">
        <v>7</v>
      </c>
      <c r="F635" t="s">
        <v>427</v>
      </c>
      <c r="G635" t="s">
        <v>425</v>
      </c>
      <c r="H635">
        <v>29967</v>
      </c>
      <c r="I635" s="1" t="s">
        <v>433</v>
      </c>
      <c r="J635" t="s">
        <v>437</v>
      </c>
    </row>
    <row r="636" spans="2:10" x14ac:dyDescent="0.25">
      <c r="B636">
        <v>73629904035</v>
      </c>
      <c r="C636" t="s">
        <v>281</v>
      </c>
      <c r="D636" t="s">
        <v>5</v>
      </c>
      <c r="E636" t="s">
        <v>417</v>
      </c>
      <c r="F636" t="s">
        <v>427</v>
      </c>
      <c r="G636" t="s">
        <v>425</v>
      </c>
      <c r="H636">
        <v>30490</v>
      </c>
      <c r="I636" s="1" t="s">
        <v>433</v>
      </c>
      <c r="J636" t="s">
        <v>438</v>
      </c>
    </row>
    <row r="637" spans="2:10" x14ac:dyDescent="0.25">
      <c r="B637">
        <v>73925142939</v>
      </c>
      <c r="C637" t="s">
        <v>102</v>
      </c>
      <c r="D637" t="s">
        <v>6</v>
      </c>
      <c r="E637" t="s">
        <v>8</v>
      </c>
      <c r="F637" t="s">
        <v>11</v>
      </c>
      <c r="G637" t="s">
        <v>424</v>
      </c>
      <c r="H637">
        <v>35640</v>
      </c>
      <c r="I637" s="1" t="s">
        <v>433</v>
      </c>
      <c r="J637" t="s">
        <v>440</v>
      </c>
    </row>
    <row r="638" spans="2:10" x14ac:dyDescent="0.25">
      <c r="B638">
        <v>73947215075</v>
      </c>
      <c r="C638" t="s">
        <v>55</v>
      </c>
      <c r="D638" t="s">
        <v>6</v>
      </c>
      <c r="E638" t="s">
        <v>417</v>
      </c>
      <c r="F638" t="s">
        <v>12</v>
      </c>
      <c r="G638" t="s">
        <v>425</v>
      </c>
      <c r="H638">
        <v>27917</v>
      </c>
      <c r="I638" s="1" t="s">
        <v>430</v>
      </c>
      <c r="J638" t="s">
        <v>440</v>
      </c>
    </row>
    <row r="639" spans="2:10" x14ac:dyDescent="0.25">
      <c r="B639">
        <v>74365444411</v>
      </c>
      <c r="C639" t="s">
        <v>399</v>
      </c>
      <c r="D639" t="s">
        <v>6</v>
      </c>
      <c r="E639" t="s">
        <v>8</v>
      </c>
      <c r="F639" t="s">
        <v>9</v>
      </c>
      <c r="G639" t="s">
        <v>425</v>
      </c>
      <c r="H639">
        <v>24800</v>
      </c>
      <c r="I639" s="1" t="s">
        <v>429</v>
      </c>
      <c r="J639" t="s">
        <v>439</v>
      </c>
    </row>
    <row r="640" spans="2:10" x14ac:dyDescent="0.25">
      <c r="B640">
        <v>74394995473</v>
      </c>
      <c r="C640" t="s">
        <v>124</v>
      </c>
      <c r="D640" t="s">
        <v>6</v>
      </c>
      <c r="E640" t="s">
        <v>418</v>
      </c>
      <c r="F640" t="s">
        <v>14</v>
      </c>
      <c r="G640" t="s">
        <v>425</v>
      </c>
      <c r="H640">
        <v>30751</v>
      </c>
      <c r="I640" s="1" t="s">
        <v>431</v>
      </c>
      <c r="J640" t="s">
        <v>437</v>
      </c>
    </row>
    <row r="641" spans="2:10" x14ac:dyDescent="0.25">
      <c r="B641">
        <v>74716763098</v>
      </c>
      <c r="C641" t="s">
        <v>88</v>
      </c>
      <c r="D641" t="s">
        <v>5</v>
      </c>
      <c r="E641" t="s">
        <v>416</v>
      </c>
      <c r="F641" t="s">
        <v>14</v>
      </c>
      <c r="G641" t="s">
        <v>425</v>
      </c>
      <c r="H641">
        <v>28008</v>
      </c>
      <c r="I641" s="1" t="s">
        <v>432</v>
      </c>
      <c r="J641" t="s">
        <v>439</v>
      </c>
    </row>
    <row r="642" spans="2:10" x14ac:dyDescent="0.25">
      <c r="B642">
        <v>75105956259</v>
      </c>
      <c r="C642" t="s">
        <v>78</v>
      </c>
      <c r="D642" t="s">
        <v>5</v>
      </c>
      <c r="E642" t="s">
        <v>417</v>
      </c>
      <c r="F642" t="s">
        <v>11</v>
      </c>
      <c r="G642" t="s">
        <v>426</v>
      </c>
      <c r="H642">
        <v>34394</v>
      </c>
      <c r="I642" s="1" t="s">
        <v>434</v>
      </c>
      <c r="J642" t="s">
        <v>440</v>
      </c>
    </row>
    <row r="643" spans="2:10" x14ac:dyDescent="0.25">
      <c r="B643">
        <v>75196774664</v>
      </c>
      <c r="C643" t="s">
        <v>145</v>
      </c>
      <c r="D643" t="s">
        <v>6</v>
      </c>
      <c r="E643" t="s">
        <v>7</v>
      </c>
      <c r="F643" t="s">
        <v>12</v>
      </c>
      <c r="G643" t="s">
        <v>425</v>
      </c>
      <c r="H643">
        <v>22207</v>
      </c>
      <c r="I643" s="1" t="s">
        <v>430</v>
      </c>
      <c r="J643" t="s">
        <v>438</v>
      </c>
    </row>
    <row r="644" spans="2:10" x14ac:dyDescent="0.25">
      <c r="B644">
        <v>75490586916</v>
      </c>
      <c r="C644" t="s">
        <v>138</v>
      </c>
      <c r="D644" t="s">
        <v>6</v>
      </c>
      <c r="E644" t="s">
        <v>417</v>
      </c>
      <c r="F644" t="s">
        <v>11</v>
      </c>
      <c r="G644" t="s">
        <v>426</v>
      </c>
      <c r="H644">
        <v>32641</v>
      </c>
      <c r="I644" s="1" t="s">
        <v>435</v>
      </c>
      <c r="J644" t="s">
        <v>440</v>
      </c>
    </row>
    <row r="645" spans="2:10" x14ac:dyDescent="0.25">
      <c r="B645">
        <v>75500284653</v>
      </c>
      <c r="C645" t="s">
        <v>25</v>
      </c>
      <c r="D645" t="s">
        <v>6</v>
      </c>
      <c r="E645" t="s">
        <v>7</v>
      </c>
      <c r="F645" t="s">
        <v>12</v>
      </c>
      <c r="G645" t="s">
        <v>425</v>
      </c>
      <c r="H645">
        <v>26262</v>
      </c>
      <c r="I645" s="1" t="s">
        <v>436</v>
      </c>
      <c r="J645" t="s">
        <v>438</v>
      </c>
    </row>
    <row r="646" spans="2:10" x14ac:dyDescent="0.25">
      <c r="B646">
        <v>75640893297</v>
      </c>
      <c r="C646" t="s">
        <v>44</v>
      </c>
      <c r="D646" t="s">
        <v>5</v>
      </c>
      <c r="E646" t="s">
        <v>418</v>
      </c>
      <c r="F646" t="s">
        <v>13</v>
      </c>
      <c r="G646" t="s">
        <v>425</v>
      </c>
      <c r="H646">
        <v>25154</v>
      </c>
      <c r="I646" s="1" t="s">
        <v>430</v>
      </c>
      <c r="J646" t="s">
        <v>439</v>
      </c>
    </row>
    <row r="647" spans="2:10" x14ac:dyDescent="0.25">
      <c r="B647">
        <v>75647720892</v>
      </c>
      <c r="C647" t="s">
        <v>51</v>
      </c>
      <c r="D647" t="s">
        <v>6</v>
      </c>
      <c r="E647" t="s">
        <v>416</v>
      </c>
      <c r="F647" t="s">
        <v>9</v>
      </c>
      <c r="G647" t="s">
        <v>424</v>
      </c>
      <c r="H647">
        <v>27153</v>
      </c>
      <c r="I647" s="1" t="s">
        <v>435</v>
      </c>
      <c r="J647" t="s">
        <v>439</v>
      </c>
    </row>
    <row r="648" spans="2:10" x14ac:dyDescent="0.25">
      <c r="B648">
        <v>75720068227</v>
      </c>
      <c r="C648" t="s">
        <v>299</v>
      </c>
      <c r="D648" t="s">
        <v>5</v>
      </c>
      <c r="E648" t="s">
        <v>8</v>
      </c>
      <c r="F648" t="s">
        <v>13</v>
      </c>
      <c r="G648" t="s">
        <v>426</v>
      </c>
      <c r="H648">
        <v>32329</v>
      </c>
      <c r="I648" s="1" t="s">
        <v>436</v>
      </c>
      <c r="J648" t="s">
        <v>437</v>
      </c>
    </row>
    <row r="649" spans="2:10" x14ac:dyDescent="0.25">
      <c r="B649">
        <v>75883715598</v>
      </c>
      <c r="C649" t="s">
        <v>339</v>
      </c>
      <c r="D649" t="s">
        <v>6</v>
      </c>
      <c r="E649" t="s">
        <v>8</v>
      </c>
      <c r="F649" t="s">
        <v>9</v>
      </c>
      <c r="G649" t="s">
        <v>426</v>
      </c>
      <c r="H649">
        <v>22867</v>
      </c>
      <c r="I649" s="1" t="s">
        <v>433</v>
      </c>
      <c r="J649" t="s">
        <v>439</v>
      </c>
    </row>
    <row r="650" spans="2:10" x14ac:dyDescent="0.25">
      <c r="B650">
        <v>75886580216</v>
      </c>
      <c r="C650" t="s">
        <v>132</v>
      </c>
      <c r="D650" t="s">
        <v>6</v>
      </c>
      <c r="E650" t="s">
        <v>8</v>
      </c>
      <c r="F650" t="s">
        <v>13</v>
      </c>
      <c r="G650" t="s">
        <v>425</v>
      </c>
      <c r="H650">
        <v>27289</v>
      </c>
      <c r="I650" s="1" t="s">
        <v>433</v>
      </c>
      <c r="J650" t="s">
        <v>439</v>
      </c>
    </row>
    <row r="651" spans="2:10" x14ac:dyDescent="0.25">
      <c r="B651">
        <v>76227666348</v>
      </c>
      <c r="C651" t="s">
        <v>196</v>
      </c>
      <c r="D651" t="s">
        <v>5</v>
      </c>
      <c r="E651" t="s">
        <v>7</v>
      </c>
      <c r="F651" t="s">
        <v>14</v>
      </c>
      <c r="G651" t="s">
        <v>426</v>
      </c>
      <c r="H651">
        <v>33621</v>
      </c>
      <c r="I651" s="1" t="s">
        <v>433</v>
      </c>
      <c r="J651" t="s">
        <v>437</v>
      </c>
    </row>
    <row r="652" spans="2:10" x14ac:dyDescent="0.25">
      <c r="B652">
        <v>76419222774</v>
      </c>
      <c r="C652" t="s">
        <v>187</v>
      </c>
      <c r="D652" t="s">
        <v>5</v>
      </c>
      <c r="E652" t="s">
        <v>7</v>
      </c>
      <c r="F652" t="s">
        <v>12</v>
      </c>
      <c r="G652" t="s">
        <v>425</v>
      </c>
      <c r="H652">
        <v>25791</v>
      </c>
      <c r="I652" s="1" t="s">
        <v>433</v>
      </c>
      <c r="J652" t="s">
        <v>439</v>
      </c>
    </row>
    <row r="653" spans="2:10" x14ac:dyDescent="0.25">
      <c r="B653">
        <v>76513561348</v>
      </c>
      <c r="C653" t="s">
        <v>320</v>
      </c>
      <c r="D653" t="s">
        <v>6</v>
      </c>
      <c r="E653" t="s">
        <v>7</v>
      </c>
      <c r="F653" t="s">
        <v>13</v>
      </c>
      <c r="G653" t="s">
        <v>426</v>
      </c>
      <c r="H653">
        <v>31667</v>
      </c>
      <c r="I653" s="1" t="s">
        <v>433</v>
      </c>
      <c r="J653" t="s">
        <v>437</v>
      </c>
    </row>
    <row r="654" spans="2:10" x14ac:dyDescent="0.25">
      <c r="B654">
        <v>76617239194</v>
      </c>
      <c r="C654" t="s">
        <v>80</v>
      </c>
      <c r="D654" t="s">
        <v>5</v>
      </c>
      <c r="E654" t="s">
        <v>7</v>
      </c>
      <c r="F654" t="s">
        <v>13</v>
      </c>
      <c r="G654" t="s">
        <v>426</v>
      </c>
      <c r="H654">
        <v>27199</v>
      </c>
      <c r="I654" s="1" t="s">
        <v>433</v>
      </c>
      <c r="J654" t="s">
        <v>437</v>
      </c>
    </row>
    <row r="655" spans="2:10" x14ac:dyDescent="0.25">
      <c r="B655">
        <v>76661469865</v>
      </c>
      <c r="C655" t="s">
        <v>153</v>
      </c>
      <c r="D655" t="s">
        <v>6</v>
      </c>
      <c r="E655" t="s">
        <v>7</v>
      </c>
      <c r="F655" t="s">
        <v>427</v>
      </c>
      <c r="G655" t="s">
        <v>424</v>
      </c>
      <c r="H655">
        <v>34571</v>
      </c>
      <c r="I655" s="1" t="s">
        <v>433</v>
      </c>
      <c r="J655" t="s">
        <v>439</v>
      </c>
    </row>
    <row r="656" spans="2:10" x14ac:dyDescent="0.25">
      <c r="B656">
        <v>76755306471</v>
      </c>
      <c r="C656" t="s">
        <v>201</v>
      </c>
      <c r="D656" t="s">
        <v>5</v>
      </c>
      <c r="E656" t="s">
        <v>417</v>
      </c>
      <c r="F656" t="s">
        <v>427</v>
      </c>
      <c r="G656" t="s">
        <v>425</v>
      </c>
      <c r="H656">
        <v>30390</v>
      </c>
      <c r="I656" s="1" t="s">
        <v>433</v>
      </c>
      <c r="J656" t="s">
        <v>439</v>
      </c>
    </row>
    <row r="657" spans="2:10" x14ac:dyDescent="0.25">
      <c r="B657">
        <v>76981963636</v>
      </c>
      <c r="C657" t="s">
        <v>337</v>
      </c>
      <c r="D657" t="s">
        <v>5</v>
      </c>
      <c r="E657" t="s">
        <v>7</v>
      </c>
      <c r="F657" t="s">
        <v>12</v>
      </c>
      <c r="G657" t="s">
        <v>425</v>
      </c>
      <c r="H657">
        <v>27662</v>
      </c>
      <c r="I657" s="1" t="s">
        <v>433</v>
      </c>
      <c r="J657" t="s">
        <v>438</v>
      </c>
    </row>
    <row r="658" spans="2:10" x14ac:dyDescent="0.25">
      <c r="B658">
        <v>77035928818</v>
      </c>
      <c r="C658" t="s">
        <v>327</v>
      </c>
      <c r="D658" t="s">
        <v>5</v>
      </c>
      <c r="E658" t="s">
        <v>7</v>
      </c>
      <c r="F658" t="s">
        <v>9</v>
      </c>
      <c r="G658" t="s">
        <v>425</v>
      </c>
      <c r="H658">
        <v>25223</v>
      </c>
      <c r="I658" s="1" t="s">
        <v>429</v>
      </c>
      <c r="J658" t="s">
        <v>437</v>
      </c>
    </row>
    <row r="659" spans="2:10" x14ac:dyDescent="0.25">
      <c r="B659">
        <v>77297614799</v>
      </c>
      <c r="C659" t="s">
        <v>32</v>
      </c>
      <c r="D659" t="s">
        <v>5</v>
      </c>
      <c r="E659" t="s">
        <v>8</v>
      </c>
      <c r="F659" t="s">
        <v>13</v>
      </c>
      <c r="G659" t="s">
        <v>425</v>
      </c>
      <c r="H659">
        <v>36046</v>
      </c>
      <c r="I659" s="1" t="s">
        <v>432</v>
      </c>
      <c r="J659" t="s">
        <v>437</v>
      </c>
    </row>
    <row r="660" spans="2:10" x14ac:dyDescent="0.25">
      <c r="B660">
        <v>77353989708</v>
      </c>
      <c r="C660" t="s">
        <v>139</v>
      </c>
      <c r="D660" t="s">
        <v>6</v>
      </c>
      <c r="E660" t="s">
        <v>8</v>
      </c>
      <c r="F660" t="s">
        <v>12</v>
      </c>
      <c r="G660" t="s">
        <v>426</v>
      </c>
      <c r="H660">
        <v>24939</v>
      </c>
      <c r="I660" s="1" t="s">
        <v>436</v>
      </c>
      <c r="J660" t="s">
        <v>439</v>
      </c>
    </row>
    <row r="661" spans="2:10" x14ac:dyDescent="0.25">
      <c r="B661">
        <v>77517679683</v>
      </c>
      <c r="C661" t="s">
        <v>310</v>
      </c>
      <c r="D661" t="s">
        <v>6</v>
      </c>
      <c r="E661" t="s">
        <v>7</v>
      </c>
      <c r="F661" t="s">
        <v>427</v>
      </c>
      <c r="G661" t="s">
        <v>426</v>
      </c>
      <c r="H661">
        <v>33473</v>
      </c>
      <c r="I661" s="1" t="s">
        <v>436</v>
      </c>
      <c r="J661" t="s">
        <v>437</v>
      </c>
    </row>
    <row r="662" spans="2:10" x14ac:dyDescent="0.25">
      <c r="B662">
        <v>77576268900</v>
      </c>
      <c r="C662" t="s">
        <v>116</v>
      </c>
      <c r="D662" t="s">
        <v>5</v>
      </c>
      <c r="E662" t="s">
        <v>7</v>
      </c>
      <c r="F662" t="s">
        <v>13</v>
      </c>
      <c r="G662" t="s">
        <v>426</v>
      </c>
      <c r="H662">
        <v>31037</v>
      </c>
      <c r="I662" s="1" t="s">
        <v>436</v>
      </c>
      <c r="J662" t="s">
        <v>439</v>
      </c>
    </row>
    <row r="663" spans="2:10" x14ac:dyDescent="0.25">
      <c r="B663">
        <v>77956710912</v>
      </c>
      <c r="C663" t="s">
        <v>322</v>
      </c>
      <c r="D663" t="s">
        <v>6</v>
      </c>
      <c r="E663" t="s">
        <v>8</v>
      </c>
      <c r="F663" t="s">
        <v>14</v>
      </c>
      <c r="G663" t="s">
        <v>424</v>
      </c>
      <c r="H663">
        <v>27183</v>
      </c>
      <c r="I663" s="1" t="s">
        <v>436</v>
      </c>
      <c r="J663" t="s">
        <v>437</v>
      </c>
    </row>
    <row r="664" spans="2:10" x14ac:dyDescent="0.25">
      <c r="B664">
        <v>78203672011</v>
      </c>
      <c r="C664" t="s">
        <v>121</v>
      </c>
      <c r="D664" t="s">
        <v>6</v>
      </c>
      <c r="E664" t="s">
        <v>417</v>
      </c>
      <c r="F664" t="s">
        <v>12</v>
      </c>
      <c r="G664" t="s">
        <v>425</v>
      </c>
      <c r="H664">
        <v>28970</v>
      </c>
      <c r="I664" s="1" t="s">
        <v>436</v>
      </c>
      <c r="J664" t="s">
        <v>438</v>
      </c>
    </row>
    <row r="665" spans="2:10" x14ac:dyDescent="0.25">
      <c r="B665">
        <v>78384232915</v>
      </c>
      <c r="C665" t="s">
        <v>117</v>
      </c>
      <c r="D665" t="s">
        <v>5</v>
      </c>
      <c r="E665" t="s">
        <v>7</v>
      </c>
      <c r="F665" t="s">
        <v>427</v>
      </c>
      <c r="G665" t="s">
        <v>425</v>
      </c>
      <c r="H665">
        <v>29800</v>
      </c>
      <c r="I665" s="1" t="s">
        <v>436</v>
      </c>
      <c r="J665" t="s">
        <v>439</v>
      </c>
    </row>
    <row r="666" spans="2:10" x14ac:dyDescent="0.25">
      <c r="B666">
        <v>78732548500</v>
      </c>
      <c r="C666" t="s">
        <v>231</v>
      </c>
      <c r="D666" t="s">
        <v>5</v>
      </c>
      <c r="E666" t="s">
        <v>417</v>
      </c>
      <c r="F666" t="s">
        <v>9</v>
      </c>
      <c r="G666" t="s">
        <v>424</v>
      </c>
      <c r="H666">
        <v>33449</v>
      </c>
      <c r="I666" s="1" t="s">
        <v>435</v>
      </c>
      <c r="J666" t="s">
        <v>437</v>
      </c>
    </row>
    <row r="667" spans="2:10" x14ac:dyDescent="0.25">
      <c r="B667">
        <v>78770918998</v>
      </c>
      <c r="C667" t="s">
        <v>204</v>
      </c>
      <c r="D667" t="s">
        <v>5</v>
      </c>
      <c r="E667" t="s">
        <v>418</v>
      </c>
      <c r="F667" t="s">
        <v>13</v>
      </c>
      <c r="G667" t="s">
        <v>425</v>
      </c>
      <c r="H667">
        <v>32795</v>
      </c>
      <c r="I667" s="1" t="s">
        <v>433</v>
      </c>
      <c r="J667" t="s">
        <v>439</v>
      </c>
    </row>
    <row r="668" spans="2:10" x14ac:dyDescent="0.25">
      <c r="B668">
        <v>78801671422</v>
      </c>
      <c r="C668" t="s">
        <v>58</v>
      </c>
      <c r="D668" t="s">
        <v>5</v>
      </c>
      <c r="E668" t="s">
        <v>417</v>
      </c>
      <c r="F668" t="s">
        <v>14</v>
      </c>
      <c r="G668" t="s">
        <v>426</v>
      </c>
      <c r="H668">
        <v>30804</v>
      </c>
      <c r="I668" s="1" t="s">
        <v>433</v>
      </c>
      <c r="J668" t="s">
        <v>437</v>
      </c>
    </row>
    <row r="669" spans="2:10" x14ac:dyDescent="0.25">
      <c r="B669">
        <v>78983767645</v>
      </c>
      <c r="C669" t="s">
        <v>277</v>
      </c>
      <c r="D669" t="s">
        <v>5</v>
      </c>
      <c r="E669" t="s">
        <v>7</v>
      </c>
      <c r="F669" t="s">
        <v>427</v>
      </c>
      <c r="G669" t="s">
        <v>425</v>
      </c>
      <c r="H669">
        <v>28433</v>
      </c>
      <c r="I669" s="1" t="s">
        <v>433</v>
      </c>
      <c r="J669" t="s">
        <v>438</v>
      </c>
    </row>
    <row r="670" spans="2:10" x14ac:dyDescent="0.25">
      <c r="B670">
        <v>79152697017</v>
      </c>
      <c r="C670" t="s">
        <v>323</v>
      </c>
      <c r="D670" t="s">
        <v>6</v>
      </c>
      <c r="E670" t="s">
        <v>7</v>
      </c>
      <c r="F670" t="s">
        <v>13</v>
      </c>
      <c r="G670" t="s">
        <v>424</v>
      </c>
      <c r="H670">
        <v>31815</v>
      </c>
      <c r="I670" s="1" t="s">
        <v>433</v>
      </c>
      <c r="J670" t="s">
        <v>437</v>
      </c>
    </row>
    <row r="671" spans="2:10" x14ac:dyDescent="0.25">
      <c r="B671">
        <v>79191835030</v>
      </c>
      <c r="C671" t="s">
        <v>178</v>
      </c>
      <c r="D671" t="s">
        <v>5</v>
      </c>
      <c r="E671" t="s">
        <v>417</v>
      </c>
      <c r="F671" t="s">
        <v>14</v>
      </c>
      <c r="G671" t="s">
        <v>426</v>
      </c>
      <c r="H671">
        <v>30664</v>
      </c>
      <c r="I671" s="1" t="s">
        <v>433</v>
      </c>
      <c r="J671" t="s">
        <v>437</v>
      </c>
    </row>
    <row r="672" spans="2:10" x14ac:dyDescent="0.25">
      <c r="B672">
        <v>79692046981</v>
      </c>
      <c r="C672" t="s">
        <v>17</v>
      </c>
      <c r="D672" t="s">
        <v>6</v>
      </c>
      <c r="E672" t="s">
        <v>7</v>
      </c>
      <c r="F672" t="s">
        <v>427</v>
      </c>
      <c r="G672" t="s">
        <v>425</v>
      </c>
      <c r="H672">
        <v>28052</v>
      </c>
      <c r="I672" s="1" t="s">
        <v>430</v>
      </c>
      <c r="J672" t="s">
        <v>438</v>
      </c>
    </row>
    <row r="673" spans="2:10" x14ac:dyDescent="0.25">
      <c r="B673">
        <v>80034583746</v>
      </c>
      <c r="C673" t="s">
        <v>340</v>
      </c>
      <c r="D673" t="s">
        <v>6</v>
      </c>
      <c r="E673" t="s">
        <v>7</v>
      </c>
      <c r="F673" t="s">
        <v>14</v>
      </c>
      <c r="G673" t="s">
        <v>425</v>
      </c>
      <c r="H673">
        <v>27478</v>
      </c>
      <c r="I673" s="1" t="s">
        <v>429</v>
      </c>
      <c r="J673" t="s">
        <v>437</v>
      </c>
    </row>
    <row r="674" spans="2:10" x14ac:dyDescent="0.25">
      <c r="B674">
        <v>80299981987</v>
      </c>
      <c r="C674" t="s">
        <v>40</v>
      </c>
      <c r="D674" t="s">
        <v>5</v>
      </c>
      <c r="E674" t="s">
        <v>7</v>
      </c>
      <c r="F674" t="s">
        <v>14</v>
      </c>
      <c r="G674" t="s">
        <v>426</v>
      </c>
      <c r="H674">
        <v>33791</v>
      </c>
      <c r="I674" s="1" t="s">
        <v>431</v>
      </c>
      <c r="J674" t="s">
        <v>439</v>
      </c>
    </row>
    <row r="675" spans="2:10" x14ac:dyDescent="0.25">
      <c r="B675">
        <v>80307995495</v>
      </c>
      <c r="C675" t="s">
        <v>223</v>
      </c>
      <c r="D675" t="s">
        <v>5</v>
      </c>
      <c r="E675" t="s">
        <v>7</v>
      </c>
      <c r="F675" t="s">
        <v>12</v>
      </c>
      <c r="G675" t="s">
        <v>424</v>
      </c>
      <c r="H675">
        <v>25398</v>
      </c>
      <c r="I675" s="1" t="s">
        <v>432</v>
      </c>
      <c r="J675" t="s">
        <v>440</v>
      </c>
    </row>
    <row r="676" spans="2:10" x14ac:dyDescent="0.25">
      <c r="B676">
        <v>80343263498</v>
      </c>
      <c r="C676" t="s">
        <v>41</v>
      </c>
      <c r="D676" t="s">
        <v>6</v>
      </c>
      <c r="E676" t="s">
        <v>417</v>
      </c>
      <c r="F676" t="s">
        <v>427</v>
      </c>
      <c r="G676" t="s">
        <v>425</v>
      </c>
      <c r="H676">
        <v>23254</v>
      </c>
      <c r="I676" s="1" t="s">
        <v>434</v>
      </c>
      <c r="J676" t="s">
        <v>438</v>
      </c>
    </row>
    <row r="677" spans="2:10" x14ac:dyDescent="0.25">
      <c r="B677">
        <v>80727883222</v>
      </c>
      <c r="C677" t="s">
        <v>343</v>
      </c>
      <c r="D677" t="s">
        <v>5</v>
      </c>
      <c r="E677" t="s">
        <v>7</v>
      </c>
      <c r="F677" t="s">
        <v>12</v>
      </c>
      <c r="G677" t="s">
        <v>424</v>
      </c>
      <c r="H677">
        <v>27726</v>
      </c>
      <c r="I677" s="1" t="s">
        <v>430</v>
      </c>
      <c r="J677" t="s">
        <v>440</v>
      </c>
    </row>
    <row r="678" spans="2:10" x14ac:dyDescent="0.25">
      <c r="B678">
        <v>80931859365</v>
      </c>
      <c r="C678" t="s">
        <v>344</v>
      </c>
      <c r="D678" t="s">
        <v>6</v>
      </c>
      <c r="E678" t="s">
        <v>417</v>
      </c>
      <c r="F678" t="s">
        <v>13</v>
      </c>
      <c r="G678" t="s">
        <v>425</v>
      </c>
      <c r="H678">
        <v>30815</v>
      </c>
      <c r="I678" s="1" t="s">
        <v>435</v>
      </c>
      <c r="J678" t="s">
        <v>437</v>
      </c>
    </row>
    <row r="679" spans="2:10" x14ac:dyDescent="0.25">
      <c r="B679">
        <v>81040031571</v>
      </c>
      <c r="C679" t="s">
        <v>382</v>
      </c>
      <c r="D679" t="s">
        <v>5</v>
      </c>
      <c r="E679" t="s">
        <v>8</v>
      </c>
      <c r="F679" t="s">
        <v>427</v>
      </c>
      <c r="G679" t="s">
        <v>424</v>
      </c>
      <c r="H679">
        <v>23396</v>
      </c>
      <c r="I679" s="1" t="s">
        <v>436</v>
      </c>
      <c r="J679" t="s">
        <v>437</v>
      </c>
    </row>
    <row r="680" spans="2:10" x14ac:dyDescent="0.25">
      <c r="B680">
        <v>81073311563</v>
      </c>
      <c r="C680" t="s">
        <v>123</v>
      </c>
      <c r="D680" t="s">
        <v>6</v>
      </c>
      <c r="E680" t="s">
        <v>7</v>
      </c>
      <c r="F680" t="s">
        <v>9</v>
      </c>
      <c r="G680" t="s">
        <v>424</v>
      </c>
      <c r="H680">
        <v>29499</v>
      </c>
      <c r="I680" s="1" t="s">
        <v>430</v>
      </c>
      <c r="J680" t="s">
        <v>439</v>
      </c>
    </row>
    <row r="681" spans="2:10" x14ac:dyDescent="0.25">
      <c r="B681">
        <v>81254163050</v>
      </c>
      <c r="C681" t="s">
        <v>65</v>
      </c>
      <c r="D681" t="s">
        <v>6</v>
      </c>
      <c r="E681" t="s">
        <v>7</v>
      </c>
      <c r="F681" t="s">
        <v>427</v>
      </c>
      <c r="G681" t="s">
        <v>425</v>
      </c>
      <c r="H681">
        <v>29554</v>
      </c>
      <c r="I681" s="1" t="s">
        <v>435</v>
      </c>
      <c r="J681" t="s">
        <v>438</v>
      </c>
    </row>
    <row r="682" spans="2:10" x14ac:dyDescent="0.25">
      <c r="B682">
        <v>81389193399</v>
      </c>
      <c r="C682" t="s">
        <v>155</v>
      </c>
      <c r="D682" t="s">
        <v>6</v>
      </c>
      <c r="E682" t="s">
        <v>417</v>
      </c>
      <c r="F682" t="s">
        <v>13</v>
      </c>
      <c r="G682" t="s">
        <v>425</v>
      </c>
      <c r="H682">
        <v>29115</v>
      </c>
      <c r="I682" s="1" t="s">
        <v>436</v>
      </c>
      <c r="J682" t="s">
        <v>437</v>
      </c>
    </row>
    <row r="683" spans="2:10" x14ac:dyDescent="0.25">
      <c r="B683">
        <v>81477810082</v>
      </c>
      <c r="C683" t="s">
        <v>248</v>
      </c>
      <c r="D683" t="s">
        <v>6</v>
      </c>
      <c r="E683" t="s">
        <v>416</v>
      </c>
      <c r="F683" t="s">
        <v>13</v>
      </c>
      <c r="G683" t="s">
        <v>425</v>
      </c>
      <c r="H683">
        <v>34658</v>
      </c>
      <c r="I683" s="1" t="s">
        <v>433</v>
      </c>
      <c r="J683" t="s">
        <v>437</v>
      </c>
    </row>
    <row r="684" spans="2:10" x14ac:dyDescent="0.25">
      <c r="B684">
        <v>81525212234</v>
      </c>
      <c r="C684" t="s">
        <v>298</v>
      </c>
      <c r="D684" t="s">
        <v>5</v>
      </c>
      <c r="E684" t="s">
        <v>417</v>
      </c>
      <c r="F684" t="s">
        <v>14</v>
      </c>
      <c r="G684" t="s">
        <v>426</v>
      </c>
      <c r="H684">
        <v>31311</v>
      </c>
      <c r="I684" s="1" t="s">
        <v>433</v>
      </c>
      <c r="J684" t="s">
        <v>437</v>
      </c>
    </row>
    <row r="685" spans="2:10" x14ac:dyDescent="0.25">
      <c r="B685">
        <v>81656115235</v>
      </c>
      <c r="C685" t="s">
        <v>358</v>
      </c>
      <c r="D685" t="s">
        <v>6</v>
      </c>
      <c r="E685" t="s">
        <v>417</v>
      </c>
      <c r="F685" t="s">
        <v>427</v>
      </c>
      <c r="G685" t="s">
        <v>426</v>
      </c>
      <c r="H685">
        <v>32752</v>
      </c>
      <c r="I685" s="1" t="s">
        <v>433</v>
      </c>
      <c r="J685" t="s">
        <v>437</v>
      </c>
    </row>
    <row r="686" spans="2:10" x14ac:dyDescent="0.25">
      <c r="B686">
        <v>81829540486</v>
      </c>
      <c r="C686" t="s">
        <v>414</v>
      </c>
      <c r="D686" t="s">
        <v>5</v>
      </c>
      <c r="E686" t="s">
        <v>417</v>
      </c>
      <c r="F686" t="s">
        <v>11</v>
      </c>
      <c r="G686" t="s">
        <v>425</v>
      </c>
      <c r="H686">
        <v>33640</v>
      </c>
      <c r="I686" s="1" t="s">
        <v>433</v>
      </c>
      <c r="J686" t="s">
        <v>440</v>
      </c>
    </row>
    <row r="687" spans="2:10" x14ac:dyDescent="0.25">
      <c r="B687">
        <v>81841428890</v>
      </c>
      <c r="C687" t="s">
        <v>295</v>
      </c>
      <c r="D687" t="s">
        <v>6</v>
      </c>
      <c r="E687" t="s">
        <v>417</v>
      </c>
      <c r="F687" t="s">
        <v>12</v>
      </c>
      <c r="G687" t="s">
        <v>425</v>
      </c>
      <c r="H687">
        <v>23270</v>
      </c>
      <c r="I687" s="1" t="s">
        <v>433</v>
      </c>
      <c r="J687" t="s">
        <v>440</v>
      </c>
    </row>
    <row r="688" spans="2:10" x14ac:dyDescent="0.25">
      <c r="B688">
        <v>81957095029</v>
      </c>
      <c r="C688" t="s">
        <v>52</v>
      </c>
      <c r="D688" t="s">
        <v>5</v>
      </c>
      <c r="E688" t="s">
        <v>8</v>
      </c>
      <c r="F688" t="s">
        <v>14</v>
      </c>
      <c r="G688" t="s">
        <v>425</v>
      </c>
      <c r="H688">
        <v>35440</v>
      </c>
      <c r="I688" s="1" t="s">
        <v>433</v>
      </c>
      <c r="J688" t="s">
        <v>437</v>
      </c>
    </row>
    <row r="689" spans="2:10" x14ac:dyDescent="0.25">
      <c r="B689">
        <v>81957392796</v>
      </c>
      <c r="C689" t="s">
        <v>232</v>
      </c>
      <c r="D689" t="s">
        <v>5</v>
      </c>
      <c r="E689" t="s">
        <v>8</v>
      </c>
      <c r="F689" t="s">
        <v>14</v>
      </c>
      <c r="G689" t="s">
        <v>425</v>
      </c>
      <c r="H689">
        <v>33595</v>
      </c>
      <c r="I689" s="1" t="s">
        <v>433</v>
      </c>
      <c r="J689" t="s">
        <v>439</v>
      </c>
    </row>
    <row r="690" spans="2:10" x14ac:dyDescent="0.25">
      <c r="B690">
        <v>81986544000</v>
      </c>
      <c r="C690" t="s">
        <v>97</v>
      </c>
      <c r="D690" t="s">
        <v>6</v>
      </c>
      <c r="E690" t="s">
        <v>7</v>
      </c>
      <c r="F690" t="s">
        <v>12</v>
      </c>
      <c r="G690" t="s">
        <v>425</v>
      </c>
      <c r="H690">
        <v>30529</v>
      </c>
      <c r="I690" s="1" t="s">
        <v>433</v>
      </c>
      <c r="J690" t="s">
        <v>438</v>
      </c>
    </row>
    <row r="691" spans="2:10" x14ac:dyDescent="0.25">
      <c r="B691">
        <v>82193403599</v>
      </c>
      <c r="C691" t="s">
        <v>113</v>
      </c>
      <c r="D691" t="s">
        <v>5</v>
      </c>
      <c r="E691" t="s">
        <v>7</v>
      </c>
      <c r="F691" t="s">
        <v>427</v>
      </c>
      <c r="G691" t="s">
        <v>424</v>
      </c>
      <c r="H691">
        <v>23366</v>
      </c>
      <c r="I691" s="1" t="s">
        <v>433</v>
      </c>
      <c r="J691" t="s">
        <v>438</v>
      </c>
    </row>
    <row r="692" spans="2:10" x14ac:dyDescent="0.25">
      <c r="B692">
        <v>82208515205</v>
      </c>
      <c r="C692" t="s">
        <v>73</v>
      </c>
      <c r="D692" t="s">
        <v>6</v>
      </c>
      <c r="E692" t="s">
        <v>7</v>
      </c>
      <c r="F692" t="s">
        <v>12</v>
      </c>
      <c r="G692" t="s">
        <v>424</v>
      </c>
      <c r="H692">
        <v>29738</v>
      </c>
      <c r="I692" s="1" t="s">
        <v>429</v>
      </c>
      <c r="J692" t="s">
        <v>438</v>
      </c>
    </row>
    <row r="693" spans="2:10" x14ac:dyDescent="0.25">
      <c r="B693">
        <v>82322292165</v>
      </c>
      <c r="C693" t="s">
        <v>197</v>
      </c>
      <c r="D693" t="s">
        <v>5</v>
      </c>
      <c r="E693" t="s">
        <v>7</v>
      </c>
      <c r="F693" t="s">
        <v>427</v>
      </c>
      <c r="G693" t="s">
        <v>425</v>
      </c>
      <c r="H693">
        <v>22049</v>
      </c>
      <c r="I693" s="1" t="s">
        <v>432</v>
      </c>
      <c r="J693" t="s">
        <v>438</v>
      </c>
    </row>
    <row r="694" spans="2:10" x14ac:dyDescent="0.25">
      <c r="B694">
        <v>82534701192</v>
      </c>
      <c r="C694" t="s">
        <v>20</v>
      </c>
      <c r="D694" t="s">
        <v>5</v>
      </c>
      <c r="E694" t="s">
        <v>7</v>
      </c>
      <c r="F694" t="s">
        <v>13</v>
      </c>
      <c r="G694" t="s">
        <v>425</v>
      </c>
      <c r="H694">
        <v>30524</v>
      </c>
      <c r="I694" s="1" t="s">
        <v>436</v>
      </c>
      <c r="J694" t="s">
        <v>439</v>
      </c>
    </row>
    <row r="695" spans="2:10" x14ac:dyDescent="0.25">
      <c r="B695">
        <v>82602952057</v>
      </c>
      <c r="C695" t="s">
        <v>83</v>
      </c>
      <c r="D695" t="s">
        <v>6</v>
      </c>
      <c r="E695" t="s">
        <v>7</v>
      </c>
      <c r="F695" t="s">
        <v>13</v>
      </c>
      <c r="G695" t="s">
        <v>424</v>
      </c>
      <c r="H695">
        <v>27484</v>
      </c>
      <c r="I695" s="1" t="s">
        <v>436</v>
      </c>
      <c r="J695" t="s">
        <v>437</v>
      </c>
    </row>
    <row r="696" spans="2:10" x14ac:dyDescent="0.25">
      <c r="B696">
        <v>82616416182</v>
      </c>
      <c r="C696" t="s">
        <v>321</v>
      </c>
      <c r="D696" t="s">
        <v>5</v>
      </c>
      <c r="E696" t="s">
        <v>417</v>
      </c>
      <c r="F696" t="s">
        <v>427</v>
      </c>
      <c r="G696" t="s">
        <v>425</v>
      </c>
      <c r="H696">
        <v>23127</v>
      </c>
      <c r="I696" s="1" t="s">
        <v>436</v>
      </c>
      <c r="J696" t="s">
        <v>439</v>
      </c>
    </row>
    <row r="697" spans="2:10" x14ac:dyDescent="0.25">
      <c r="B697">
        <v>82696018618</v>
      </c>
      <c r="C697" t="s">
        <v>396</v>
      </c>
      <c r="D697" t="s">
        <v>5</v>
      </c>
      <c r="E697" t="s">
        <v>7</v>
      </c>
      <c r="F697" t="s">
        <v>13</v>
      </c>
      <c r="G697" t="s">
        <v>426</v>
      </c>
      <c r="H697">
        <v>32839</v>
      </c>
      <c r="I697" s="1" t="s">
        <v>436</v>
      </c>
      <c r="J697" t="s">
        <v>439</v>
      </c>
    </row>
    <row r="698" spans="2:10" x14ac:dyDescent="0.25">
      <c r="B698">
        <v>82955592711</v>
      </c>
      <c r="C698" t="s">
        <v>243</v>
      </c>
      <c r="D698" t="s">
        <v>5</v>
      </c>
      <c r="E698" t="s">
        <v>7</v>
      </c>
      <c r="F698" t="s">
        <v>9</v>
      </c>
      <c r="G698" t="s">
        <v>424</v>
      </c>
      <c r="H698">
        <v>22832</v>
      </c>
      <c r="I698" s="1" t="s">
        <v>436</v>
      </c>
      <c r="J698" t="s">
        <v>439</v>
      </c>
    </row>
    <row r="699" spans="2:10" x14ac:dyDescent="0.25">
      <c r="B699">
        <v>83052449006</v>
      </c>
      <c r="C699" t="s">
        <v>157</v>
      </c>
      <c r="D699" t="s">
        <v>6</v>
      </c>
      <c r="E699" t="s">
        <v>7</v>
      </c>
      <c r="F699" t="s">
        <v>427</v>
      </c>
      <c r="G699" t="s">
        <v>425</v>
      </c>
      <c r="H699">
        <v>22607</v>
      </c>
      <c r="I699" s="1" t="s">
        <v>436</v>
      </c>
      <c r="J699" t="s">
        <v>438</v>
      </c>
    </row>
    <row r="700" spans="2:10" x14ac:dyDescent="0.25">
      <c r="B700">
        <v>83212266867</v>
      </c>
      <c r="C700" t="s">
        <v>294</v>
      </c>
      <c r="D700" t="s">
        <v>6</v>
      </c>
      <c r="E700" t="s">
        <v>417</v>
      </c>
      <c r="F700" t="s">
        <v>11</v>
      </c>
      <c r="G700" t="s">
        <v>425</v>
      </c>
      <c r="H700">
        <v>30196</v>
      </c>
      <c r="I700" s="1" t="s">
        <v>435</v>
      </c>
      <c r="J700" t="s">
        <v>440</v>
      </c>
    </row>
    <row r="701" spans="2:10" x14ac:dyDescent="0.25">
      <c r="B701">
        <v>83445012725</v>
      </c>
      <c r="C701" t="s">
        <v>200</v>
      </c>
      <c r="D701" t="s">
        <v>5</v>
      </c>
      <c r="E701" t="s">
        <v>7</v>
      </c>
      <c r="F701" t="s">
        <v>13</v>
      </c>
      <c r="G701" t="s">
        <v>426</v>
      </c>
      <c r="H701">
        <v>22265</v>
      </c>
      <c r="I701" s="1" t="s">
        <v>433</v>
      </c>
      <c r="J701" t="s">
        <v>437</v>
      </c>
    </row>
    <row r="702" spans="2:10" x14ac:dyDescent="0.25">
      <c r="B702">
        <v>83649207260</v>
      </c>
      <c r="C702" t="s">
        <v>29</v>
      </c>
      <c r="D702" t="s">
        <v>6</v>
      </c>
      <c r="E702" t="s">
        <v>8</v>
      </c>
      <c r="F702" t="s">
        <v>427</v>
      </c>
      <c r="G702" t="s">
        <v>426</v>
      </c>
      <c r="H702">
        <v>28540</v>
      </c>
      <c r="I702" s="1" t="s">
        <v>433</v>
      </c>
      <c r="J702" t="s">
        <v>438</v>
      </c>
    </row>
    <row r="703" spans="2:10" x14ac:dyDescent="0.25">
      <c r="B703">
        <v>83970499766</v>
      </c>
      <c r="C703" t="s">
        <v>222</v>
      </c>
      <c r="D703" t="s">
        <v>6</v>
      </c>
      <c r="E703" t="s">
        <v>8</v>
      </c>
      <c r="F703" t="s">
        <v>11</v>
      </c>
      <c r="G703" t="s">
        <v>424</v>
      </c>
      <c r="H703">
        <v>35538</v>
      </c>
      <c r="I703" s="1" t="s">
        <v>433</v>
      </c>
      <c r="J703" t="s">
        <v>440</v>
      </c>
    </row>
    <row r="704" spans="2:10" x14ac:dyDescent="0.25">
      <c r="B704">
        <v>84131868739</v>
      </c>
      <c r="C704" t="s">
        <v>175</v>
      </c>
      <c r="D704" t="s">
        <v>6</v>
      </c>
      <c r="E704" t="s">
        <v>417</v>
      </c>
      <c r="F704" t="s">
        <v>12</v>
      </c>
      <c r="G704" t="s">
        <v>425</v>
      </c>
      <c r="H704">
        <v>31946</v>
      </c>
      <c r="I704" s="1" t="s">
        <v>433</v>
      </c>
      <c r="J704" t="s">
        <v>440</v>
      </c>
    </row>
    <row r="705" spans="2:10" x14ac:dyDescent="0.25">
      <c r="B705">
        <v>84303229207</v>
      </c>
      <c r="C705" t="s">
        <v>405</v>
      </c>
      <c r="D705" t="s">
        <v>6</v>
      </c>
      <c r="E705" t="s">
        <v>7</v>
      </c>
      <c r="F705" t="s">
        <v>427</v>
      </c>
      <c r="G705" t="s">
        <v>425</v>
      </c>
      <c r="H705">
        <v>25333</v>
      </c>
      <c r="I705" s="1" t="s">
        <v>433</v>
      </c>
      <c r="J705" t="s">
        <v>439</v>
      </c>
    </row>
    <row r="706" spans="2:10" x14ac:dyDescent="0.25">
      <c r="B706">
        <v>84709823345</v>
      </c>
      <c r="C706" t="s">
        <v>212</v>
      </c>
      <c r="D706" t="s">
        <v>6</v>
      </c>
      <c r="E706" t="s">
        <v>8</v>
      </c>
      <c r="F706" t="s">
        <v>13</v>
      </c>
      <c r="G706" t="s">
        <v>425</v>
      </c>
      <c r="H706">
        <v>22787</v>
      </c>
      <c r="I706" s="1" t="s">
        <v>430</v>
      </c>
      <c r="J706" t="s">
        <v>439</v>
      </c>
    </row>
    <row r="707" spans="2:10" x14ac:dyDescent="0.25">
      <c r="B707">
        <v>84913009166</v>
      </c>
      <c r="C707" t="s">
        <v>354</v>
      </c>
      <c r="D707" t="s">
        <v>6</v>
      </c>
      <c r="E707" t="s">
        <v>417</v>
      </c>
      <c r="F707" t="s">
        <v>11</v>
      </c>
      <c r="G707" t="s">
        <v>425</v>
      </c>
      <c r="H707">
        <v>31861</v>
      </c>
      <c r="I707" s="1" t="s">
        <v>429</v>
      </c>
      <c r="J707" t="s">
        <v>440</v>
      </c>
    </row>
    <row r="708" spans="2:10" x14ac:dyDescent="0.25">
      <c r="B708">
        <v>84948080328</v>
      </c>
      <c r="C708" t="s">
        <v>257</v>
      </c>
      <c r="D708" t="s">
        <v>5</v>
      </c>
      <c r="E708" t="s">
        <v>7</v>
      </c>
      <c r="F708" t="s">
        <v>427</v>
      </c>
      <c r="G708" t="s">
        <v>425</v>
      </c>
      <c r="H708">
        <v>34275</v>
      </c>
      <c r="I708" s="1" t="s">
        <v>431</v>
      </c>
      <c r="J708" t="s">
        <v>438</v>
      </c>
    </row>
    <row r="709" spans="2:10" x14ac:dyDescent="0.25">
      <c r="B709">
        <v>85098405832</v>
      </c>
      <c r="C709" t="s">
        <v>331</v>
      </c>
      <c r="D709" t="s">
        <v>5</v>
      </c>
      <c r="E709" t="s">
        <v>416</v>
      </c>
      <c r="F709" t="s">
        <v>12</v>
      </c>
      <c r="G709" t="s">
        <v>424</v>
      </c>
      <c r="H709">
        <v>29566</v>
      </c>
      <c r="I709" s="1" t="s">
        <v>432</v>
      </c>
      <c r="J709" t="s">
        <v>439</v>
      </c>
    </row>
    <row r="710" spans="2:10" x14ac:dyDescent="0.25">
      <c r="B710">
        <v>85179233460</v>
      </c>
      <c r="C710" t="s">
        <v>372</v>
      </c>
      <c r="D710" t="s">
        <v>5</v>
      </c>
      <c r="E710" t="s">
        <v>8</v>
      </c>
      <c r="F710" t="s">
        <v>13</v>
      </c>
      <c r="G710" t="s">
        <v>425</v>
      </c>
      <c r="H710">
        <v>32761</v>
      </c>
      <c r="I710" s="1" t="s">
        <v>434</v>
      </c>
      <c r="J710" t="s">
        <v>439</v>
      </c>
    </row>
    <row r="711" spans="2:10" x14ac:dyDescent="0.25">
      <c r="B711">
        <v>85199827692</v>
      </c>
      <c r="C711" t="s">
        <v>245</v>
      </c>
      <c r="D711" t="s">
        <v>5</v>
      </c>
      <c r="E711" t="s">
        <v>7</v>
      </c>
      <c r="F711" t="s">
        <v>427</v>
      </c>
      <c r="G711" t="s">
        <v>425</v>
      </c>
      <c r="H711">
        <v>30960</v>
      </c>
      <c r="I711" s="1" t="s">
        <v>430</v>
      </c>
      <c r="J711" t="s">
        <v>438</v>
      </c>
    </row>
    <row r="712" spans="2:10" x14ac:dyDescent="0.25">
      <c r="B712">
        <v>85294985317</v>
      </c>
      <c r="C712" t="s">
        <v>202</v>
      </c>
      <c r="D712" t="s">
        <v>5</v>
      </c>
      <c r="E712" t="s">
        <v>8</v>
      </c>
      <c r="F712" t="s">
        <v>14</v>
      </c>
      <c r="G712" t="s">
        <v>424</v>
      </c>
      <c r="H712">
        <v>30014</v>
      </c>
      <c r="I712" s="1" t="s">
        <v>435</v>
      </c>
      <c r="J712" t="s">
        <v>437</v>
      </c>
    </row>
    <row r="713" spans="2:10" x14ac:dyDescent="0.25">
      <c r="B713">
        <v>85486291852</v>
      </c>
      <c r="C713" t="s">
        <v>355</v>
      </c>
      <c r="D713" t="s">
        <v>5</v>
      </c>
      <c r="E713" t="s">
        <v>417</v>
      </c>
      <c r="F713" t="s">
        <v>12</v>
      </c>
      <c r="G713" t="s">
        <v>425</v>
      </c>
      <c r="H713">
        <v>27488</v>
      </c>
      <c r="I713" s="1" t="s">
        <v>436</v>
      </c>
      <c r="J713" t="s">
        <v>439</v>
      </c>
    </row>
    <row r="714" spans="2:10" x14ac:dyDescent="0.25">
      <c r="B714">
        <v>85516322956</v>
      </c>
      <c r="C714" t="s">
        <v>229</v>
      </c>
      <c r="D714" t="s">
        <v>6</v>
      </c>
      <c r="E714" t="s">
        <v>8</v>
      </c>
      <c r="F714" t="s">
        <v>427</v>
      </c>
      <c r="G714" t="s">
        <v>426</v>
      </c>
      <c r="H714">
        <v>31518</v>
      </c>
      <c r="I714" s="1" t="s">
        <v>430</v>
      </c>
      <c r="J714" t="s">
        <v>438</v>
      </c>
    </row>
    <row r="715" spans="2:10" x14ac:dyDescent="0.25">
      <c r="B715">
        <v>85643949724</v>
      </c>
      <c r="C715" t="s">
        <v>99</v>
      </c>
      <c r="D715" t="s">
        <v>6</v>
      </c>
      <c r="E715" t="s">
        <v>8</v>
      </c>
      <c r="F715" t="s">
        <v>9</v>
      </c>
      <c r="G715" t="s">
        <v>426</v>
      </c>
      <c r="H715">
        <v>29776</v>
      </c>
      <c r="I715" s="1" t="s">
        <v>435</v>
      </c>
      <c r="J715" t="s">
        <v>439</v>
      </c>
    </row>
    <row r="716" spans="2:10" x14ac:dyDescent="0.25">
      <c r="B716">
        <v>85741899575</v>
      </c>
      <c r="C716" t="s">
        <v>313</v>
      </c>
      <c r="D716" t="s">
        <v>6</v>
      </c>
      <c r="E716" t="s">
        <v>7</v>
      </c>
      <c r="F716" t="s">
        <v>12</v>
      </c>
      <c r="G716" t="s">
        <v>424</v>
      </c>
      <c r="H716">
        <v>23831</v>
      </c>
      <c r="I716" s="1" t="s">
        <v>436</v>
      </c>
      <c r="J716" t="s">
        <v>438</v>
      </c>
    </row>
    <row r="717" spans="2:10" x14ac:dyDescent="0.25">
      <c r="B717">
        <v>85811272833</v>
      </c>
      <c r="C717" t="s">
        <v>302</v>
      </c>
      <c r="D717" t="s">
        <v>6</v>
      </c>
      <c r="E717" t="s">
        <v>8</v>
      </c>
      <c r="F717" t="s">
        <v>13</v>
      </c>
      <c r="G717" t="s">
        <v>424</v>
      </c>
      <c r="H717">
        <v>30075</v>
      </c>
      <c r="I717" s="1" t="s">
        <v>433</v>
      </c>
      <c r="J717" t="s">
        <v>439</v>
      </c>
    </row>
    <row r="718" spans="2:10" x14ac:dyDescent="0.25">
      <c r="B718">
        <v>85815028040</v>
      </c>
      <c r="C718" t="s">
        <v>119</v>
      </c>
      <c r="D718" t="s">
        <v>6</v>
      </c>
      <c r="E718" t="s">
        <v>8</v>
      </c>
      <c r="F718" t="s">
        <v>427</v>
      </c>
      <c r="G718" t="s">
        <v>425</v>
      </c>
      <c r="H718">
        <v>22683</v>
      </c>
      <c r="I718" s="1" t="s">
        <v>433</v>
      </c>
      <c r="J718" t="s">
        <v>437</v>
      </c>
    </row>
    <row r="719" spans="2:10" x14ac:dyDescent="0.25">
      <c r="B719">
        <v>85835308143</v>
      </c>
      <c r="C719" t="s">
        <v>362</v>
      </c>
      <c r="D719" t="s">
        <v>5</v>
      </c>
      <c r="E719" t="s">
        <v>8</v>
      </c>
      <c r="F719" t="s">
        <v>13</v>
      </c>
      <c r="G719" t="s">
        <v>424</v>
      </c>
      <c r="H719">
        <v>34414</v>
      </c>
      <c r="I719" s="1" t="s">
        <v>433</v>
      </c>
      <c r="J719" t="s">
        <v>440</v>
      </c>
    </row>
    <row r="720" spans="2:10" x14ac:dyDescent="0.25">
      <c r="B720">
        <v>85880197310</v>
      </c>
      <c r="C720" t="s">
        <v>181</v>
      </c>
      <c r="D720" t="s">
        <v>5</v>
      </c>
      <c r="E720" t="s">
        <v>417</v>
      </c>
      <c r="F720" t="s">
        <v>427</v>
      </c>
      <c r="G720" t="s">
        <v>425</v>
      </c>
      <c r="H720">
        <v>28279</v>
      </c>
      <c r="I720" s="1" t="s">
        <v>433</v>
      </c>
      <c r="J720" t="s">
        <v>438</v>
      </c>
    </row>
    <row r="721" spans="2:10" x14ac:dyDescent="0.25">
      <c r="B721">
        <v>86054892010</v>
      </c>
      <c r="C721" t="s">
        <v>253</v>
      </c>
      <c r="D721" t="s">
        <v>5</v>
      </c>
      <c r="E721" t="s">
        <v>7</v>
      </c>
      <c r="F721" t="s">
        <v>427</v>
      </c>
      <c r="G721" t="s">
        <v>424</v>
      </c>
      <c r="H721">
        <v>30942</v>
      </c>
      <c r="I721" s="1" t="s">
        <v>433</v>
      </c>
      <c r="J721" t="s">
        <v>438</v>
      </c>
    </row>
    <row r="722" spans="2:10" x14ac:dyDescent="0.25">
      <c r="B722">
        <v>86094864413</v>
      </c>
      <c r="C722" t="s">
        <v>71</v>
      </c>
      <c r="D722" t="s">
        <v>5</v>
      </c>
      <c r="E722" t="s">
        <v>417</v>
      </c>
      <c r="F722" t="s">
        <v>427</v>
      </c>
      <c r="G722" t="s">
        <v>424</v>
      </c>
      <c r="H722">
        <v>31474</v>
      </c>
      <c r="I722" s="1" t="s">
        <v>433</v>
      </c>
      <c r="J722" t="s">
        <v>437</v>
      </c>
    </row>
    <row r="723" spans="2:10" x14ac:dyDescent="0.25">
      <c r="B723">
        <v>86499663957</v>
      </c>
      <c r="C723" t="s">
        <v>317</v>
      </c>
      <c r="D723" t="s">
        <v>5</v>
      </c>
      <c r="E723" t="s">
        <v>7</v>
      </c>
      <c r="F723" t="s">
        <v>427</v>
      </c>
      <c r="G723" t="s">
        <v>425</v>
      </c>
      <c r="H723">
        <v>26710</v>
      </c>
      <c r="I723" s="1" t="s">
        <v>433</v>
      </c>
      <c r="J723" t="s">
        <v>438</v>
      </c>
    </row>
    <row r="724" spans="2:10" x14ac:dyDescent="0.25">
      <c r="B724">
        <v>86852773998</v>
      </c>
      <c r="C724" t="s">
        <v>407</v>
      </c>
      <c r="D724" t="s">
        <v>6</v>
      </c>
      <c r="E724" t="s">
        <v>7</v>
      </c>
      <c r="F724" t="s">
        <v>427</v>
      </c>
      <c r="G724" t="s">
        <v>425</v>
      </c>
      <c r="H724">
        <v>26154</v>
      </c>
      <c r="I724" s="1" t="s">
        <v>433</v>
      </c>
      <c r="J724" t="s">
        <v>437</v>
      </c>
    </row>
    <row r="725" spans="2:10" x14ac:dyDescent="0.25">
      <c r="B725">
        <v>86978937487</v>
      </c>
      <c r="C725" t="s">
        <v>238</v>
      </c>
      <c r="D725" t="s">
        <v>6</v>
      </c>
      <c r="E725" t="s">
        <v>417</v>
      </c>
      <c r="F725" t="s">
        <v>427</v>
      </c>
      <c r="G725" t="s">
        <v>426</v>
      </c>
      <c r="H725">
        <v>23368</v>
      </c>
      <c r="I725" s="1" t="s">
        <v>433</v>
      </c>
      <c r="J725" t="s">
        <v>437</v>
      </c>
    </row>
    <row r="726" spans="2:10" x14ac:dyDescent="0.25">
      <c r="B726">
        <v>87196399314</v>
      </c>
      <c r="C726" t="s">
        <v>264</v>
      </c>
      <c r="D726" t="s">
        <v>6</v>
      </c>
      <c r="E726" t="s">
        <v>417</v>
      </c>
      <c r="F726" t="s">
        <v>13</v>
      </c>
      <c r="G726" t="s">
        <v>425</v>
      </c>
      <c r="H726">
        <v>23107</v>
      </c>
      <c r="I726" s="1" t="s">
        <v>429</v>
      </c>
      <c r="J726" t="s">
        <v>438</v>
      </c>
    </row>
    <row r="727" spans="2:10" x14ac:dyDescent="0.25">
      <c r="B727">
        <v>87285460641</v>
      </c>
      <c r="C727" t="s">
        <v>256</v>
      </c>
      <c r="D727" t="s">
        <v>6</v>
      </c>
      <c r="E727" t="s">
        <v>7</v>
      </c>
      <c r="F727" t="s">
        <v>14</v>
      </c>
      <c r="G727" t="s">
        <v>426</v>
      </c>
      <c r="H727">
        <v>31436</v>
      </c>
      <c r="I727" s="1" t="s">
        <v>432</v>
      </c>
      <c r="J727" t="s">
        <v>437</v>
      </c>
    </row>
    <row r="728" spans="2:10" x14ac:dyDescent="0.25">
      <c r="B728">
        <v>87414402435</v>
      </c>
      <c r="C728" t="s">
        <v>259</v>
      </c>
      <c r="D728" t="s">
        <v>5</v>
      </c>
      <c r="E728" t="s">
        <v>8</v>
      </c>
      <c r="F728" t="s">
        <v>12</v>
      </c>
      <c r="G728" t="s">
        <v>426</v>
      </c>
      <c r="H728">
        <v>28767</v>
      </c>
      <c r="I728" s="1" t="s">
        <v>436</v>
      </c>
      <c r="J728" t="s">
        <v>439</v>
      </c>
    </row>
    <row r="729" spans="2:10" x14ac:dyDescent="0.25">
      <c r="B729">
        <v>87420964182</v>
      </c>
      <c r="C729" t="s">
        <v>363</v>
      </c>
      <c r="D729" t="s">
        <v>5</v>
      </c>
      <c r="E729" t="s">
        <v>7</v>
      </c>
      <c r="F729" t="s">
        <v>9</v>
      </c>
      <c r="G729" t="s">
        <v>424</v>
      </c>
      <c r="H729">
        <v>28768</v>
      </c>
      <c r="I729" s="1" t="s">
        <v>436</v>
      </c>
      <c r="J729" t="s">
        <v>439</v>
      </c>
    </row>
    <row r="730" spans="2:10" x14ac:dyDescent="0.25">
      <c r="B730">
        <v>87436471754</v>
      </c>
      <c r="C730" t="s">
        <v>287</v>
      </c>
      <c r="D730" t="s">
        <v>6</v>
      </c>
      <c r="E730" t="s">
        <v>7</v>
      </c>
      <c r="F730" t="s">
        <v>427</v>
      </c>
      <c r="G730" t="s">
        <v>425</v>
      </c>
      <c r="H730">
        <v>21950</v>
      </c>
      <c r="I730" s="1" t="s">
        <v>436</v>
      </c>
      <c r="J730" t="s">
        <v>437</v>
      </c>
    </row>
    <row r="731" spans="2:10" x14ac:dyDescent="0.25">
      <c r="B731">
        <v>87558717722</v>
      </c>
      <c r="C731" t="s">
        <v>147</v>
      </c>
      <c r="D731" t="s">
        <v>6</v>
      </c>
      <c r="E731" t="s">
        <v>7</v>
      </c>
      <c r="F731" t="s">
        <v>9</v>
      </c>
      <c r="G731" t="s">
        <v>425</v>
      </c>
      <c r="H731">
        <v>28845</v>
      </c>
      <c r="I731" s="1" t="s">
        <v>436</v>
      </c>
      <c r="J731" t="s">
        <v>439</v>
      </c>
    </row>
    <row r="732" spans="2:10" x14ac:dyDescent="0.25">
      <c r="B732">
        <v>87686193175</v>
      </c>
      <c r="C732" t="s">
        <v>118</v>
      </c>
      <c r="D732" t="s">
        <v>5</v>
      </c>
      <c r="E732" t="s">
        <v>417</v>
      </c>
      <c r="F732" t="s">
        <v>427</v>
      </c>
      <c r="G732" t="s">
        <v>426</v>
      </c>
      <c r="H732">
        <v>35825</v>
      </c>
      <c r="I732" s="1" t="s">
        <v>436</v>
      </c>
      <c r="J732" t="s">
        <v>437</v>
      </c>
    </row>
    <row r="733" spans="2:10" x14ac:dyDescent="0.25">
      <c r="B733">
        <v>87868289945</v>
      </c>
      <c r="C733" t="s">
        <v>413</v>
      </c>
      <c r="D733" t="s">
        <v>6</v>
      </c>
      <c r="E733" t="s">
        <v>7</v>
      </c>
      <c r="F733" t="s">
        <v>427</v>
      </c>
      <c r="G733" t="s">
        <v>424</v>
      </c>
      <c r="H733">
        <v>35852</v>
      </c>
      <c r="I733" s="1" t="s">
        <v>436</v>
      </c>
      <c r="J733" t="s">
        <v>438</v>
      </c>
    </row>
    <row r="734" spans="2:10" x14ac:dyDescent="0.25">
      <c r="B734">
        <v>87892351305</v>
      </c>
      <c r="C734" t="s">
        <v>47</v>
      </c>
      <c r="D734" t="s">
        <v>6</v>
      </c>
      <c r="E734" t="s">
        <v>7</v>
      </c>
      <c r="F734" t="s">
        <v>427</v>
      </c>
      <c r="G734" t="s">
        <v>425</v>
      </c>
      <c r="H734">
        <v>32482</v>
      </c>
      <c r="I734" s="1" t="s">
        <v>435</v>
      </c>
      <c r="J734" t="s">
        <v>437</v>
      </c>
    </row>
    <row r="735" spans="2:10" x14ac:dyDescent="0.25">
      <c r="B735">
        <v>88165679068</v>
      </c>
      <c r="C735" t="s">
        <v>272</v>
      </c>
      <c r="D735" t="s">
        <v>6</v>
      </c>
      <c r="E735" t="s">
        <v>8</v>
      </c>
      <c r="F735" t="s">
        <v>13</v>
      </c>
      <c r="G735" t="s">
        <v>425</v>
      </c>
      <c r="H735">
        <v>32167</v>
      </c>
      <c r="I735" s="1" t="s">
        <v>433</v>
      </c>
      <c r="J735" t="s">
        <v>437</v>
      </c>
    </row>
    <row r="736" spans="2:10" x14ac:dyDescent="0.25">
      <c r="B736">
        <v>88238264803</v>
      </c>
      <c r="C736" t="s">
        <v>111</v>
      </c>
      <c r="D736" t="s">
        <v>5</v>
      </c>
      <c r="E736" t="s">
        <v>417</v>
      </c>
      <c r="F736" t="s">
        <v>9</v>
      </c>
      <c r="G736" t="s">
        <v>424</v>
      </c>
      <c r="H736">
        <v>26611</v>
      </c>
      <c r="I736" s="1" t="s">
        <v>433</v>
      </c>
      <c r="J736" t="s">
        <v>439</v>
      </c>
    </row>
    <row r="737" spans="2:10" x14ac:dyDescent="0.25">
      <c r="B737">
        <v>88285918314</v>
      </c>
      <c r="C737" t="s">
        <v>357</v>
      </c>
      <c r="D737" t="s">
        <v>5</v>
      </c>
      <c r="E737" t="s">
        <v>7</v>
      </c>
      <c r="F737" t="s">
        <v>427</v>
      </c>
      <c r="G737" t="s">
        <v>425</v>
      </c>
      <c r="H737">
        <v>32585</v>
      </c>
      <c r="I737" s="1" t="s">
        <v>433</v>
      </c>
      <c r="J737" t="s">
        <v>439</v>
      </c>
    </row>
    <row r="738" spans="2:10" x14ac:dyDescent="0.25">
      <c r="B738">
        <v>88425685425</v>
      </c>
      <c r="C738" t="s">
        <v>67</v>
      </c>
      <c r="D738" t="s">
        <v>6</v>
      </c>
      <c r="E738" t="s">
        <v>7</v>
      </c>
      <c r="F738" t="s">
        <v>12</v>
      </c>
      <c r="G738" t="s">
        <v>425</v>
      </c>
      <c r="H738">
        <v>23204</v>
      </c>
      <c r="I738" s="1" t="s">
        <v>433</v>
      </c>
      <c r="J738" t="s">
        <v>439</v>
      </c>
    </row>
    <row r="739" spans="2:10" x14ac:dyDescent="0.25">
      <c r="B739">
        <v>88756128664</v>
      </c>
      <c r="C739" t="s">
        <v>254</v>
      </c>
      <c r="D739" t="s">
        <v>6</v>
      </c>
      <c r="E739" t="s">
        <v>417</v>
      </c>
      <c r="F739" t="s">
        <v>13</v>
      </c>
      <c r="G739" t="s">
        <v>425</v>
      </c>
      <c r="H739">
        <v>29275</v>
      </c>
      <c r="I739" s="1" t="s">
        <v>433</v>
      </c>
      <c r="J739" t="s">
        <v>439</v>
      </c>
    </row>
    <row r="740" spans="2:10" x14ac:dyDescent="0.25">
      <c r="B740">
        <v>88896839501</v>
      </c>
      <c r="C740" t="s">
        <v>275</v>
      </c>
      <c r="D740" t="s">
        <v>5</v>
      </c>
      <c r="E740" t="s">
        <v>417</v>
      </c>
      <c r="F740" t="s">
        <v>13</v>
      </c>
      <c r="G740" t="s">
        <v>425</v>
      </c>
      <c r="H740">
        <v>23187</v>
      </c>
      <c r="I740" s="1" t="s">
        <v>430</v>
      </c>
      <c r="J740" t="s">
        <v>437</v>
      </c>
    </row>
    <row r="741" spans="2:10" x14ac:dyDescent="0.25">
      <c r="B741">
        <v>89152601477</v>
      </c>
      <c r="C741" t="s">
        <v>380</v>
      </c>
      <c r="D741" t="s">
        <v>5</v>
      </c>
      <c r="E741" t="s">
        <v>7</v>
      </c>
      <c r="F741" t="s">
        <v>13</v>
      </c>
      <c r="G741" t="s">
        <v>425</v>
      </c>
      <c r="H741">
        <v>32480</v>
      </c>
      <c r="I741" s="1" t="s">
        <v>429</v>
      </c>
      <c r="J741" t="s">
        <v>439</v>
      </c>
    </row>
    <row r="742" spans="2:10" x14ac:dyDescent="0.25">
      <c r="B742">
        <v>89207609844</v>
      </c>
      <c r="C742" t="s">
        <v>210</v>
      </c>
      <c r="D742" t="s">
        <v>6</v>
      </c>
      <c r="E742" t="s">
        <v>7</v>
      </c>
      <c r="F742" t="s">
        <v>11</v>
      </c>
      <c r="G742" t="s">
        <v>426</v>
      </c>
      <c r="H742">
        <v>26402</v>
      </c>
      <c r="I742" s="1" t="s">
        <v>431</v>
      </c>
      <c r="J742" t="s">
        <v>440</v>
      </c>
    </row>
    <row r="743" spans="2:10" x14ac:dyDescent="0.25">
      <c r="B743">
        <v>89438414320</v>
      </c>
      <c r="C743" t="s">
        <v>144</v>
      </c>
      <c r="D743" t="s">
        <v>6</v>
      </c>
      <c r="E743" t="s">
        <v>417</v>
      </c>
      <c r="F743" t="s">
        <v>13</v>
      </c>
      <c r="G743" t="s">
        <v>425</v>
      </c>
      <c r="H743">
        <v>35596</v>
      </c>
      <c r="I743" s="1" t="s">
        <v>432</v>
      </c>
      <c r="J743" t="s">
        <v>438</v>
      </c>
    </row>
    <row r="744" spans="2:10" x14ac:dyDescent="0.25">
      <c r="B744">
        <v>89439201236</v>
      </c>
      <c r="C744" t="s">
        <v>236</v>
      </c>
      <c r="D744" t="s">
        <v>6</v>
      </c>
      <c r="E744" t="s">
        <v>7</v>
      </c>
      <c r="F744" t="s">
        <v>13</v>
      </c>
      <c r="G744" t="s">
        <v>426</v>
      </c>
      <c r="H744">
        <v>28810</v>
      </c>
      <c r="I744" s="1" t="s">
        <v>434</v>
      </c>
      <c r="J744" t="s">
        <v>439</v>
      </c>
    </row>
    <row r="745" spans="2:10" x14ac:dyDescent="0.25">
      <c r="B745">
        <v>89576352486</v>
      </c>
      <c r="C745" t="s">
        <v>258</v>
      </c>
      <c r="D745" t="s">
        <v>6</v>
      </c>
      <c r="E745" t="s">
        <v>417</v>
      </c>
      <c r="F745" t="s">
        <v>11</v>
      </c>
      <c r="G745" t="s">
        <v>426</v>
      </c>
      <c r="H745">
        <v>34800</v>
      </c>
      <c r="I745" s="1" t="s">
        <v>430</v>
      </c>
      <c r="J745" t="s">
        <v>440</v>
      </c>
    </row>
    <row r="746" spans="2:10" x14ac:dyDescent="0.25">
      <c r="B746">
        <v>89719385812</v>
      </c>
      <c r="C746" t="s">
        <v>19</v>
      </c>
      <c r="D746" t="s">
        <v>6</v>
      </c>
      <c r="E746" t="s">
        <v>8</v>
      </c>
      <c r="F746" t="s">
        <v>12</v>
      </c>
      <c r="G746" t="s">
        <v>426</v>
      </c>
      <c r="H746">
        <v>24801</v>
      </c>
      <c r="I746" s="1" t="s">
        <v>435</v>
      </c>
      <c r="J746" t="s">
        <v>439</v>
      </c>
    </row>
    <row r="747" spans="2:10" x14ac:dyDescent="0.25">
      <c r="B747">
        <v>89961852342</v>
      </c>
      <c r="C747" t="s">
        <v>141</v>
      </c>
      <c r="D747" t="s">
        <v>6</v>
      </c>
      <c r="E747" t="s">
        <v>417</v>
      </c>
      <c r="F747" t="s">
        <v>427</v>
      </c>
      <c r="G747" t="s">
        <v>425</v>
      </c>
      <c r="H747">
        <v>29447</v>
      </c>
      <c r="I747" s="1" t="s">
        <v>436</v>
      </c>
      <c r="J747" t="s">
        <v>439</v>
      </c>
    </row>
    <row r="748" spans="2:10" x14ac:dyDescent="0.25">
      <c r="B748">
        <v>90135135538</v>
      </c>
      <c r="C748" t="s">
        <v>408</v>
      </c>
      <c r="D748" t="s">
        <v>5</v>
      </c>
      <c r="E748" t="s">
        <v>416</v>
      </c>
      <c r="F748" t="s">
        <v>13</v>
      </c>
      <c r="G748" t="s">
        <v>425</v>
      </c>
      <c r="H748">
        <v>23296</v>
      </c>
      <c r="I748" s="1" t="s">
        <v>430</v>
      </c>
      <c r="J748" t="s">
        <v>438</v>
      </c>
    </row>
    <row r="749" spans="2:10" x14ac:dyDescent="0.25">
      <c r="B749">
        <v>90226137721</v>
      </c>
      <c r="C749" t="s">
        <v>218</v>
      </c>
      <c r="D749" t="s">
        <v>6</v>
      </c>
      <c r="E749" t="s">
        <v>417</v>
      </c>
      <c r="F749" t="s">
        <v>13</v>
      </c>
      <c r="G749" t="s">
        <v>426</v>
      </c>
      <c r="H749">
        <v>27142</v>
      </c>
      <c r="I749" s="1" t="s">
        <v>435</v>
      </c>
      <c r="J749" t="s">
        <v>440</v>
      </c>
    </row>
    <row r="750" spans="2:10" x14ac:dyDescent="0.25">
      <c r="B750">
        <v>90433255608</v>
      </c>
      <c r="C750" t="s">
        <v>215</v>
      </c>
      <c r="D750" t="s">
        <v>6</v>
      </c>
      <c r="E750" t="s">
        <v>417</v>
      </c>
      <c r="F750" t="s">
        <v>427</v>
      </c>
      <c r="G750" t="s">
        <v>425</v>
      </c>
      <c r="H750">
        <v>26672</v>
      </c>
      <c r="I750" s="1" t="s">
        <v>436</v>
      </c>
      <c r="J750" t="s">
        <v>437</v>
      </c>
    </row>
    <row r="751" spans="2:10" x14ac:dyDescent="0.25">
      <c r="B751">
        <v>90471108936</v>
      </c>
      <c r="C751" t="s">
        <v>169</v>
      </c>
      <c r="D751" t="s">
        <v>6</v>
      </c>
      <c r="E751" t="s">
        <v>8</v>
      </c>
      <c r="F751" t="s">
        <v>12</v>
      </c>
      <c r="G751" t="s">
        <v>424</v>
      </c>
      <c r="H751">
        <v>30379</v>
      </c>
      <c r="I751" s="1" t="s">
        <v>433</v>
      </c>
      <c r="J751" t="s">
        <v>438</v>
      </c>
    </row>
    <row r="752" spans="2:10" x14ac:dyDescent="0.25">
      <c r="B752">
        <v>90676250589</v>
      </c>
      <c r="C752" t="s">
        <v>209</v>
      </c>
      <c r="D752" t="s">
        <v>6</v>
      </c>
      <c r="E752" t="s">
        <v>8</v>
      </c>
      <c r="F752" t="s">
        <v>427</v>
      </c>
      <c r="G752" t="s">
        <v>424</v>
      </c>
      <c r="H752">
        <v>23395</v>
      </c>
      <c r="I752" s="1" t="s">
        <v>433</v>
      </c>
      <c r="J752" t="s">
        <v>438</v>
      </c>
    </row>
    <row r="753" spans="2:10" x14ac:dyDescent="0.25">
      <c r="B753">
        <v>91279323809</v>
      </c>
      <c r="C753" t="s">
        <v>57</v>
      </c>
      <c r="D753" t="s">
        <v>6</v>
      </c>
      <c r="E753" t="s">
        <v>7</v>
      </c>
      <c r="F753" t="s">
        <v>427</v>
      </c>
      <c r="G753" t="s">
        <v>425</v>
      </c>
      <c r="H753">
        <v>27443</v>
      </c>
      <c r="I753" s="1" t="s">
        <v>433</v>
      </c>
      <c r="J753" t="s">
        <v>439</v>
      </c>
    </row>
    <row r="754" spans="2:10" x14ac:dyDescent="0.25">
      <c r="B754">
        <v>91362501845</v>
      </c>
      <c r="C754" t="s">
        <v>54</v>
      </c>
      <c r="D754" t="s">
        <v>5</v>
      </c>
      <c r="E754" t="s">
        <v>417</v>
      </c>
      <c r="F754" t="s">
        <v>11</v>
      </c>
      <c r="G754" t="s">
        <v>425</v>
      </c>
      <c r="H754">
        <v>28394</v>
      </c>
      <c r="I754" s="1" t="s">
        <v>433</v>
      </c>
      <c r="J754" t="s">
        <v>440</v>
      </c>
    </row>
    <row r="755" spans="2:10" x14ac:dyDescent="0.25">
      <c r="B755">
        <v>91518429185</v>
      </c>
      <c r="C755" t="s">
        <v>152</v>
      </c>
      <c r="D755" t="s">
        <v>6</v>
      </c>
      <c r="E755" t="s">
        <v>8</v>
      </c>
      <c r="F755" t="s">
        <v>13</v>
      </c>
      <c r="G755" t="s">
        <v>425</v>
      </c>
      <c r="H755">
        <v>31840</v>
      </c>
      <c r="I755" s="1" t="s">
        <v>433</v>
      </c>
      <c r="J755" t="s">
        <v>437</v>
      </c>
    </row>
    <row r="756" spans="2:10" x14ac:dyDescent="0.25">
      <c r="B756">
        <v>92217554531</v>
      </c>
      <c r="C756" t="s">
        <v>230</v>
      </c>
      <c r="D756" t="s">
        <v>6</v>
      </c>
      <c r="E756" t="s">
        <v>7</v>
      </c>
      <c r="F756" t="s">
        <v>13</v>
      </c>
      <c r="G756" t="s">
        <v>426</v>
      </c>
      <c r="H756">
        <v>29548</v>
      </c>
      <c r="I756" s="1" t="s">
        <v>433</v>
      </c>
      <c r="J756" t="s">
        <v>439</v>
      </c>
    </row>
    <row r="757" spans="2:10" x14ac:dyDescent="0.25">
      <c r="B757">
        <v>92420051701</v>
      </c>
      <c r="C757" t="s">
        <v>182</v>
      </c>
      <c r="D757" t="s">
        <v>5</v>
      </c>
      <c r="E757" t="s">
        <v>8</v>
      </c>
      <c r="F757" t="s">
        <v>13</v>
      </c>
      <c r="G757" t="s">
        <v>424</v>
      </c>
      <c r="H757">
        <v>35594</v>
      </c>
      <c r="I757" s="1" t="s">
        <v>433</v>
      </c>
      <c r="J757" t="s">
        <v>439</v>
      </c>
    </row>
    <row r="758" spans="2:10" x14ac:dyDescent="0.25">
      <c r="B758">
        <v>92500013367</v>
      </c>
      <c r="C758" t="s">
        <v>131</v>
      </c>
      <c r="D758" t="s">
        <v>6</v>
      </c>
      <c r="E758" t="s">
        <v>416</v>
      </c>
      <c r="F758" t="s">
        <v>13</v>
      </c>
      <c r="G758" t="s">
        <v>424</v>
      </c>
      <c r="H758">
        <v>22721</v>
      </c>
      <c r="I758" s="1" t="s">
        <v>433</v>
      </c>
      <c r="J758" t="s">
        <v>437</v>
      </c>
    </row>
    <row r="759" spans="2:10" x14ac:dyDescent="0.25">
      <c r="B759">
        <v>92768661715</v>
      </c>
      <c r="C759" t="s">
        <v>271</v>
      </c>
      <c r="D759" t="s">
        <v>5</v>
      </c>
      <c r="E759" t="s">
        <v>417</v>
      </c>
      <c r="F759" t="s">
        <v>12</v>
      </c>
      <c r="G759" t="s">
        <v>424</v>
      </c>
      <c r="H759">
        <v>31078</v>
      </c>
      <c r="I759" s="1" t="s">
        <v>433</v>
      </c>
      <c r="J759" t="s">
        <v>440</v>
      </c>
    </row>
    <row r="760" spans="2:10" x14ac:dyDescent="0.25">
      <c r="B760">
        <v>92851862378</v>
      </c>
      <c r="C760" t="s">
        <v>72</v>
      </c>
      <c r="D760" t="s">
        <v>5</v>
      </c>
      <c r="E760" t="s">
        <v>8</v>
      </c>
      <c r="F760" t="s">
        <v>13</v>
      </c>
      <c r="G760" t="s">
        <v>425</v>
      </c>
      <c r="H760">
        <v>30872</v>
      </c>
      <c r="I760" s="1" t="s">
        <v>429</v>
      </c>
      <c r="J760" t="s">
        <v>438</v>
      </c>
    </row>
    <row r="761" spans="2:10" x14ac:dyDescent="0.25">
      <c r="B761">
        <v>92908961862</v>
      </c>
      <c r="C761" t="s">
        <v>28</v>
      </c>
      <c r="D761" t="s">
        <v>5</v>
      </c>
      <c r="E761" t="s">
        <v>416</v>
      </c>
      <c r="F761" t="s">
        <v>14</v>
      </c>
      <c r="G761" t="s">
        <v>425</v>
      </c>
      <c r="H761">
        <v>26841</v>
      </c>
      <c r="I761" s="1" t="s">
        <v>432</v>
      </c>
      <c r="J761" t="s">
        <v>437</v>
      </c>
    </row>
    <row r="762" spans="2:10" x14ac:dyDescent="0.25">
      <c r="B762">
        <v>92967114176</v>
      </c>
      <c r="C762" t="s">
        <v>208</v>
      </c>
      <c r="D762" t="s">
        <v>6</v>
      </c>
      <c r="E762" t="s">
        <v>416</v>
      </c>
      <c r="F762" t="s">
        <v>14</v>
      </c>
      <c r="G762" t="s">
        <v>425</v>
      </c>
      <c r="H762">
        <v>34170</v>
      </c>
      <c r="I762" s="1" t="s">
        <v>436</v>
      </c>
      <c r="J762" t="s">
        <v>437</v>
      </c>
    </row>
    <row r="763" spans="2:10" x14ac:dyDescent="0.25">
      <c r="B763">
        <v>93080185386</v>
      </c>
      <c r="C763" t="s">
        <v>82</v>
      </c>
      <c r="D763" t="s">
        <v>5</v>
      </c>
      <c r="E763" t="s">
        <v>8</v>
      </c>
      <c r="F763" t="s">
        <v>14</v>
      </c>
      <c r="G763" t="s">
        <v>424</v>
      </c>
      <c r="H763">
        <v>24809</v>
      </c>
      <c r="I763" s="1" t="s">
        <v>436</v>
      </c>
      <c r="J763" t="s">
        <v>437</v>
      </c>
    </row>
    <row r="764" spans="2:10" x14ac:dyDescent="0.25">
      <c r="B764">
        <v>93087822464</v>
      </c>
      <c r="C764" t="s">
        <v>64</v>
      </c>
      <c r="D764" t="s">
        <v>5</v>
      </c>
      <c r="E764" t="s">
        <v>417</v>
      </c>
      <c r="F764" t="s">
        <v>14</v>
      </c>
      <c r="G764" t="s">
        <v>425</v>
      </c>
      <c r="H764">
        <v>29740</v>
      </c>
      <c r="I764" s="1" t="s">
        <v>436</v>
      </c>
      <c r="J764" t="s">
        <v>437</v>
      </c>
    </row>
    <row r="765" spans="2:10" x14ac:dyDescent="0.25">
      <c r="B765">
        <v>93174372517</v>
      </c>
      <c r="C765" t="s">
        <v>366</v>
      </c>
      <c r="D765" t="s">
        <v>5</v>
      </c>
      <c r="E765" t="s">
        <v>417</v>
      </c>
      <c r="F765" t="s">
        <v>11</v>
      </c>
      <c r="G765" t="s">
        <v>426</v>
      </c>
      <c r="H765">
        <v>28633</v>
      </c>
      <c r="I765" s="1" t="s">
        <v>436</v>
      </c>
      <c r="J765" t="s">
        <v>440</v>
      </c>
    </row>
    <row r="766" spans="2:10" x14ac:dyDescent="0.25">
      <c r="B766">
        <v>93661850588</v>
      </c>
      <c r="C766" t="s">
        <v>203</v>
      </c>
      <c r="D766" t="s">
        <v>5</v>
      </c>
      <c r="E766" t="s">
        <v>7</v>
      </c>
      <c r="F766" t="s">
        <v>13</v>
      </c>
      <c r="G766" t="s">
        <v>424</v>
      </c>
      <c r="H766">
        <v>30271</v>
      </c>
      <c r="I766" s="1" t="s">
        <v>436</v>
      </c>
      <c r="J766" t="s">
        <v>437</v>
      </c>
    </row>
    <row r="767" spans="2:10" x14ac:dyDescent="0.25">
      <c r="B767">
        <v>94266497658</v>
      </c>
      <c r="C767" t="s">
        <v>361</v>
      </c>
      <c r="D767" t="s">
        <v>6</v>
      </c>
      <c r="E767" t="s">
        <v>417</v>
      </c>
      <c r="F767" t="s">
        <v>12</v>
      </c>
      <c r="G767" t="s">
        <v>425</v>
      </c>
      <c r="H767">
        <v>33715</v>
      </c>
      <c r="I767" s="1" t="s">
        <v>436</v>
      </c>
      <c r="J767" t="s">
        <v>438</v>
      </c>
    </row>
    <row r="768" spans="2:10" x14ac:dyDescent="0.25">
      <c r="B768">
        <v>94367151573</v>
      </c>
      <c r="C768" t="s">
        <v>350</v>
      </c>
      <c r="D768" t="s">
        <v>6</v>
      </c>
      <c r="E768" t="s">
        <v>7</v>
      </c>
      <c r="F768" t="s">
        <v>13</v>
      </c>
      <c r="G768" t="s">
        <v>426</v>
      </c>
      <c r="H768">
        <v>30154</v>
      </c>
      <c r="I768" s="1" t="s">
        <v>435</v>
      </c>
      <c r="J768" t="s">
        <v>439</v>
      </c>
    </row>
    <row r="769" spans="2:10" x14ac:dyDescent="0.25">
      <c r="B769">
        <v>94460718865</v>
      </c>
      <c r="C769" t="s">
        <v>56</v>
      </c>
      <c r="D769" t="s">
        <v>5</v>
      </c>
      <c r="E769" t="s">
        <v>7</v>
      </c>
      <c r="F769" t="s">
        <v>13</v>
      </c>
      <c r="G769" t="s">
        <v>426</v>
      </c>
      <c r="H769">
        <v>24035</v>
      </c>
      <c r="I769" s="1" t="s">
        <v>433</v>
      </c>
      <c r="J769" t="s">
        <v>437</v>
      </c>
    </row>
    <row r="770" spans="2:10" x14ac:dyDescent="0.25">
      <c r="B770">
        <v>94559470168</v>
      </c>
      <c r="C770" t="s">
        <v>206</v>
      </c>
      <c r="D770" t="s">
        <v>5</v>
      </c>
      <c r="E770" t="s">
        <v>417</v>
      </c>
      <c r="F770" t="s">
        <v>13</v>
      </c>
      <c r="G770" t="s">
        <v>426</v>
      </c>
      <c r="H770">
        <v>36149</v>
      </c>
      <c r="I770" s="1" t="s">
        <v>433</v>
      </c>
      <c r="J770" t="s">
        <v>439</v>
      </c>
    </row>
    <row r="771" spans="2:10" x14ac:dyDescent="0.25">
      <c r="B771">
        <v>94583059920</v>
      </c>
      <c r="C771" t="s">
        <v>329</v>
      </c>
      <c r="D771" t="s">
        <v>5</v>
      </c>
      <c r="E771" t="s">
        <v>8</v>
      </c>
      <c r="F771" t="s">
        <v>427</v>
      </c>
      <c r="G771" t="s">
        <v>424</v>
      </c>
      <c r="H771">
        <v>28578</v>
      </c>
      <c r="I771" s="1" t="s">
        <v>433</v>
      </c>
      <c r="J771" t="s">
        <v>438</v>
      </c>
    </row>
    <row r="772" spans="2:10" x14ac:dyDescent="0.25">
      <c r="B772">
        <v>94654130097</v>
      </c>
      <c r="C772" t="s">
        <v>179</v>
      </c>
      <c r="D772" t="s">
        <v>5</v>
      </c>
      <c r="E772" t="s">
        <v>8</v>
      </c>
      <c r="F772" t="s">
        <v>13</v>
      </c>
      <c r="G772" t="s">
        <v>426</v>
      </c>
      <c r="H772">
        <v>34894</v>
      </c>
      <c r="I772" s="1" t="s">
        <v>433</v>
      </c>
      <c r="J772" t="s">
        <v>437</v>
      </c>
    </row>
    <row r="773" spans="2:10" x14ac:dyDescent="0.25">
      <c r="B773">
        <v>95202710429</v>
      </c>
      <c r="C773" t="s">
        <v>226</v>
      </c>
      <c r="D773" t="s">
        <v>5</v>
      </c>
      <c r="E773" t="s">
        <v>417</v>
      </c>
      <c r="F773" t="s">
        <v>14</v>
      </c>
      <c r="G773" t="s">
        <v>426</v>
      </c>
      <c r="H773">
        <v>24300</v>
      </c>
      <c r="I773" s="1" t="s">
        <v>433</v>
      </c>
      <c r="J773" t="s">
        <v>437</v>
      </c>
    </row>
    <row r="774" spans="2:10" x14ac:dyDescent="0.25">
      <c r="B774">
        <v>95305432346</v>
      </c>
      <c r="C774" t="s">
        <v>395</v>
      </c>
      <c r="D774" t="s">
        <v>5</v>
      </c>
      <c r="E774" t="s">
        <v>417</v>
      </c>
      <c r="F774" t="s">
        <v>13</v>
      </c>
      <c r="G774" t="s">
        <v>425</v>
      </c>
      <c r="H774">
        <v>27046</v>
      </c>
      <c r="I774" s="1" t="s">
        <v>430</v>
      </c>
      <c r="J774" t="s">
        <v>437</v>
      </c>
    </row>
    <row r="775" spans="2:10" x14ac:dyDescent="0.25">
      <c r="B775">
        <v>95580971716</v>
      </c>
      <c r="C775" t="s">
        <v>214</v>
      </c>
      <c r="D775" t="s">
        <v>6</v>
      </c>
      <c r="E775" t="s">
        <v>417</v>
      </c>
      <c r="F775" t="s">
        <v>427</v>
      </c>
      <c r="G775" t="s">
        <v>425</v>
      </c>
      <c r="H775">
        <v>32835</v>
      </c>
      <c r="I775" s="1" t="s">
        <v>429</v>
      </c>
      <c r="J775" t="s">
        <v>437</v>
      </c>
    </row>
    <row r="776" spans="2:10" x14ac:dyDescent="0.25">
      <c r="B776">
        <v>95596945437</v>
      </c>
      <c r="C776" t="s">
        <v>387</v>
      </c>
      <c r="D776" t="s">
        <v>6</v>
      </c>
      <c r="E776" t="s">
        <v>7</v>
      </c>
      <c r="F776" t="s">
        <v>9</v>
      </c>
      <c r="G776" t="s">
        <v>425</v>
      </c>
      <c r="H776">
        <v>35092</v>
      </c>
      <c r="I776" s="1" t="s">
        <v>431</v>
      </c>
      <c r="J776" t="s">
        <v>439</v>
      </c>
    </row>
    <row r="777" spans="2:10" x14ac:dyDescent="0.25">
      <c r="B777">
        <v>95707970101</v>
      </c>
      <c r="C777" t="s">
        <v>79</v>
      </c>
      <c r="D777" t="s">
        <v>6</v>
      </c>
      <c r="E777" t="s">
        <v>8</v>
      </c>
      <c r="F777" t="s">
        <v>12</v>
      </c>
      <c r="G777" t="s">
        <v>425</v>
      </c>
      <c r="H777">
        <v>23655</v>
      </c>
      <c r="I777" s="1" t="s">
        <v>432</v>
      </c>
      <c r="J777" t="s">
        <v>440</v>
      </c>
    </row>
    <row r="778" spans="2:10" x14ac:dyDescent="0.25">
      <c r="B778">
        <v>95717759227</v>
      </c>
      <c r="C778" t="s">
        <v>146</v>
      </c>
      <c r="D778" t="s">
        <v>6</v>
      </c>
      <c r="E778" t="s">
        <v>417</v>
      </c>
      <c r="F778" t="s">
        <v>13</v>
      </c>
      <c r="G778" t="s">
        <v>426</v>
      </c>
      <c r="H778">
        <v>31254</v>
      </c>
      <c r="I778" s="1" t="s">
        <v>434</v>
      </c>
      <c r="J778" t="s">
        <v>440</v>
      </c>
    </row>
    <row r="779" spans="2:10" x14ac:dyDescent="0.25">
      <c r="B779">
        <v>95777582172</v>
      </c>
      <c r="C779" t="s">
        <v>370</v>
      </c>
      <c r="D779" t="s">
        <v>5</v>
      </c>
      <c r="E779" t="s">
        <v>7</v>
      </c>
      <c r="F779" t="s">
        <v>14</v>
      </c>
      <c r="G779" t="s">
        <v>426</v>
      </c>
      <c r="H779">
        <v>32769</v>
      </c>
      <c r="I779" s="1" t="s">
        <v>430</v>
      </c>
      <c r="J779" t="s">
        <v>437</v>
      </c>
    </row>
    <row r="780" spans="2:10" x14ac:dyDescent="0.25">
      <c r="B780">
        <v>96142770610</v>
      </c>
      <c r="C780" t="s">
        <v>301</v>
      </c>
      <c r="D780" t="s">
        <v>5</v>
      </c>
      <c r="E780" t="s">
        <v>417</v>
      </c>
      <c r="F780" t="s">
        <v>427</v>
      </c>
      <c r="G780" t="s">
        <v>425</v>
      </c>
      <c r="H780">
        <v>24217</v>
      </c>
      <c r="I780" s="1" t="s">
        <v>435</v>
      </c>
      <c r="J780" t="s">
        <v>438</v>
      </c>
    </row>
    <row r="781" spans="2:10" x14ac:dyDescent="0.25">
      <c r="B781">
        <v>96189222892</v>
      </c>
      <c r="C781" t="s">
        <v>103</v>
      </c>
      <c r="D781" t="s">
        <v>6</v>
      </c>
      <c r="E781" t="s">
        <v>7</v>
      </c>
      <c r="F781" t="s">
        <v>12</v>
      </c>
      <c r="G781" t="s">
        <v>424</v>
      </c>
      <c r="H781">
        <v>27862</v>
      </c>
      <c r="I781" s="1" t="s">
        <v>436</v>
      </c>
      <c r="J781" t="s">
        <v>440</v>
      </c>
    </row>
    <row r="782" spans="2:10" x14ac:dyDescent="0.25">
      <c r="B782">
        <v>96207993803</v>
      </c>
      <c r="C782" t="s">
        <v>221</v>
      </c>
      <c r="D782" t="s">
        <v>5</v>
      </c>
      <c r="E782" t="s">
        <v>417</v>
      </c>
      <c r="F782" t="s">
        <v>427</v>
      </c>
      <c r="G782" t="s">
        <v>425</v>
      </c>
      <c r="H782">
        <v>31971</v>
      </c>
      <c r="I782" s="1" t="s">
        <v>430</v>
      </c>
      <c r="J782" t="s">
        <v>438</v>
      </c>
    </row>
    <row r="783" spans="2:10" x14ac:dyDescent="0.25">
      <c r="B783">
        <v>96469060945</v>
      </c>
      <c r="C783" t="s">
        <v>109</v>
      </c>
      <c r="D783" t="s">
        <v>5</v>
      </c>
      <c r="E783" t="s">
        <v>8</v>
      </c>
      <c r="F783" t="s">
        <v>427</v>
      </c>
      <c r="G783" t="s">
        <v>426</v>
      </c>
      <c r="H783">
        <v>25830</v>
      </c>
      <c r="I783" s="1" t="s">
        <v>435</v>
      </c>
      <c r="J783" t="s">
        <v>438</v>
      </c>
    </row>
    <row r="784" spans="2:10" x14ac:dyDescent="0.25">
      <c r="B784">
        <v>96498559182</v>
      </c>
      <c r="C784" t="s">
        <v>38</v>
      </c>
      <c r="D784" t="s">
        <v>5</v>
      </c>
      <c r="E784" t="s">
        <v>417</v>
      </c>
      <c r="F784" t="s">
        <v>13</v>
      </c>
      <c r="G784" t="s">
        <v>426</v>
      </c>
      <c r="H784">
        <v>31923</v>
      </c>
      <c r="I784" s="1" t="s">
        <v>436</v>
      </c>
      <c r="J784" t="s">
        <v>439</v>
      </c>
    </row>
    <row r="785" spans="2:10" x14ac:dyDescent="0.25">
      <c r="B785">
        <v>96683513690</v>
      </c>
      <c r="C785" t="s">
        <v>23</v>
      </c>
      <c r="D785" t="s">
        <v>6</v>
      </c>
      <c r="E785" t="s">
        <v>7</v>
      </c>
      <c r="F785" t="s">
        <v>427</v>
      </c>
      <c r="G785" t="s">
        <v>424</v>
      </c>
      <c r="H785">
        <v>34631</v>
      </c>
      <c r="I785" s="1" t="s">
        <v>433</v>
      </c>
      <c r="J785" t="s">
        <v>437</v>
      </c>
    </row>
    <row r="786" spans="2:10" x14ac:dyDescent="0.25">
      <c r="B786">
        <v>96690867763</v>
      </c>
      <c r="C786" t="s">
        <v>53</v>
      </c>
      <c r="D786" t="s">
        <v>6</v>
      </c>
      <c r="E786" t="s">
        <v>7</v>
      </c>
      <c r="F786" t="s">
        <v>427</v>
      </c>
      <c r="G786" t="s">
        <v>424</v>
      </c>
      <c r="H786">
        <v>23740</v>
      </c>
      <c r="I786" s="1" t="s">
        <v>433</v>
      </c>
      <c r="J786" t="s">
        <v>438</v>
      </c>
    </row>
    <row r="787" spans="2:10" x14ac:dyDescent="0.25">
      <c r="B787">
        <v>96730763444</v>
      </c>
      <c r="C787" t="s">
        <v>189</v>
      </c>
      <c r="D787" t="s">
        <v>5</v>
      </c>
      <c r="E787" t="s">
        <v>418</v>
      </c>
      <c r="F787" t="s">
        <v>427</v>
      </c>
      <c r="G787" t="s">
        <v>426</v>
      </c>
      <c r="H787">
        <v>27917</v>
      </c>
      <c r="I787" s="1" t="s">
        <v>433</v>
      </c>
      <c r="J787" t="s">
        <v>439</v>
      </c>
    </row>
    <row r="788" spans="2:10" x14ac:dyDescent="0.25">
      <c r="B788">
        <v>96777910303</v>
      </c>
      <c r="C788" t="s">
        <v>87</v>
      </c>
      <c r="D788" t="s">
        <v>6</v>
      </c>
      <c r="E788" t="s">
        <v>7</v>
      </c>
      <c r="F788" t="s">
        <v>9</v>
      </c>
      <c r="G788" t="s">
        <v>425</v>
      </c>
      <c r="H788">
        <v>22684</v>
      </c>
      <c r="I788" s="1" t="s">
        <v>433</v>
      </c>
      <c r="J788" t="s">
        <v>437</v>
      </c>
    </row>
    <row r="789" spans="2:10" x14ac:dyDescent="0.25">
      <c r="B789">
        <v>97043215141</v>
      </c>
      <c r="C789" t="s">
        <v>306</v>
      </c>
      <c r="D789" t="s">
        <v>6</v>
      </c>
      <c r="E789" t="s">
        <v>416</v>
      </c>
      <c r="F789" t="s">
        <v>11</v>
      </c>
      <c r="G789" t="s">
        <v>426</v>
      </c>
      <c r="H789">
        <v>29357</v>
      </c>
      <c r="I789" s="1" t="s">
        <v>433</v>
      </c>
      <c r="J789" t="s">
        <v>440</v>
      </c>
    </row>
    <row r="790" spans="2:10" x14ac:dyDescent="0.25">
      <c r="B790">
        <v>97361141928</v>
      </c>
      <c r="C790" t="s">
        <v>383</v>
      </c>
      <c r="D790" t="s">
        <v>6</v>
      </c>
      <c r="E790" t="s">
        <v>7</v>
      </c>
      <c r="F790" t="s">
        <v>427</v>
      </c>
      <c r="G790" t="s">
        <v>424</v>
      </c>
      <c r="H790">
        <v>32123</v>
      </c>
      <c r="I790" s="1" t="s">
        <v>433</v>
      </c>
      <c r="J790" t="s">
        <v>437</v>
      </c>
    </row>
    <row r="791" spans="2:10" x14ac:dyDescent="0.25">
      <c r="B791">
        <v>97520904627</v>
      </c>
      <c r="C791" t="s">
        <v>348</v>
      </c>
      <c r="D791" t="s">
        <v>6</v>
      </c>
      <c r="E791" t="s">
        <v>416</v>
      </c>
      <c r="F791" t="s">
        <v>13</v>
      </c>
      <c r="G791" t="s">
        <v>425</v>
      </c>
      <c r="H791">
        <v>28812</v>
      </c>
      <c r="I791" s="1" t="s">
        <v>433</v>
      </c>
      <c r="J791" t="s">
        <v>439</v>
      </c>
    </row>
    <row r="792" spans="2:10" x14ac:dyDescent="0.25">
      <c r="B792">
        <v>97854794245</v>
      </c>
      <c r="C792" t="s">
        <v>176</v>
      </c>
      <c r="D792" t="s">
        <v>6</v>
      </c>
      <c r="E792" t="s">
        <v>7</v>
      </c>
      <c r="F792" t="s">
        <v>13</v>
      </c>
      <c r="G792" t="s">
        <v>426</v>
      </c>
      <c r="H792">
        <v>31566</v>
      </c>
      <c r="I792" s="1" t="s">
        <v>433</v>
      </c>
      <c r="J792" t="s">
        <v>437</v>
      </c>
    </row>
    <row r="793" spans="2:10" x14ac:dyDescent="0.25">
      <c r="B793">
        <v>97867342326</v>
      </c>
      <c r="C793" t="s">
        <v>74</v>
      </c>
      <c r="D793" t="s">
        <v>5</v>
      </c>
      <c r="E793" t="s">
        <v>417</v>
      </c>
      <c r="F793" t="s">
        <v>13</v>
      </c>
      <c r="G793" t="s">
        <v>425</v>
      </c>
      <c r="H793">
        <v>32872</v>
      </c>
      <c r="I793" s="1" t="s">
        <v>433</v>
      </c>
      <c r="J793" t="s">
        <v>440</v>
      </c>
    </row>
    <row r="794" spans="2:10" x14ac:dyDescent="0.25">
      <c r="B794">
        <v>97913428100</v>
      </c>
      <c r="C794" t="s">
        <v>388</v>
      </c>
      <c r="D794" t="s">
        <v>5</v>
      </c>
      <c r="E794" t="s">
        <v>416</v>
      </c>
      <c r="F794" t="s">
        <v>14</v>
      </c>
      <c r="G794" t="s">
        <v>425</v>
      </c>
      <c r="H794">
        <v>36451</v>
      </c>
      <c r="I794" s="1" t="s">
        <v>429</v>
      </c>
      <c r="J794" t="s">
        <v>437</v>
      </c>
    </row>
    <row r="795" spans="2:10" x14ac:dyDescent="0.25">
      <c r="B795">
        <v>98024981881</v>
      </c>
      <c r="C795" t="s">
        <v>160</v>
      </c>
      <c r="D795" t="s">
        <v>5</v>
      </c>
      <c r="E795" t="s">
        <v>7</v>
      </c>
      <c r="F795" t="s">
        <v>14</v>
      </c>
      <c r="G795" t="s">
        <v>426</v>
      </c>
      <c r="H795">
        <v>24077</v>
      </c>
      <c r="I795" s="1" t="s">
        <v>432</v>
      </c>
      <c r="J795" t="s">
        <v>437</v>
      </c>
    </row>
    <row r="796" spans="2:10" x14ac:dyDescent="0.25">
      <c r="B796">
        <v>98384039664</v>
      </c>
      <c r="C796" t="s">
        <v>154</v>
      </c>
      <c r="D796" t="s">
        <v>6</v>
      </c>
      <c r="E796" t="s">
        <v>417</v>
      </c>
      <c r="F796" t="s">
        <v>14</v>
      </c>
      <c r="G796" t="s">
        <v>425</v>
      </c>
      <c r="H796">
        <v>35468</v>
      </c>
      <c r="I796" s="1" t="s">
        <v>436</v>
      </c>
      <c r="J796" t="s">
        <v>437</v>
      </c>
    </row>
    <row r="797" spans="2:10" x14ac:dyDescent="0.25">
      <c r="B797">
        <v>98413368768</v>
      </c>
      <c r="C797" t="s">
        <v>156</v>
      </c>
      <c r="D797" t="s">
        <v>6</v>
      </c>
      <c r="E797" t="s">
        <v>7</v>
      </c>
      <c r="F797" t="s">
        <v>13</v>
      </c>
      <c r="G797" t="s">
        <v>426</v>
      </c>
      <c r="H797">
        <v>34629</v>
      </c>
      <c r="I797" s="1" t="s">
        <v>436</v>
      </c>
      <c r="J797" t="s">
        <v>439</v>
      </c>
    </row>
    <row r="798" spans="2:10" x14ac:dyDescent="0.25">
      <c r="B798">
        <v>98697109512</v>
      </c>
      <c r="C798" t="s">
        <v>411</v>
      </c>
      <c r="D798" t="s">
        <v>6</v>
      </c>
      <c r="E798" t="s">
        <v>416</v>
      </c>
      <c r="F798" t="s">
        <v>9</v>
      </c>
      <c r="G798" t="s">
        <v>424</v>
      </c>
      <c r="H798">
        <v>32523</v>
      </c>
      <c r="I798" s="1" t="s">
        <v>436</v>
      </c>
      <c r="J798" t="s">
        <v>439</v>
      </c>
    </row>
    <row r="799" spans="2:10" x14ac:dyDescent="0.25">
      <c r="B799">
        <v>99005827580</v>
      </c>
      <c r="C799" t="s">
        <v>341</v>
      </c>
      <c r="D799" t="s">
        <v>5</v>
      </c>
      <c r="E799" t="s">
        <v>417</v>
      </c>
      <c r="F799" t="s">
        <v>427</v>
      </c>
      <c r="G799" t="s">
        <v>425</v>
      </c>
      <c r="H799">
        <v>25870</v>
      </c>
      <c r="I799" s="1" t="s">
        <v>436</v>
      </c>
      <c r="J799" t="s">
        <v>438</v>
      </c>
    </row>
    <row r="800" spans="2:10" x14ac:dyDescent="0.25">
      <c r="B800">
        <v>99052709620</v>
      </c>
      <c r="C800" t="s">
        <v>284</v>
      </c>
      <c r="D800" t="s">
        <v>5</v>
      </c>
      <c r="E800" t="s">
        <v>418</v>
      </c>
      <c r="F800" t="s">
        <v>13</v>
      </c>
      <c r="G800" t="s">
        <v>425</v>
      </c>
      <c r="H800">
        <v>34192</v>
      </c>
      <c r="I800" s="1" t="s">
        <v>436</v>
      </c>
      <c r="J800" t="s">
        <v>439</v>
      </c>
    </row>
    <row r="801" spans="2:10" x14ac:dyDescent="0.25">
      <c r="B801">
        <v>99391394012</v>
      </c>
      <c r="C801" t="s">
        <v>24</v>
      </c>
      <c r="D801" t="s">
        <v>5</v>
      </c>
      <c r="E801" t="s">
        <v>417</v>
      </c>
      <c r="F801" t="s">
        <v>13</v>
      </c>
      <c r="G801" t="s">
        <v>425</v>
      </c>
      <c r="H801">
        <v>36312</v>
      </c>
      <c r="I801" s="1" t="s">
        <v>436</v>
      </c>
      <c r="J801" t="s">
        <v>438</v>
      </c>
    </row>
    <row r="802" spans="2:10" x14ac:dyDescent="0.25">
      <c r="B802">
        <v>99587124171</v>
      </c>
      <c r="C802" t="s">
        <v>296</v>
      </c>
      <c r="D802" t="s">
        <v>5</v>
      </c>
      <c r="E802" t="s">
        <v>7</v>
      </c>
      <c r="F802" t="s">
        <v>13</v>
      </c>
      <c r="G802" t="s">
        <v>426</v>
      </c>
      <c r="H802">
        <v>28112</v>
      </c>
      <c r="I802" s="1" t="s">
        <v>435</v>
      </c>
      <c r="J802" t="s">
        <v>437</v>
      </c>
    </row>
    <row r="803" spans="2:10" x14ac:dyDescent="0.25">
      <c r="B803">
        <v>99659049071</v>
      </c>
      <c r="C803" t="s">
        <v>274</v>
      </c>
      <c r="D803" t="s">
        <v>6</v>
      </c>
      <c r="E803" t="s">
        <v>417</v>
      </c>
      <c r="F803" t="s">
        <v>14</v>
      </c>
      <c r="G803" t="s">
        <v>425</v>
      </c>
      <c r="H803">
        <v>35229</v>
      </c>
      <c r="I803" s="1" t="s">
        <v>433</v>
      </c>
      <c r="J803" t="s">
        <v>437</v>
      </c>
    </row>
    <row r="804" spans="2:10" x14ac:dyDescent="0.25">
      <c r="B804">
        <v>99687496489</v>
      </c>
      <c r="C804" t="s">
        <v>312</v>
      </c>
      <c r="D804" t="s">
        <v>6</v>
      </c>
      <c r="E804" t="s">
        <v>8</v>
      </c>
      <c r="F804" t="s">
        <v>13</v>
      </c>
      <c r="G804" t="s">
        <v>425</v>
      </c>
      <c r="H804">
        <v>35163</v>
      </c>
      <c r="I804" s="1" t="s">
        <v>433</v>
      </c>
      <c r="J804" t="s">
        <v>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951C9-D09A-4C9D-933B-34B3FE055C04}">
  <dimension ref="A1:L803"/>
  <sheetViews>
    <sheetView topLeftCell="B1" workbookViewId="0">
      <selection activeCell="I19" sqref="I19"/>
    </sheetView>
  </sheetViews>
  <sheetFormatPr defaultRowHeight="15" x14ac:dyDescent="0.25"/>
  <cols>
    <col min="1" max="1" width="14" bestFit="1" customWidth="1"/>
    <col min="2" max="2" width="24.85546875" style="9" bestFit="1" customWidth="1"/>
    <col min="3" max="3" width="12.28515625" style="15" bestFit="1" customWidth="1"/>
    <col min="4" max="4" width="18.5703125" style="15" bestFit="1" customWidth="1"/>
    <col min="5" max="5" width="25.7109375" style="15" customWidth="1"/>
    <col min="6" max="6" width="17.7109375" style="15" customWidth="1"/>
    <col min="7" max="7" width="15" style="10" bestFit="1" customWidth="1"/>
    <col min="8" max="8" width="10.5703125" bestFit="1" customWidth="1"/>
    <col min="9" max="9" width="16.140625" style="2" bestFit="1" customWidth="1"/>
    <col min="10" max="10" width="22" style="15" bestFit="1" customWidth="1"/>
    <col min="11" max="11" width="15" style="15" bestFit="1" customWidth="1"/>
    <col min="12" max="12" width="16.85546875" style="11" customWidth="1"/>
    <col min="13" max="14" width="10.7109375" customWidth="1"/>
  </cols>
  <sheetData>
    <row r="1" spans="1:12" x14ac:dyDescent="0.25">
      <c r="A1" s="2" t="s">
        <v>2</v>
      </c>
      <c r="B1" s="8" t="s">
        <v>0</v>
      </c>
      <c r="C1" s="8" t="s">
        <v>450</v>
      </c>
      <c r="D1" s="8" t="s">
        <v>451</v>
      </c>
      <c r="E1" s="8" t="s">
        <v>472</v>
      </c>
      <c r="F1" s="8" t="s">
        <v>449</v>
      </c>
      <c r="G1" s="10" t="s">
        <v>452</v>
      </c>
      <c r="H1" s="2" t="s">
        <v>453</v>
      </c>
      <c r="I1" s="2" t="s">
        <v>454</v>
      </c>
      <c r="J1" s="8" t="s">
        <v>448</v>
      </c>
      <c r="K1" s="8" t="s">
        <v>443</v>
      </c>
      <c r="L1" s="11" t="s">
        <v>473</v>
      </c>
    </row>
    <row r="2" spans="1:12" x14ac:dyDescent="0.25">
      <c r="A2" s="7">
        <v>22251128276</v>
      </c>
      <c r="B2" s="9" t="s">
        <v>135</v>
      </c>
      <c r="C2" s="15" t="s">
        <v>6</v>
      </c>
      <c r="D2" s="15" t="s">
        <v>417</v>
      </c>
      <c r="E2" s="15" t="s">
        <v>9</v>
      </c>
      <c r="F2" s="15" t="s">
        <v>425</v>
      </c>
      <c r="G2" s="10">
        <v>21118</v>
      </c>
      <c r="H2" s="13">
        <f ca="1">TRUNC((TODAY()-assinantes[[#This Row],[Data_Nasc]])/365)</f>
        <v>67</v>
      </c>
      <c r="I2" s="13" t="str">
        <f ca="1">HLOOKUP(assinantes[[#This Row],[Idade]],informacoes!$A$3:$D$4,2,TRUE)</f>
        <v>54-70</v>
      </c>
      <c r="J2" s="15" t="s">
        <v>433</v>
      </c>
      <c r="K2" s="15" t="s">
        <v>444</v>
      </c>
      <c r="L2" s="11">
        <v>29.9</v>
      </c>
    </row>
    <row r="3" spans="1:12" x14ac:dyDescent="0.25">
      <c r="A3" s="7">
        <v>22261045848</v>
      </c>
      <c r="B3" s="9" t="s">
        <v>217</v>
      </c>
      <c r="C3" s="15" t="s">
        <v>5</v>
      </c>
      <c r="D3" s="15" t="s">
        <v>7</v>
      </c>
      <c r="E3" s="15" t="s">
        <v>12</v>
      </c>
      <c r="F3" s="15" t="s">
        <v>425</v>
      </c>
      <c r="G3" s="10">
        <v>33376</v>
      </c>
      <c r="H3" s="13">
        <f ca="1">TRUNC((TODAY()-assinantes[[#This Row],[Data_Nasc]])/365)</f>
        <v>33</v>
      </c>
      <c r="I3" s="13" t="str">
        <f ca="1">HLOOKUP(assinantes[[#This Row],[Idade]],informacoes!$A$3:$D$4,2,TRUE)</f>
        <v>24-34</v>
      </c>
      <c r="J3" s="15" t="s">
        <v>433</v>
      </c>
      <c r="K3" s="15" t="s">
        <v>445</v>
      </c>
      <c r="L3" s="11">
        <v>35.9</v>
      </c>
    </row>
    <row r="4" spans="1:12" x14ac:dyDescent="0.25">
      <c r="A4" s="7">
        <v>22319593464</v>
      </c>
      <c r="B4" s="9" t="s">
        <v>221</v>
      </c>
      <c r="C4" s="15" t="s">
        <v>5</v>
      </c>
      <c r="D4" s="15" t="s">
        <v>417</v>
      </c>
      <c r="E4" s="15" t="s">
        <v>427</v>
      </c>
      <c r="F4" s="15" t="s">
        <v>426</v>
      </c>
      <c r="G4" s="10">
        <v>22802</v>
      </c>
      <c r="H4" s="13">
        <f ca="1">TRUNC((TODAY()-assinantes[[#This Row],[Data_Nasc]])/365)</f>
        <v>62</v>
      </c>
      <c r="I4" s="13" t="str">
        <f ca="1">HLOOKUP(assinantes[[#This Row],[Idade]],informacoes!$A$3:$D$4,2,TRUE)</f>
        <v>54-70</v>
      </c>
      <c r="J4" s="15" t="s">
        <v>433</v>
      </c>
      <c r="K4" s="15" t="s">
        <v>445</v>
      </c>
      <c r="L4" s="11">
        <v>35.9</v>
      </c>
    </row>
    <row r="5" spans="1:12" x14ac:dyDescent="0.25">
      <c r="A5" s="7">
        <v>22502656506</v>
      </c>
      <c r="B5" s="9" t="s">
        <v>304</v>
      </c>
      <c r="C5" s="15" t="s">
        <v>6</v>
      </c>
      <c r="D5" s="15" t="s">
        <v>417</v>
      </c>
      <c r="E5" s="15" t="s">
        <v>14</v>
      </c>
      <c r="F5" s="15" t="s">
        <v>425</v>
      </c>
      <c r="G5" s="10">
        <v>34035</v>
      </c>
      <c r="H5" s="13">
        <f ca="1">TRUNC((TODAY()-assinantes[[#This Row],[Data_Nasc]])/365)</f>
        <v>32</v>
      </c>
      <c r="I5" s="13" t="str">
        <f ca="1">HLOOKUP(assinantes[[#This Row],[Idade]],informacoes!$A$3:$D$4,2,TRUE)</f>
        <v>24-34</v>
      </c>
      <c r="J5" s="15" t="s">
        <v>433</v>
      </c>
      <c r="K5" s="15" t="s">
        <v>444</v>
      </c>
      <c r="L5" s="11">
        <v>29.9</v>
      </c>
    </row>
    <row r="6" spans="1:12" x14ac:dyDescent="0.25">
      <c r="A6" s="7">
        <v>22545488634</v>
      </c>
      <c r="B6" s="9" t="s">
        <v>195</v>
      </c>
      <c r="C6" s="15" t="s">
        <v>5</v>
      </c>
      <c r="D6" s="15" t="s">
        <v>417</v>
      </c>
      <c r="E6" s="15" t="s">
        <v>9</v>
      </c>
      <c r="F6" s="15" t="s">
        <v>425</v>
      </c>
      <c r="G6" s="10">
        <v>22524</v>
      </c>
      <c r="H6" s="13">
        <f ca="1">TRUNC((TODAY()-assinantes[[#This Row],[Data_Nasc]])/365)</f>
        <v>63</v>
      </c>
      <c r="I6" s="13" t="str">
        <f ca="1">HLOOKUP(assinantes[[#This Row],[Idade]],informacoes!$A$3:$D$4,2,TRUE)</f>
        <v>54-70</v>
      </c>
      <c r="J6" s="15" t="s">
        <v>433</v>
      </c>
      <c r="K6" s="15" t="s">
        <v>446</v>
      </c>
      <c r="L6" s="11">
        <v>9.9</v>
      </c>
    </row>
    <row r="7" spans="1:12" x14ac:dyDescent="0.25">
      <c r="A7" s="7">
        <v>22730255729</v>
      </c>
      <c r="B7" s="9" t="s">
        <v>235</v>
      </c>
      <c r="C7" s="15" t="s">
        <v>6</v>
      </c>
      <c r="D7" s="15" t="s">
        <v>417</v>
      </c>
      <c r="E7" s="15" t="s">
        <v>12</v>
      </c>
      <c r="F7" s="15" t="s">
        <v>425</v>
      </c>
      <c r="G7" s="10">
        <v>20633</v>
      </c>
      <c r="H7" s="13">
        <f ca="1">TRUNC((TODAY()-assinantes[[#This Row],[Data_Nasc]])/365)</f>
        <v>68</v>
      </c>
      <c r="I7" s="13" t="str">
        <f ca="1">HLOOKUP(assinantes[[#This Row],[Idade]],informacoes!$A$3:$D$4,2,TRUE)</f>
        <v>54-70</v>
      </c>
      <c r="J7" s="15" t="s">
        <v>433</v>
      </c>
      <c r="K7" s="15" t="s">
        <v>446</v>
      </c>
      <c r="L7" s="11">
        <v>9.9</v>
      </c>
    </row>
    <row r="8" spans="1:12" x14ac:dyDescent="0.25">
      <c r="A8" s="7">
        <v>22915442664</v>
      </c>
      <c r="B8" s="9" t="s">
        <v>380</v>
      </c>
      <c r="C8" s="15" t="s">
        <v>5</v>
      </c>
      <c r="D8" s="15" t="s">
        <v>7</v>
      </c>
      <c r="E8" s="15" t="s">
        <v>13</v>
      </c>
      <c r="F8" s="15" t="s">
        <v>425</v>
      </c>
      <c r="G8" s="10">
        <v>26190</v>
      </c>
      <c r="H8" s="13">
        <f ca="1">TRUNC((TODAY()-assinantes[[#This Row],[Data_Nasc]])/365)</f>
        <v>53</v>
      </c>
      <c r="I8" s="13" t="str">
        <f ca="1">HLOOKUP(assinantes[[#This Row],[Idade]],informacoes!$A$3:$D$4,2,TRUE)</f>
        <v>45-54</v>
      </c>
      <c r="J8" s="15" t="s">
        <v>433</v>
      </c>
      <c r="K8" s="15" t="s">
        <v>446</v>
      </c>
      <c r="L8" s="11">
        <v>9.9</v>
      </c>
    </row>
    <row r="9" spans="1:12" x14ac:dyDescent="0.25">
      <c r="A9" s="7">
        <v>23003948004</v>
      </c>
      <c r="B9" s="9" t="s">
        <v>385</v>
      </c>
      <c r="C9" s="15" t="s">
        <v>6</v>
      </c>
      <c r="D9" s="15" t="s">
        <v>7</v>
      </c>
      <c r="E9" s="15" t="s">
        <v>12</v>
      </c>
      <c r="F9" s="15" t="s">
        <v>425</v>
      </c>
      <c r="G9" s="10">
        <v>34879</v>
      </c>
      <c r="H9" s="13">
        <f ca="1">TRUNC((TODAY()-assinantes[[#This Row],[Data_Nasc]])/365)</f>
        <v>29</v>
      </c>
      <c r="I9" s="13" t="str">
        <f ca="1">HLOOKUP(assinantes[[#This Row],[Idade]],informacoes!$A$3:$D$4,2,TRUE)</f>
        <v>24-34</v>
      </c>
      <c r="J9" s="15" t="s">
        <v>433</v>
      </c>
      <c r="K9" s="15" t="s">
        <v>445</v>
      </c>
      <c r="L9" s="11">
        <v>35.9</v>
      </c>
    </row>
    <row r="10" spans="1:12" x14ac:dyDescent="0.25">
      <c r="A10" s="7">
        <v>23076469898</v>
      </c>
      <c r="B10" s="9" t="s">
        <v>28</v>
      </c>
      <c r="C10" s="15" t="s">
        <v>5</v>
      </c>
      <c r="D10" s="15" t="s">
        <v>416</v>
      </c>
      <c r="E10" s="15" t="s">
        <v>14</v>
      </c>
      <c r="F10" s="15" t="s">
        <v>425</v>
      </c>
      <c r="G10" s="10">
        <v>26534</v>
      </c>
      <c r="H10" s="13">
        <f ca="1">TRUNC((TODAY()-assinantes[[#This Row],[Data_Nasc]])/365)</f>
        <v>52</v>
      </c>
      <c r="I10" s="13" t="str">
        <f ca="1">HLOOKUP(assinantes[[#This Row],[Idade]],informacoes!$A$3:$D$4,2,TRUE)</f>
        <v>45-54</v>
      </c>
      <c r="J10" s="15" t="s">
        <v>433</v>
      </c>
      <c r="K10" s="15" t="s">
        <v>444</v>
      </c>
      <c r="L10" s="11">
        <v>29.9</v>
      </c>
    </row>
    <row r="11" spans="1:12" x14ac:dyDescent="0.25">
      <c r="A11" s="7">
        <v>23247585094</v>
      </c>
      <c r="B11" s="9" t="s">
        <v>123</v>
      </c>
      <c r="C11" s="15" t="s">
        <v>6</v>
      </c>
      <c r="D11" s="15" t="s">
        <v>7</v>
      </c>
      <c r="E11" s="15" t="s">
        <v>9</v>
      </c>
      <c r="F11" s="15" t="s">
        <v>424</v>
      </c>
      <c r="G11" s="10">
        <v>31809</v>
      </c>
      <c r="H11" s="13">
        <f ca="1">TRUNC((TODAY()-assinantes[[#This Row],[Data_Nasc]])/365)</f>
        <v>38</v>
      </c>
      <c r="I11" s="13" t="str">
        <f ca="1">HLOOKUP(assinantes[[#This Row],[Idade]],informacoes!$A$3:$D$4,2,TRUE)</f>
        <v>35-44</v>
      </c>
      <c r="J11" s="15" t="s">
        <v>429</v>
      </c>
      <c r="K11" s="15" t="s">
        <v>446</v>
      </c>
      <c r="L11" s="11">
        <v>9.9</v>
      </c>
    </row>
    <row r="12" spans="1:12" x14ac:dyDescent="0.25">
      <c r="A12" s="7">
        <v>23305930384</v>
      </c>
      <c r="B12" s="9" t="s">
        <v>386</v>
      </c>
      <c r="C12" s="15" t="s">
        <v>5</v>
      </c>
      <c r="D12" s="15" t="s">
        <v>417</v>
      </c>
      <c r="E12" s="15" t="s">
        <v>13</v>
      </c>
      <c r="F12" s="15" t="s">
        <v>426</v>
      </c>
      <c r="G12" s="10">
        <v>21884</v>
      </c>
      <c r="H12" s="13">
        <f ca="1">TRUNC((TODAY()-assinantes[[#This Row],[Data_Nasc]])/365)</f>
        <v>65</v>
      </c>
      <c r="I12" s="13" t="str">
        <f ca="1">HLOOKUP(assinantes[[#This Row],[Idade]],informacoes!$A$3:$D$4,2,TRUE)</f>
        <v>54-70</v>
      </c>
      <c r="J12" s="15" t="s">
        <v>432</v>
      </c>
      <c r="K12" s="15" t="s">
        <v>447</v>
      </c>
      <c r="L12" s="11">
        <v>79.900000000000006</v>
      </c>
    </row>
    <row r="13" spans="1:12" x14ac:dyDescent="0.25">
      <c r="A13" s="7">
        <v>23327518189</v>
      </c>
      <c r="B13" s="9" t="s">
        <v>238</v>
      </c>
      <c r="C13" s="15" t="s">
        <v>6</v>
      </c>
      <c r="D13" s="15" t="s">
        <v>417</v>
      </c>
      <c r="E13" s="15" t="s">
        <v>427</v>
      </c>
      <c r="F13" s="15" t="s">
        <v>426</v>
      </c>
      <c r="G13" s="10">
        <v>21366</v>
      </c>
      <c r="H13" s="13">
        <f ca="1">TRUNC((TODAY()-assinantes[[#This Row],[Data_Nasc]])/365)</f>
        <v>66</v>
      </c>
      <c r="I13" s="13" t="str">
        <f ca="1">HLOOKUP(assinantes[[#This Row],[Idade]],informacoes!$A$3:$D$4,2,TRUE)</f>
        <v>54-70</v>
      </c>
      <c r="J13" s="15" t="s">
        <v>436</v>
      </c>
      <c r="K13" s="15" t="s">
        <v>444</v>
      </c>
      <c r="L13" s="11">
        <v>29.9</v>
      </c>
    </row>
    <row r="14" spans="1:12" x14ac:dyDescent="0.25">
      <c r="A14" s="7">
        <v>23347171291</v>
      </c>
      <c r="B14" s="9" t="s">
        <v>328</v>
      </c>
      <c r="C14" s="15" t="s">
        <v>6</v>
      </c>
      <c r="D14" s="15" t="s">
        <v>416</v>
      </c>
      <c r="E14" s="15" t="s">
        <v>14</v>
      </c>
      <c r="F14" s="15" t="s">
        <v>425</v>
      </c>
      <c r="G14" s="10">
        <v>28645</v>
      </c>
      <c r="H14" s="13">
        <f ca="1">TRUNC((TODAY()-assinantes[[#This Row],[Data_Nasc]])/365)</f>
        <v>46</v>
      </c>
      <c r="I14" s="13" t="str">
        <f ca="1">HLOOKUP(assinantes[[#This Row],[Idade]],informacoes!$A$3:$D$4,2,TRUE)</f>
        <v>45-54</v>
      </c>
      <c r="J14" s="15" t="s">
        <v>436</v>
      </c>
      <c r="K14" s="15" t="s">
        <v>446</v>
      </c>
      <c r="L14" s="11">
        <v>9.9</v>
      </c>
    </row>
    <row r="15" spans="1:12" x14ac:dyDescent="0.25">
      <c r="A15" s="7">
        <v>23396488132</v>
      </c>
      <c r="B15" s="9" t="s">
        <v>41</v>
      </c>
      <c r="C15" s="15" t="s">
        <v>6</v>
      </c>
      <c r="D15" s="15" t="s">
        <v>417</v>
      </c>
      <c r="E15" s="15" t="s">
        <v>427</v>
      </c>
      <c r="F15" s="15" t="s">
        <v>425</v>
      </c>
      <c r="G15" s="10">
        <v>34390</v>
      </c>
      <c r="H15" s="13">
        <f ca="1">TRUNC((TODAY()-assinantes[[#This Row],[Data_Nasc]])/365)</f>
        <v>31</v>
      </c>
      <c r="I15" s="13" t="str">
        <f ca="1">HLOOKUP(assinantes[[#This Row],[Idade]],informacoes!$A$3:$D$4,2,TRUE)</f>
        <v>24-34</v>
      </c>
      <c r="J15" s="15" t="s">
        <v>436</v>
      </c>
      <c r="K15" s="15" t="s">
        <v>445</v>
      </c>
      <c r="L15" s="11">
        <v>35.9</v>
      </c>
    </row>
    <row r="16" spans="1:12" x14ac:dyDescent="0.25">
      <c r="A16" s="7">
        <v>23474418720</v>
      </c>
      <c r="B16" s="9" t="s">
        <v>87</v>
      </c>
      <c r="C16" s="15" t="s">
        <v>6</v>
      </c>
      <c r="D16" s="15" t="s">
        <v>7</v>
      </c>
      <c r="E16" s="15" t="s">
        <v>9</v>
      </c>
      <c r="F16" s="15" t="s">
        <v>425</v>
      </c>
      <c r="G16" s="10">
        <v>23540</v>
      </c>
      <c r="H16" s="13">
        <f ca="1">TRUNC((TODAY()-assinantes[[#This Row],[Data_Nasc]])/365)</f>
        <v>60</v>
      </c>
      <c r="I16" s="13" t="str">
        <f ca="1">HLOOKUP(assinantes[[#This Row],[Idade]],informacoes!$A$3:$D$4,2,TRUE)</f>
        <v>54-70</v>
      </c>
      <c r="J16" s="15" t="s">
        <v>436</v>
      </c>
      <c r="K16" s="15" t="s">
        <v>444</v>
      </c>
      <c r="L16" s="11">
        <v>29.9</v>
      </c>
    </row>
    <row r="17" spans="1:12" x14ac:dyDescent="0.25">
      <c r="A17" s="7">
        <v>23495363597</v>
      </c>
      <c r="B17" s="9" t="s">
        <v>315</v>
      </c>
      <c r="C17" s="15" t="s">
        <v>5</v>
      </c>
      <c r="D17" s="15" t="s">
        <v>417</v>
      </c>
      <c r="E17" s="15" t="s">
        <v>9</v>
      </c>
      <c r="F17" s="15" t="s">
        <v>425</v>
      </c>
      <c r="G17" s="10">
        <v>26610</v>
      </c>
      <c r="H17" s="13">
        <f ca="1">TRUNC((TODAY()-assinantes[[#This Row],[Data_Nasc]])/365)</f>
        <v>52</v>
      </c>
      <c r="I17" s="13" t="str">
        <f ca="1">HLOOKUP(assinantes[[#This Row],[Idade]],informacoes!$A$3:$D$4,2,TRUE)</f>
        <v>45-54</v>
      </c>
      <c r="J17" s="15" t="s">
        <v>436</v>
      </c>
      <c r="K17" s="15" t="s">
        <v>446</v>
      </c>
      <c r="L17" s="11">
        <v>9.9</v>
      </c>
    </row>
    <row r="18" spans="1:12" x14ac:dyDescent="0.25">
      <c r="A18" s="7">
        <v>23710915067</v>
      </c>
      <c r="B18" s="9" t="s">
        <v>279</v>
      </c>
      <c r="C18" s="15" t="s">
        <v>6</v>
      </c>
      <c r="D18" s="15" t="s">
        <v>8</v>
      </c>
      <c r="E18" s="15" t="s">
        <v>9</v>
      </c>
      <c r="F18" s="15" t="s">
        <v>425</v>
      </c>
      <c r="G18" s="10">
        <v>23341</v>
      </c>
      <c r="H18" s="13">
        <f ca="1">TRUNC((TODAY()-assinantes[[#This Row],[Data_Nasc]])/365)</f>
        <v>61</v>
      </c>
      <c r="I18" s="13" t="str">
        <f ca="1">HLOOKUP(assinantes[[#This Row],[Idade]],informacoes!$A$3:$D$4,2,TRUE)</f>
        <v>54-70</v>
      </c>
      <c r="J18" s="15" t="s">
        <v>436</v>
      </c>
      <c r="K18" s="15" t="s">
        <v>444</v>
      </c>
      <c r="L18" s="11">
        <v>29.9</v>
      </c>
    </row>
    <row r="19" spans="1:12" x14ac:dyDescent="0.25">
      <c r="A19" s="7">
        <v>23744776016</v>
      </c>
      <c r="B19" s="9" t="s">
        <v>163</v>
      </c>
      <c r="C19" s="15" t="s">
        <v>5</v>
      </c>
      <c r="D19" s="15" t="s">
        <v>7</v>
      </c>
      <c r="E19" s="15" t="s">
        <v>12</v>
      </c>
      <c r="F19" s="15" t="s">
        <v>424</v>
      </c>
      <c r="G19" s="10">
        <v>29555</v>
      </c>
      <c r="H19" s="13">
        <f ca="1">TRUNC((TODAY()-assinantes[[#This Row],[Data_Nasc]])/365)</f>
        <v>44</v>
      </c>
      <c r="I19" s="13" t="str">
        <f ca="1">HLOOKUP(assinantes[[#This Row],[Idade]],informacoes!$A$3:$D$4,2,TRUE)</f>
        <v>45-54</v>
      </c>
      <c r="J19" s="15" t="s">
        <v>435</v>
      </c>
      <c r="K19" s="15" t="s">
        <v>446</v>
      </c>
      <c r="L19" s="11">
        <v>9.9</v>
      </c>
    </row>
    <row r="20" spans="1:12" x14ac:dyDescent="0.25">
      <c r="A20" s="7">
        <v>23811464512</v>
      </c>
      <c r="B20" s="9" t="s">
        <v>364</v>
      </c>
      <c r="C20" s="15" t="s">
        <v>5</v>
      </c>
      <c r="D20" s="15" t="s">
        <v>418</v>
      </c>
      <c r="E20" s="15" t="s">
        <v>14</v>
      </c>
      <c r="F20" s="15" t="s">
        <v>425</v>
      </c>
      <c r="G20" s="10">
        <v>29097</v>
      </c>
      <c r="H20" s="13">
        <f ca="1">TRUNC((TODAY()-assinantes[[#This Row],[Data_Nasc]])/365)</f>
        <v>45</v>
      </c>
      <c r="I20" s="13" t="str">
        <f ca="1">HLOOKUP(assinantes[[#This Row],[Idade]],informacoes!$A$3:$D$4,2,TRUE)</f>
        <v>45-54</v>
      </c>
      <c r="J20" s="15" t="s">
        <v>433</v>
      </c>
      <c r="K20" s="15" t="s">
        <v>444</v>
      </c>
      <c r="L20" s="11">
        <v>29.9</v>
      </c>
    </row>
    <row r="21" spans="1:12" x14ac:dyDescent="0.25">
      <c r="A21" s="7">
        <v>23812290184</v>
      </c>
      <c r="B21" s="9" t="s">
        <v>272</v>
      </c>
      <c r="C21" s="15" t="s">
        <v>6</v>
      </c>
      <c r="D21" s="15" t="s">
        <v>8</v>
      </c>
      <c r="E21" s="15" t="s">
        <v>13</v>
      </c>
      <c r="F21" s="15" t="s">
        <v>425</v>
      </c>
      <c r="G21" s="10">
        <v>33788</v>
      </c>
      <c r="H21" s="13">
        <f ca="1">TRUNC((TODAY()-assinantes[[#This Row],[Data_Nasc]])/365)</f>
        <v>32</v>
      </c>
      <c r="I21" s="13" t="str">
        <f ca="1">HLOOKUP(assinantes[[#This Row],[Idade]],informacoes!$A$3:$D$4,2,TRUE)</f>
        <v>24-34</v>
      </c>
      <c r="J21" s="15" t="s">
        <v>433</v>
      </c>
      <c r="K21" s="15" t="s">
        <v>444</v>
      </c>
      <c r="L21" s="11">
        <v>29.9</v>
      </c>
    </row>
    <row r="22" spans="1:12" x14ac:dyDescent="0.25">
      <c r="A22" s="7">
        <v>23826850226</v>
      </c>
      <c r="B22" s="9" t="s">
        <v>36</v>
      </c>
      <c r="C22" s="15" t="s">
        <v>5</v>
      </c>
      <c r="D22" s="15" t="s">
        <v>7</v>
      </c>
      <c r="E22" s="15" t="s">
        <v>13</v>
      </c>
      <c r="F22" s="15" t="s">
        <v>426</v>
      </c>
      <c r="G22" s="10">
        <v>25592</v>
      </c>
      <c r="H22" s="13">
        <f ca="1">TRUNC((TODAY()-assinantes[[#This Row],[Data_Nasc]])/365)</f>
        <v>55</v>
      </c>
      <c r="I22" s="13" t="str">
        <f ca="1">HLOOKUP(assinantes[[#This Row],[Idade]],informacoes!$A$3:$D$4,2,TRUE)</f>
        <v>54-70</v>
      </c>
      <c r="J22" s="15" t="s">
        <v>433</v>
      </c>
      <c r="K22" s="15" t="s">
        <v>446</v>
      </c>
      <c r="L22" s="11">
        <v>9.9</v>
      </c>
    </row>
    <row r="23" spans="1:12" x14ac:dyDescent="0.25">
      <c r="A23" s="7">
        <v>23832649809</v>
      </c>
      <c r="B23" s="9" t="s">
        <v>198</v>
      </c>
      <c r="C23" s="15" t="s">
        <v>5</v>
      </c>
      <c r="D23" s="15" t="s">
        <v>417</v>
      </c>
      <c r="E23" s="15" t="s">
        <v>11</v>
      </c>
      <c r="F23" s="15" t="s">
        <v>426</v>
      </c>
      <c r="G23" s="10">
        <v>21969</v>
      </c>
      <c r="H23" s="13">
        <f ca="1">TRUNC((TODAY()-assinantes[[#This Row],[Data_Nasc]])/365)</f>
        <v>65</v>
      </c>
      <c r="I23" s="13" t="str">
        <f ca="1">HLOOKUP(assinantes[[#This Row],[Idade]],informacoes!$A$3:$D$4,2,TRUE)</f>
        <v>54-70</v>
      </c>
      <c r="J23" s="15" t="s">
        <v>433</v>
      </c>
      <c r="K23" s="15" t="s">
        <v>447</v>
      </c>
      <c r="L23" s="11">
        <v>79.900000000000006</v>
      </c>
    </row>
    <row r="24" spans="1:12" x14ac:dyDescent="0.25">
      <c r="A24" s="7">
        <v>23901903684</v>
      </c>
      <c r="B24" s="9" t="s">
        <v>168</v>
      </c>
      <c r="C24" s="15" t="s">
        <v>6</v>
      </c>
      <c r="D24" s="15" t="s">
        <v>416</v>
      </c>
      <c r="E24" s="15" t="s">
        <v>13</v>
      </c>
      <c r="F24" s="15" t="s">
        <v>425</v>
      </c>
      <c r="G24" s="10">
        <v>31133</v>
      </c>
      <c r="H24" s="13">
        <f ca="1">TRUNC((TODAY()-assinantes[[#This Row],[Data_Nasc]])/365)</f>
        <v>40</v>
      </c>
      <c r="I24" s="13" t="str">
        <f ca="1">HLOOKUP(assinantes[[#This Row],[Idade]],informacoes!$A$3:$D$4,2,TRUE)</f>
        <v>35-44</v>
      </c>
      <c r="J24" s="15" t="s">
        <v>433</v>
      </c>
      <c r="K24" s="15" t="s">
        <v>445</v>
      </c>
      <c r="L24" s="11">
        <v>35.9</v>
      </c>
    </row>
    <row r="25" spans="1:12" x14ac:dyDescent="0.25">
      <c r="A25" s="7">
        <v>23955738155</v>
      </c>
      <c r="B25" s="9" t="s">
        <v>299</v>
      </c>
      <c r="C25" s="15" t="s">
        <v>5</v>
      </c>
      <c r="D25" s="15" t="s">
        <v>8</v>
      </c>
      <c r="E25" s="15" t="s">
        <v>13</v>
      </c>
      <c r="F25" s="15" t="s">
        <v>426</v>
      </c>
      <c r="G25" s="10">
        <v>26045</v>
      </c>
      <c r="H25" s="13">
        <f ca="1">TRUNC((TODAY()-assinantes[[#This Row],[Data_Nasc]])/365)</f>
        <v>53</v>
      </c>
      <c r="I25" s="13" t="str">
        <f ca="1">HLOOKUP(assinantes[[#This Row],[Idade]],informacoes!$A$3:$D$4,2,TRUE)</f>
        <v>45-54</v>
      </c>
      <c r="J25" s="15" t="s">
        <v>430</v>
      </c>
      <c r="K25" s="15" t="s">
        <v>444</v>
      </c>
      <c r="L25" s="11">
        <v>29.9</v>
      </c>
    </row>
    <row r="26" spans="1:12" x14ac:dyDescent="0.25">
      <c r="A26" s="7">
        <v>23985916849</v>
      </c>
      <c r="B26" s="9" t="s">
        <v>325</v>
      </c>
      <c r="C26" s="15" t="s">
        <v>5</v>
      </c>
      <c r="D26" s="15" t="s">
        <v>7</v>
      </c>
      <c r="E26" s="15" t="s">
        <v>427</v>
      </c>
      <c r="F26" s="15" t="s">
        <v>425</v>
      </c>
      <c r="G26" s="10">
        <v>33181</v>
      </c>
      <c r="H26" s="13">
        <f ca="1">TRUNC((TODAY()-assinantes[[#This Row],[Data_Nasc]])/365)</f>
        <v>34</v>
      </c>
      <c r="I26" s="13" t="str">
        <f ca="1">HLOOKUP(assinantes[[#This Row],[Idade]],informacoes!$A$3:$D$4,2,TRUE)</f>
        <v>24-34</v>
      </c>
      <c r="J26" s="15" t="s">
        <v>429</v>
      </c>
      <c r="K26" s="15" t="s">
        <v>445</v>
      </c>
      <c r="L26" s="11">
        <v>35.9</v>
      </c>
    </row>
    <row r="27" spans="1:12" x14ac:dyDescent="0.25">
      <c r="A27" s="7">
        <v>24132591017</v>
      </c>
      <c r="B27" s="9" t="s">
        <v>199</v>
      </c>
      <c r="C27" s="15" t="s">
        <v>5</v>
      </c>
      <c r="D27" s="15" t="s">
        <v>8</v>
      </c>
      <c r="E27" s="15" t="s">
        <v>12</v>
      </c>
      <c r="F27" s="15" t="s">
        <v>425</v>
      </c>
      <c r="G27" s="10">
        <v>28504</v>
      </c>
      <c r="H27" s="13">
        <f ca="1">TRUNC((TODAY()-assinantes[[#This Row],[Data_Nasc]])/365)</f>
        <v>47</v>
      </c>
      <c r="I27" s="13" t="str">
        <f ca="1">HLOOKUP(assinantes[[#This Row],[Idade]],informacoes!$A$3:$D$4,2,TRUE)</f>
        <v>45-54</v>
      </c>
      <c r="J27" s="15" t="s">
        <v>431</v>
      </c>
      <c r="K27" s="15" t="s">
        <v>447</v>
      </c>
      <c r="L27" s="11">
        <v>79.900000000000006</v>
      </c>
    </row>
    <row r="28" spans="1:12" x14ac:dyDescent="0.25">
      <c r="A28" s="7">
        <v>24163969033</v>
      </c>
      <c r="B28" s="9" t="s">
        <v>236</v>
      </c>
      <c r="C28" s="15" t="s">
        <v>6</v>
      </c>
      <c r="D28" s="15" t="s">
        <v>7</v>
      </c>
      <c r="E28" s="15" t="s">
        <v>13</v>
      </c>
      <c r="F28" s="15" t="s">
        <v>426</v>
      </c>
      <c r="G28" s="10">
        <v>34294</v>
      </c>
      <c r="H28" s="13">
        <f ca="1">TRUNC((TODAY()-assinantes[[#This Row],[Data_Nasc]])/365)</f>
        <v>31</v>
      </c>
      <c r="I28" s="13" t="str">
        <f ca="1">HLOOKUP(assinantes[[#This Row],[Idade]],informacoes!$A$3:$D$4,2,TRUE)</f>
        <v>24-34</v>
      </c>
      <c r="J28" s="15" t="s">
        <v>432</v>
      </c>
      <c r="K28" s="15" t="s">
        <v>446</v>
      </c>
      <c r="L28" s="11">
        <v>9.9</v>
      </c>
    </row>
    <row r="29" spans="1:12" x14ac:dyDescent="0.25">
      <c r="A29" s="7">
        <v>24287997573</v>
      </c>
      <c r="B29" s="9" t="s">
        <v>20</v>
      </c>
      <c r="C29" s="15" t="s">
        <v>5</v>
      </c>
      <c r="D29" s="15" t="s">
        <v>7</v>
      </c>
      <c r="E29" s="15" t="s">
        <v>13</v>
      </c>
      <c r="F29" s="15" t="s">
        <v>425</v>
      </c>
      <c r="G29" s="10">
        <v>29298</v>
      </c>
      <c r="H29" s="13">
        <f ca="1">TRUNC((TODAY()-assinantes[[#This Row],[Data_Nasc]])/365)</f>
        <v>45</v>
      </c>
      <c r="I29" s="13" t="str">
        <f ca="1">HLOOKUP(assinantes[[#This Row],[Idade]],informacoes!$A$3:$D$4,2,TRUE)</f>
        <v>45-54</v>
      </c>
      <c r="J29" s="15" t="s">
        <v>434</v>
      </c>
      <c r="K29" s="15" t="s">
        <v>446</v>
      </c>
      <c r="L29" s="11">
        <v>9.9</v>
      </c>
    </row>
    <row r="30" spans="1:12" x14ac:dyDescent="0.25">
      <c r="A30" s="7">
        <v>24399783131</v>
      </c>
      <c r="B30" s="9" t="s">
        <v>219</v>
      </c>
      <c r="C30" s="15" t="s">
        <v>5</v>
      </c>
      <c r="D30" s="15" t="s">
        <v>8</v>
      </c>
      <c r="E30" s="15" t="s">
        <v>9</v>
      </c>
      <c r="F30" s="15" t="s">
        <v>426</v>
      </c>
      <c r="G30" s="10">
        <v>21433</v>
      </c>
      <c r="H30" s="13">
        <f ca="1">TRUNC((TODAY()-assinantes[[#This Row],[Data_Nasc]])/365)</f>
        <v>66</v>
      </c>
      <c r="I30" s="13" t="str">
        <f ca="1">HLOOKUP(assinantes[[#This Row],[Idade]],informacoes!$A$3:$D$4,2,TRUE)</f>
        <v>54-70</v>
      </c>
      <c r="J30" s="15" t="s">
        <v>430</v>
      </c>
      <c r="K30" s="15" t="s">
        <v>446</v>
      </c>
      <c r="L30" s="11">
        <v>9.9</v>
      </c>
    </row>
    <row r="31" spans="1:12" x14ac:dyDescent="0.25">
      <c r="A31" s="7">
        <v>24476290628</v>
      </c>
      <c r="B31" s="9" t="s">
        <v>63</v>
      </c>
      <c r="C31" s="15" t="s">
        <v>6</v>
      </c>
      <c r="D31" s="15" t="s">
        <v>7</v>
      </c>
      <c r="E31" s="15" t="s">
        <v>9</v>
      </c>
      <c r="F31" s="15" t="s">
        <v>424</v>
      </c>
      <c r="G31" s="10">
        <v>27317</v>
      </c>
      <c r="H31" s="13">
        <f ca="1">TRUNC((TODAY()-assinantes[[#This Row],[Data_Nasc]])/365)</f>
        <v>50</v>
      </c>
      <c r="I31" s="13" t="str">
        <f ca="1">HLOOKUP(assinantes[[#This Row],[Idade]],informacoes!$A$3:$D$4,2,TRUE)</f>
        <v>45-54</v>
      </c>
      <c r="J31" s="15" t="s">
        <v>435</v>
      </c>
      <c r="K31" s="15" t="s">
        <v>446</v>
      </c>
      <c r="L31" s="11">
        <v>9.9</v>
      </c>
    </row>
    <row r="32" spans="1:12" x14ac:dyDescent="0.25">
      <c r="A32" s="7">
        <v>24501506609</v>
      </c>
      <c r="B32" s="9" t="s">
        <v>30</v>
      </c>
      <c r="C32" s="15" t="s">
        <v>5</v>
      </c>
      <c r="D32" s="15" t="s">
        <v>7</v>
      </c>
      <c r="E32" s="15" t="s">
        <v>11</v>
      </c>
      <c r="F32" s="15" t="s">
        <v>426</v>
      </c>
      <c r="G32" s="10">
        <v>24903</v>
      </c>
      <c r="H32" s="13">
        <f ca="1">TRUNC((TODAY()-assinantes[[#This Row],[Data_Nasc]])/365)</f>
        <v>57</v>
      </c>
      <c r="I32" s="13" t="str">
        <f ca="1">HLOOKUP(assinantes[[#This Row],[Idade]],informacoes!$A$3:$D$4,2,TRUE)</f>
        <v>54-70</v>
      </c>
      <c r="J32" s="15" t="s">
        <v>436</v>
      </c>
      <c r="K32" s="15" t="s">
        <v>447</v>
      </c>
      <c r="L32" s="11">
        <v>79.900000000000006</v>
      </c>
    </row>
    <row r="33" spans="1:12" x14ac:dyDescent="0.25">
      <c r="A33" s="7">
        <v>24571944346</v>
      </c>
      <c r="B33" s="9" t="s">
        <v>243</v>
      </c>
      <c r="C33" s="15" t="s">
        <v>5</v>
      </c>
      <c r="D33" s="15" t="s">
        <v>7</v>
      </c>
      <c r="E33" s="15" t="s">
        <v>9</v>
      </c>
      <c r="F33" s="15" t="s">
        <v>424</v>
      </c>
      <c r="G33" s="10">
        <v>21653</v>
      </c>
      <c r="H33" s="13">
        <f ca="1">TRUNC((TODAY()-assinantes[[#This Row],[Data_Nasc]])/365)</f>
        <v>66</v>
      </c>
      <c r="I33" s="13" t="str">
        <f ca="1">HLOOKUP(assinantes[[#This Row],[Idade]],informacoes!$A$3:$D$4,2,TRUE)</f>
        <v>54-70</v>
      </c>
      <c r="J33" s="15" t="s">
        <v>430</v>
      </c>
      <c r="K33" s="15" t="s">
        <v>446</v>
      </c>
      <c r="L33" s="11">
        <v>9.9</v>
      </c>
    </row>
    <row r="34" spans="1:12" x14ac:dyDescent="0.25">
      <c r="A34" s="7">
        <v>24787984175</v>
      </c>
      <c r="B34" s="9" t="s">
        <v>244</v>
      </c>
      <c r="C34" s="15" t="s">
        <v>6</v>
      </c>
      <c r="D34" s="15" t="s">
        <v>418</v>
      </c>
      <c r="E34" s="15" t="s">
        <v>14</v>
      </c>
      <c r="F34" s="15" t="s">
        <v>425</v>
      </c>
      <c r="G34" s="10">
        <v>34867</v>
      </c>
      <c r="H34" s="13">
        <f ca="1">TRUNC((TODAY()-assinantes[[#This Row],[Data_Nasc]])/365)</f>
        <v>29</v>
      </c>
      <c r="I34" s="13" t="str">
        <f ca="1">HLOOKUP(assinantes[[#This Row],[Idade]],informacoes!$A$3:$D$4,2,TRUE)</f>
        <v>24-34</v>
      </c>
      <c r="J34" s="15" t="s">
        <v>435</v>
      </c>
      <c r="K34" s="15" t="s">
        <v>444</v>
      </c>
      <c r="L34" s="11">
        <v>29.9</v>
      </c>
    </row>
    <row r="35" spans="1:12" x14ac:dyDescent="0.25">
      <c r="A35" s="7">
        <v>25119128692</v>
      </c>
      <c r="B35" s="9" t="s">
        <v>265</v>
      </c>
      <c r="C35" s="15" t="s">
        <v>5</v>
      </c>
      <c r="D35" s="15" t="s">
        <v>7</v>
      </c>
      <c r="E35" s="15" t="s">
        <v>12</v>
      </c>
      <c r="F35" s="15" t="s">
        <v>425</v>
      </c>
      <c r="G35" s="10">
        <v>30384</v>
      </c>
      <c r="H35" s="13">
        <f ca="1">TRUNC((TODAY()-assinantes[[#This Row],[Data_Nasc]])/365)</f>
        <v>42</v>
      </c>
      <c r="I35" s="13" t="str">
        <f ca="1">HLOOKUP(assinantes[[#This Row],[Idade]],informacoes!$A$3:$D$4,2,TRUE)</f>
        <v>35-44</v>
      </c>
      <c r="J35" s="15" t="s">
        <v>436</v>
      </c>
      <c r="K35" s="15" t="s">
        <v>445</v>
      </c>
      <c r="L35" s="11">
        <v>35.9</v>
      </c>
    </row>
    <row r="36" spans="1:12" x14ac:dyDescent="0.25">
      <c r="A36" s="7">
        <v>25186825602</v>
      </c>
      <c r="B36" s="9" t="s">
        <v>287</v>
      </c>
      <c r="C36" s="15" t="s">
        <v>6</v>
      </c>
      <c r="D36" s="15" t="s">
        <v>7</v>
      </c>
      <c r="E36" s="15" t="s">
        <v>427</v>
      </c>
      <c r="F36" s="15" t="s">
        <v>425</v>
      </c>
      <c r="G36" s="10">
        <v>23124</v>
      </c>
      <c r="H36" s="13">
        <f ca="1">TRUNC((TODAY()-assinantes[[#This Row],[Data_Nasc]])/365)</f>
        <v>61</v>
      </c>
      <c r="I36" s="13" t="str">
        <f ca="1">HLOOKUP(assinantes[[#This Row],[Idade]],informacoes!$A$3:$D$4,2,TRUE)</f>
        <v>54-70</v>
      </c>
      <c r="J36" s="15" t="s">
        <v>433</v>
      </c>
      <c r="K36" s="15" t="s">
        <v>444</v>
      </c>
      <c r="L36" s="11">
        <v>29.9</v>
      </c>
    </row>
    <row r="37" spans="1:12" x14ac:dyDescent="0.25">
      <c r="A37" s="7">
        <v>25259510243</v>
      </c>
      <c r="B37" s="9" t="s">
        <v>40</v>
      </c>
      <c r="C37" s="15" t="s">
        <v>5</v>
      </c>
      <c r="D37" s="15" t="s">
        <v>7</v>
      </c>
      <c r="E37" s="15" t="s">
        <v>14</v>
      </c>
      <c r="F37" s="15" t="s">
        <v>426</v>
      </c>
      <c r="G37" s="10">
        <v>26741</v>
      </c>
      <c r="H37" s="13">
        <f ca="1">TRUNC((TODAY()-assinantes[[#This Row],[Data_Nasc]])/365)</f>
        <v>52</v>
      </c>
      <c r="I37" s="13" t="str">
        <f ca="1">HLOOKUP(assinantes[[#This Row],[Idade]],informacoes!$A$3:$D$4,2,TRUE)</f>
        <v>45-54</v>
      </c>
      <c r="J37" s="15" t="s">
        <v>433</v>
      </c>
      <c r="K37" s="15" t="s">
        <v>446</v>
      </c>
      <c r="L37" s="11">
        <v>9.9</v>
      </c>
    </row>
    <row r="38" spans="1:12" x14ac:dyDescent="0.25">
      <c r="A38" s="7">
        <v>25299040876</v>
      </c>
      <c r="B38" s="9" t="s">
        <v>184</v>
      </c>
      <c r="C38" s="15" t="s">
        <v>5</v>
      </c>
      <c r="D38" s="15" t="s">
        <v>417</v>
      </c>
      <c r="E38" s="15" t="s">
        <v>14</v>
      </c>
      <c r="F38" s="15" t="s">
        <v>425</v>
      </c>
      <c r="G38" s="10">
        <v>22002</v>
      </c>
      <c r="H38" s="13">
        <f ca="1">TRUNC((TODAY()-assinantes[[#This Row],[Data_Nasc]])/365)</f>
        <v>65</v>
      </c>
      <c r="I38" s="13" t="str">
        <f ca="1">HLOOKUP(assinantes[[#This Row],[Idade]],informacoes!$A$3:$D$4,2,TRUE)</f>
        <v>54-70</v>
      </c>
      <c r="J38" s="15" t="s">
        <v>433</v>
      </c>
      <c r="K38" s="15" t="s">
        <v>446</v>
      </c>
      <c r="L38" s="11">
        <v>9.9</v>
      </c>
    </row>
    <row r="39" spans="1:12" x14ac:dyDescent="0.25">
      <c r="A39" s="7">
        <v>25585315115</v>
      </c>
      <c r="B39" s="9" t="s">
        <v>309</v>
      </c>
      <c r="C39" s="15" t="s">
        <v>6</v>
      </c>
      <c r="D39" s="15" t="s">
        <v>8</v>
      </c>
      <c r="E39" s="15" t="s">
        <v>427</v>
      </c>
      <c r="F39" s="15" t="s">
        <v>426</v>
      </c>
      <c r="G39" s="10">
        <v>28355</v>
      </c>
      <c r="H39" s="13">
        <f ca="1">TRUNC((TODAY()-assinantes[[#This Row],[Data_Nasc]])/365)</f>
        <v>47</v>
      </c>
      <c r="I39" s="13" t="str">
        <f ca="1">HLOOKUP(assinantes[[#This Row],[Idade]],informacoes!$A$3:$D$4,2,TRUE)</f>
        <v>45-54</v>
      </c>
      <c r="J39" s="15" t="s">
        <v>433</v>
      </c>
      <c r="K39" s="15" t="s">
        <v>446</v>
      </c>
      <c r="L39" s="11">
        <v>9.9</v>
      </c>
    </row>
    <row r="40" spans="1:12" x14ac:dyDescent="0.25">
      <c r="A40" s="7">
        <v>25620590447</v>
      </c>
      <c r="B40" s="9" t="s">
        <v>90</v>
      </c>
      <c r="C40" s="15" t="s">
        <v>5</v>
      </c>
      <c r="D40" s="15" t="s">
        <v>7</v>
      </c>
      <c r="E40" s="15" t="s">
        <v>11</v>
      </c>
      <c r="F40" s="15" t="s">
        <v>426</v>
      </c>
      <c r="G40" s="10">
        <v>32844</v>
      </c>
      <c r="H40" s="13">
        <f ca="1">TRUNC((TODAY()-assinantes[[#This Row],[Data_Nasc]])/365)</f>
        <v>35</v>
      </c>
      <c r="I40" s="13" t="str">
        <f ca="1">HLOOKUP(assinantes[[#This Row],[Idade]],informacoes!$A$3:$D$4,2,TRUE)</f>
        <v>35-44</v>
      </c>
      <c r="J40" s="15" t="s">
        <v>433</v>
      </c>
      <c r="K40" s="15" t="s">
        <v>447</v>
      </c>
      <c r="L40" s="11">
        <v>79.900000000000006</v>
      </c>
    </row>
    <row r="41" spans="1:12" x14ac:dyDescent="0.25">
      <c r="A41" s="7">
        <v>25690893853</v>
      </c>
      <c r="B41" s="9" t="s">
        <v>255</v>
      </c>
      <c r="C41" s="15" t="s">
        <v>5</v>
      </c>
      <c r="D41" s="15" t="s">
        <v>417</v>
      </c>
      <c r="E41" s="15" t="s">
        <v>9</v>
      </c>
      <c r="F41" s="15" t="s">
        <v>425</v>
      </c>
      <c r="G41" s="10">
        <v>22758</v>
      </c>
      <c r="H41" s="13">
        <f ca="1">TRUNC((TODAY()-assinantes[[#This Row],[Data_Nasc]])/365)</f>
        <v>62</v>
      </c>
      <c r="I41" s="13" t="str">
        <f ca="1">HLOOKUP(assinantes[[#This Row],[Idade]],informacoes!$A$3:$D$4,2,TRUE)</f>
        <v>54-70</v>
      </c>
      <c r="J41" s="15" t="s">
        <v>433</v>
      </c>
      <c r="K41" s="15" t="s">
        <v>446</v>
      </c>
      <c r="L41" s="11">
        <v>9.9</v>
      </c>
    </row>
    <row r="42" spans="1:12" x14ac:dyDescent="0.25">
      <c r="A42" s="7">
        <v>25770108240</v>
      </c>
      <c r="B42" s="9" t="s">
        <v>141</v>
      </c>
      <c r="C42" s="15" t="s">
        <v>6</v>
      </c>
      <c r="D42" s="15" t="s">
        <v>417</v>
      </c>
      <c r="E42" s="15" t="s">
        <v>427</v>
      </c>
      <c r="F42" s="15" t="s">
        <v>425</v>
      </c>
      <c r="G42" s="10">
        <v>30937</v>
      </c>
      <c r="H42" s="13">
        <f ca="1">TRUNC((TODAY()-assinantes[[#This Row],[Data_Nasc]])/365)</f>
        <v>40</v>
      </c>
      <c r="I42" s="13" t="str">
        <f ca="1">HLOOKUP(assinantes[[#This Row],[Idade]],informacoes!$A$3:$D$4,2,TRUE)</f>
        <v>35-44</v>
      </c>
      <c r="J42" s="15" t="s">
        <v>433</v>
      </c>
      <c r="K42" s="15" t="s">
        <v>446</v>
      </c>
      <c r="L42" s="11">
        <v>9.9</v>
      </c>
    </row>
    <row r="43" spans="1:12" x14ac:dyDescent="0.25">
      <c r="A43" s="7">
        <v>26133183584</v>
      </c>
      <c r="B43" s="9" t="s">
        <v>228</v>
      </c>
      <c r="C43" s="15" t="s">
        <v>6</v>
      </c>
      <c r="D43" s="15" t="s">
        <v>416</v>
      </c>
      <c r="E43" s="15" t="s">
        <v>13</v>
      </c>
      <c r="F43" s="15" t="s">
        <v>425</v>
      </c>
      <c r="G43" s="10">
        <v>32741</v>
      </c>
      <c r="H43" s="13">
        <f ca="1">TRUNC((TODAY()-assinantes[[#This Row],[Data_Nasc]])/365)</f>
        <v>35</v>
      </c>
      <c r="I43" s="13" t="str">
        <f ca="1">HLOOKUP(assinantes[[#This Row],[Idade]],informacoes!$A$3:$D$4,2,TRUE)</f>
        <v>35-44</v>
      </c>
      <c r="J43" s="15" t="s">
        <v>433</v>
      </c>
      <c r="K43" s="15" t="s">
        <v>446</v>
      </c>
      <c r="L43" s="11">
        <v>9.9</v>
      </c>
    </row>
    <row r="44" spans="1:12" x14ac:dyDescent="0.25">
      <c r="A44" s="7">
        <v>26552662070</v>
      </c>
      <c r="B44" s="9" t="s">
        <v>114</v>
      </c>
      <c r="C44" s="15" t="s">
        <v>5</v>
      </c>
      <c r="D44" s="15" t="s">
        <v>417</v>
      </c>
      <c r="E44" s="15" t="s">
        <v>11</v>
      </c>
      <c r="F44" s="15" t="s">
        <v>425</v>
      </c>
      <c r="G44" s="10">
        <v>21192</v>
      </c>
      <c r="H44" s="13">
        <f ca="1">TRUNC((TODAY()-assinantes[[#This Row],[Data_Nasc]])/365)</f>
        <v>67</v>
      </c>
      <c r="I44" s="13" t="str">
        <f ca="1">HLOOKUP(assinantes[[#This Row],[Idade]],informacoes!$A$3:$D$4,2,TRUE)</f>
        <v>54-70</v>
      </c>
      <c r="J44" s="15" t="s">
        <v>433</v>
      </c>
      <c r="K44" s="15" t="s">
        <v>447</v>
      </c>
      <c r="L44" s="11">
        <v>79.900000000000006</v>
      </c>
    </row>
    <row r="45" spans="1:12" x14ac:dyDescent="0.25">
      <c r="A45" s="7">
        <v>26642966334</v>
      </c>
      <c r="B45" s="9" t="s">
        <v>15</v>
      </c>
      <c r="C45" s="15" t="s">
        <v>6</v>
      </c>
      <c r="D45" s="15" t="s">
        <v>417</v>
      </c>
      <c r="E45" s="15" t="s">
        <v>9</v>
      </c>
      <c r="F45" s="15" t="s">
        <v>425</v>
      </c>
      <c r="G45" s="10">
        <v>27136</v>
      </c>
      <c r="H45" s="13">
        <f ca="1">TRUNC((TODAY()-assinantes[[#This Row],[Data_Nasc]])/365)</f>
        <v>50</v>
      </c>
      <c r="I45" s="13" t="str">
        <f ca="1">HLOOKUP(assinantes[[#This Row],[Idade]],informacoes!$A$3:$D$4,2,TRUE)</f>
        <v>45-54</v>
      </c>
      <c r="J45" s="15" t="s">
        <v>429</v>
      </c>
      <c r="K45" s="15" t="s">
        <v>446</v>
      </c>
      <c r="L45" s="11">
        <v>9.9</v>
      </c>
    </row>
    <row r="46" spans="1:12" x14ac:dyDescent="0.25">
      <c r="A46" s="7">
        <v>26713299497</v>
      </c>
      <c r="B46" s="9" t="s">
        <v>288</v>
      </c>
      <c r="C46" s="15" t="s">
        <v>6</v>
      </c>
      <c r="D46" s="15" t="s">
        <v>416</v>
      </c>
      <c r="E46" s="15" t="s">
        <v>13</v>
      </c>
      <c r="F46" s="15" t="s">
        <v>425</v>
      </c>
      <c r="G46" s="10">
        <v>23231</v>
      </c>
      <c r="H46" s="13">
        <f ca="1">TRUNC((TODAY()-assinantes[[#This Row],[Data_Nasc]])/365)</f>
        <v>61</v>
      </c>
      <c r="I46" s="13" t="str">
        <f ca="1">HLOOKUP(assinantes[[#This Row],[Idade]],informacoes!$A$3:$D$4,2,TRUE)</f>
        <v>54-70</v>
      </c>
      <c r="J46" s="15" t="s">
        <v>432</v>
      </c>
      <c r="K46" s="15" t="s">
        <v>445</v>
      </c>
      <c r="L46" s="11">
        <v>35.9</v>
      </c>
    </row>
    <row r="47" spans="1:12" x14ac:dyDescent="0.25">
      <c r="A47" s="7">
        <v>26748985558</v>
      </c>
      <c r="B47" s="9" t="s">
        <v>91</v>
      </c>
      <c r="C47" s="15" t="s">
        <v>6</v>
      </c>
      <c r="D47" s="15" t="s">
        <v>416</v>
      </c>
      <c r="E47" s="15" t="s">
        <v>12</v>
      </c>
      <c r="F47" s="15" t="s">
        <v>424</v>
      </c>
      <c r="G47" s="10">
        <v>22322</v>
      </c>
      <c r="H47" s="13">
        <f ca="1">TRUNC((TODAY()-assinantes[[#This Row],[Data_Nasc]])/365)</f>
        <v>64</v>
      </c>
      <c r="I47" s="13" t="str">
        <f ca="1">HLOOKUP(assinantes[[#This Row],[Idade]],informacoes!$A$3:$D$4,2,TRUE)</f>
        <v>54-70</v>
      </c>
      <c r="J47" s="15" t="s">
        <v>436</v>
      </c>
      <c r="K47" s="15" t="s">
        <v>446</v>
      </c>
      <c r="L47" s="11">
        <v>9.9</v>
      </c>
    </row>
    <row r="48" spans="1:12" x14ac:dyDescent="0.25">
      <c r="A48" s="7">
        <v>26768816675</v>
      </c>
      <c r="B48" s="9" t="s">
        <v>110</v>
      </c>
      <c r="C48" s="15" t="s">
        <v>5</v>
      </c>
      <c r="D48" s="15" t="s">
        <v>7</v>
      </c>
      <c r="E48" s="15" t="s">
        <v>13</v>
      </c>
      <c r="F48" s="15" t="s">
        <v>426</v>
      </c>
      <c r="G48" s="10">
        <v>32712</v>
      </c>
      <c r="H48" s="13">
        <f ca="1">TRUNC((TODAY()-assinantes[[#This Row],[Data_Nasc]])/365)</f>
        <v>35</v>
      </c>
      <c r="I48" s="13" t="str">
        <f ca="1">HLOOKUP(assinantes[[#This Row],[Idade]],informacoes!$A$3:$D$4,2,TRUE)</f>
        <v>35-44</v>
      </c>
      <c r="J48" s="15" t="s">
        <v>436</v>
      </c>
      <c r="K48" s="15" t="s">
        <v>446</v>
      </c>
      <c r="L48" s="11">
        <v>9.9</v>
      </c>
    </row>
    <row r="49" spans="1:12" x14ac:dyDescent="0.25">
      <c r="A49" s="7">
        <v>26864897176</v>
      </c>
      <c r="B49" s="9" t="s">
        <v>352</v>
      </c>
      <c r="C49" s="15" t="s">
        <v>6</v>
      </c>
      <c r="D49" s="15" t="s">
        <v>8</v>
      </c>
      <c r="E49" s="15" t="s">
        <v>14</v>
      </c>
      <c r="F49" s="15" t="s">
        <v>425</v>
      </c>
      <c r="G49" s="10">
        <v>23831</v>
      </c>
      <c r="H49" s="13">
        <f ca="1">TRUNC((TODAY()-assinantes[[#This Row],[Data_Nasc]])/365)</f>
        <v>60</v>
      </c>
      <c r="I49" s="13" t="str">
        <f ca="1">HLOOKUP(assinantes[[#This Row],[Idade]],informacoes!$A$3:$D$4,2,TRUE)</f>
        <v>54-70</v>
      </c>
      <c r="J49" s="15" t="s">
        <v>436</v>
      </c>
      <c r="K49" s="15" t="s">
        <v>444</v>
      </c>
      <c r="L49" s="11">
        <v>29.9</v>
      </c>
    </row>
    <row r="50" spans="1:12" x14ac:dyDescent="0.25">
      <c r="A50" s="7">
        <v>26887944990</v>
      </c>
      <c r="B50" s="9" t="s">
        <v>361</v>
      </c>
      <c r="C50" s="15" t="s">
        <v>6</v>
      </c>
      <c r="D50" s="15" t="s">
        <v>417</v>
      </c>
      <c r="E50" s="15" t="s">
        <v>12</v>
      </c>
      <c r="F50" s="15" t="s">
        <v>425</v>
      </c>
      <c r="G50" s="10">
        <v>25897</v>
      </c>
      <c r="H50" s="13">
        <f ca="1">TRUNC((TODAY()-assinantes[[#This Row],[Data_Nasc]])/365)</f>
        <v>54</v>
      </c>
      <c r="I50" s="13" t="str">
        <f ca="1">HLOOKUP(assinantes[[#This Row],[Idade]],informacoes!$A$3:$D$4,2,TRUE)</f>
        <v>54-70</v>
      </c>
      <c r="J50" s="15" t="s">
        <v>436</v>
      </c>
      <c r="K50" s="15" t="s">
        <v>445</v>
      </c>
      <c r="L50" s="11">
        <v>35.9</v>
      </c>
    </row>
    <row r="51" spans="1:12" x14ac:dyDescent="0.25">
      <c r="A51" s="7">
        <v>27177199946</v>
      </c>
      <c r="B51" s="9" t="s">
        <v>277</v>
      </c>
      <c r="C51" s="15" t="s">
        <v>5</v>
      </c>
      <c r="D51" s="15" t="s">
        <v>7</v>
      </c>
      <c r="E51" s="15" t="s">
        <v>427</v>
      </c>
      <c r="F51" s="15" t="s">
        <v>425</v>
      </c>
      <c r="G51" s="10">
        <v>34831</v>
      </c>
      <c r="H51" s="13">
        <f ca="1">TRUNC((TODAY()-assinantes[[#This Row],[Data_Nasc]])/365)</f>
        <v>29</v>
      </c>
      <c r="I51" s="13" t="str">
        <f ca="1">HLOOKUP(assinantes[[#This Row],[Idade]],informacoes!$A$3:$D$4,2,TRUE)</f>
        <v>24-34</v>
      </c>
      <c r="J51" s="15" t="s">
        <v>436</v>
      </c>
      <c r="K51" s="15" t="s">
        <v>445</v>
      </c>
      <c r="L51" s="11">
        <v>35.9</v>
      </c>
    </row>
    <row r="52" spans="1:12" x14ac:dyDescent="0.25">
      <c r="A52" s="7">
        <v>27285805125</v>
      </c>
      <c r="B52" s="9" t="s">
        <v>296</v>
      </c>
      <c r="C52" s="15" t="s">
        <v>5</v>
      </c>
      <c r="D52" s="15" t="s">
        <v>7</v>
      </c>
      <c r="E52" s="15" t="s">
        <v>13</v>
      </c>
      <c r="F52" s="15" t="s">
        <v>426</v>
      </c>
      <c r="G52" s="10">
        <v>31848</v>
      </c>
      <c r="H52" s="13">
        <f ca="1">TRUNC((TODAY()-assinantes[[#This Row],[Data_Nasc]])/365)</f>
        <v>38</v>
      </c>
      <c r="I52" s="13" t="str">
        <f ca="1">HLOOKUP(assinantes[[#This Row],[Idade]],informacoes!$A$3:$D$4,2,TRUE)</f>
        <v>35-44</v>
      </c>
      <c r="J52" s="15" t="s">
        <v>436</v>
      </c>
      <c r="K52" s="15" t="s">
        <v>444</v>
      </c>
      <c r="L52" s="11">
        <v>29.9</v>
      </c>
    </row>
    <row r="53" spans="1:12" x14ac:dyDescent="0.25">
      <c r="A53" s="7">
        <v>27448464474</v>
      </c>
      <c r="B53" s="9" t="s">
        <v>206</v>
      </c>
      <c r="C53" s="15" t="s">
        <v>5</v>
      </c>
      <c r="D53" s="15" t="s">
        <v>417</v>
      </c>
      <c r="E53" s="15" t="s">
        <v>13</v>
      </c>
      <c r="F53" s="15" t="s">
        <v>426</v>
      </c>
      <c r="G53" s="10">
        <v>26478</v>
      </c>
      <c r="H53" s="13">
        <f ca="1">TRUNC((TODAY()-assinantes[[#This Row],[Data_Nasc]])/365)</f>
        <v>52</v>
      </c>
      <c r="I53" s="13" t="str">
        <f ca="1">HLOOKUP(assinantes[[#This Row],[Idade]],informacoes!$A$3:$D$4,2,TRUE)</f>
        <v>45-54</v>
      </c>
      <c r="J53" s="15" t="s">
        <v>435</v>
      </c>
      <c r="K53" s="15" t="s">
        <v>446</v>
      </c>
      <c r="L53" s="11">
        <v>9.9</v>
      </c>
    </row>
    <row r="54" spans="1:12" x14ac:dyDescent="0.25">
      <c r="A54" s="7">
        <v>27575618320</v>
      </c>
      <c r="B54" s="9" t="s">
        <v>267</v>
      </c>
      <c r="C54" s="15" t="s">
        <v>5</v>
      </c>
      <c r="D54" s="15" t="s">
        <v>7</v>
      </c>
      <c r="E54" s="15" t="s">
        <v>9</v>
      </c>
      <c r="F54" s="15" t="s">
        <v>425</v>
      </c>
      <c r="G54" s="10">
        <v>34634</v>
      </c>
      <c r="H54" s="13">
        <f ca="1">TRUNC((TODAY()-assinantes[[#This Row],[Data_Nasc]])/365)</f>
        <v>30</v>
      </c>
      <c r="I54" s="13" t="str">
        <f ca="1">HLOOKUP(assinantes[[#This Row],[Idade]],informacoes!$A$3:$D$4,2,TRUE)</f>
        <v>24-34</v>
      </c>
      <c r="J54" s="15" t="s">
        <v>433</v>
      </c>
      <c r="K54" s="15" t="s">
        <v>446</v>
      </c>
      <c r="L54" s="11">
        <v>9.9</v>
      </c>
    </row>
    <row r="55" spans="1:12" x14ac:dyDescent="0.25">
      <c r="A55" s="7">
        <v>27679793781</v>
      </c>
      <c r="B55" s="9" t="s">
        <v>82</v>
      </c>
      <c r="C55" s="15" t="s">
        <v>5</v>
      </c>
      <c r="D55" s="15" t="s">
        <v>8</v>
      </c>
      <c r="E55" s="15" t="s">
        <v>14</v>
      </c>
      <c r="F55" s="15" t="s">
        <v>424</v>
      </c>
      <c r="G55" s="10">
        <v>22322</v>
      </c>
      <c r="H55" s="13">
        <f ca="1">TRUNC((TODAY()-assinantes[[#This Row],[Data_Nasc]])/365)</f>
        <v>64</v>
      </c>
      <c r="I55" s="13" t="str">
        <f ca="1">HLOOKUP(assinantes[[#This Row],[Idade]],informacoes!$A$3:$D$4,2,TRUE)</f>
        <v>54-70</v>
      </c>
      <c r="J55" s="15" t="s">
        <v>433</v>
      </c>
      <c r="K55" s="15" t="s">
        <v>444</v>
      </c>
      <c r="L55" s="11">
        <v>29.9</v>
      </c>
    </row>
    <row r="56" spans="1:12" x14ac:dyDescent="0.25">
      <c r="A56" s="7">
        <v>27696929974</v>
      </c>
      <c r="B56" s="9" t="s">
        <v>212</v>
      </c>
      <c r="C56" s="15" t="s">
        <v>6</v>
      </c>
      <c r="D56" s="15" t="s">
        <v>8</v>
      </c>
      <c r="E56" s="15" t="s">
        <v>13</v>
      </c>
      <c r="F56" s="15" t="s">
        <v>425</v>
      </c>
      <c r="G56" s="10">
        <v>23205</v>
      </c>
      <c r="H56" s="13">
        <f ca="1">TRUNC((TODAY()-assinantes[[#This Row],[Data_Nasc]])/365)</f>
        <v>61</v>
      </c>
      <c r="I56" s="13" t="str">
        <f ca="1">HLOOKUP(assinantes[[#This Row],[Idade]],informacoes!$A$3:$D$4,2,TRUE)</f>
        <v>54-70</v>
      </c>
      <c r="J56" s="15" t="s">
        <v>433</v>
      </c>
      <c r="K56" s="15" t="s">
        <v>446</v>
      </c>
      <c r="L56" s="11">
        <v>9.9</v>
      </c>
    </row>
    <row r="57" spans="1:12" x14ac:dyDescent="0.25">
      <c r="A57" s="7">
        <v>27712009563</v>
      </c>
      <c r="B57" s="9" t="s">
        <v>83</v>
      </c>
      <c r="C57" s="15" t="s">
        <v>6</v>
      </c>
      <c r="D57" s="15" t="s">
        <v>7</v>
      </c>
      <c r="E57" s="15" t="s">
        <v>13</v>
      </c>
      <c r="F57" s="15" t="s">
        <v>424</v>
      </c>
      <c r="G57" s="10">
        <v>24329</v>
      </c>
      <c r="H57" s="13">
        <f ca="1">TRUNC((TODAY()-assinantes[[#This Row],[Data_Nasc]])/365)</f>
        <v>58</v>
      </c>
      <c r="I57" s="13" t="str">
        <f ca="1">HLOOKUP(assinantes[[#This Row],[Idade]],informacoes!$A$3:$D$4,2,TRUE)</f>
        <v>54-70</v>
      </c>
      <c r="J57" s="15" t="s">
        <v>433</v>
      </c>
      <c r="K57" s="15" t="s">
        <v>444</v>
      </c>
      <c r="L57" s="11">
        <v>29.9</v>
      </c>
    </row>
    <row r="58" spans="1:12" x14ac:dyDescent="0.25">
      <c r="A58" s="7">
        <v>27720063292</v>
      </c>
      <c r="B58" s="9" t="s">
        <v>347</v>
      </c>
      <c r="C58" s="15" t="s">
        <v>5</v>
      </c>
      <c r="D58" s="15" t="s">
        <v>7</v>
      </c>
      <c r="E58" s="15" t="s">
        <v>13</v>
      </c>
      <c r="F58" s="15" t="s">
        <v>425</v>
      </c>
      <c r="G58" s="10">
        <v>32864</v>
      </c>
      <c r="H58" s="13">
        <f ca="1">TRUNC((TODAY()-assinantes[[#This Row],[Data_Nasc]])/365)</f>
        <v>35</v>
      </c>
      <c r="I58" s="13" t="str">
        <f ca="1">HLOOKUP(assinantes[[#This Row],[Idade]],informacoes!$A$3:$D$4,2,TRUE)</f>
        <v>35-44</v>
      </c>
      <c r="J58" s="15" t="s">
        <v>433</v>
      </c>
      <c r="K58" s="15" t="s">
        <v>444</v>
      </c>
      <c r="L58" s="11">
        <v>29.9</v>
      </c>
    </row>
    <row r="59" spans="1:12" x14ac:dyDescent="0.25">
      <c r="A59" s="7">
        <v>27733422032</v>
      </c>
      <c r="B59" s="9" t="s">
        <v>196</v>
      </c>
      <c r="C59" s="15" t="s">
        <v>5</v>
      </c>
      <c r="D59" s="15" t="s">
        <v>7</v>
      </c>
      <c r="E59" s="15" t="s">
        <v>14</v>
      </c>
      <c r="F59" s="15" t="s">
        <v>426</v>
      </c>
      <c r="G59" s="10">
        <v>32343</v>
      </c>
      <c r="H59" s="13">
        <f ca="1">TRUNC((TODAY()-assinantes[[#This Row],[Data_Nasc]])/365)</f>
        <v>36</v>
      </c>
      <c r="I59" s="13" t="str">
        <f ca="1">HLOOKUP(assinantes[[#This Row],[Idade]],informacoes!$A$3:$D$4,2,TRUE)</f>
        <v>35-44</v>
      </c>
      <c r="J59" s="15" t="s">
        <v>430</v>
      </c>
      <c r="K59" s="15" t="s">
        <v>444</v>
      </c>
      <c r="L59" s="11">
        <v>29.9</v>
      </c>
    </row>
    <row r="60" spans="1:12" x14ac:dyDescent="0.25">
      <c r="A60" s="7">
        <v>27882905440</v>
      </c>
      <c r="B60" s="9" t="s">
        <v>240</v>
      </c>
      <c r="C60" s="15" t="s">
        <v>6</v>
      </c>
      <c r="D60" s="15" t="s">
        <v>7</v>
      </c>
      <c r="E60" s="15" t="s">
        <v>13</v>
      </c>
      <c r="F60" s="15" t="s">
        <v>426</v>
      </c>
      <c r="G60" s="10">
        <v>30770</v>
      </c>
      <c r="H60" s="13">
        <f ca="1">TRUNC((TODAY()-assinantes[[#This Row],[Data_Nasc]])/365)</f>
        <v>41</v>
      </c>
      <c r="I60" s="13" t="str">
        <f ca="1">HLOOKUP(assinantes[[#This Row],[Idade]],informacoes!$A$3:$D$4,2,TRUE)</f>
        <v>35-44</v>
      </c>
      <c r="J60" s="15" t="s">
        <v>429</v>
      </c>
      <c r="K60" s="15" t="s">
        <v>445</v>
      </c>
      <c r="L60" s="11">
        <v>35.9</v>
      </c>
    </row>
    <row r="61" spans="1:12" x14ac:dyDescent="0.25">
      <c r="A61" s="7">
        <v>27972353916</v>
      </c>
      <c r="B61" s="9" t="s">
        <v>95</v>
      </c>
      <c r="C61" s="15" t="s">
        <v>6</v>
      </c>
      <c r="D61" s="15" t="s">
        <v>417</v>
      </c>
      <c r="E61" s="15" t="s">
        <v>427</v>
      </c>
      <c r="F61" s="15" t="s">
        <v>425</v>
      </c>
      <c r="G61" s="10">
        <v>26420</v>
      </c>
      <c r="H61" s="13">
        <f ca="1">TRUNC((TODAY()-assinantes[[#This Row],[Data_Nasc]])/365)</f>
        <v>52</v>
      </c>
      <c r="I61" s="13" t="str">
        <f ca="1">HLOOKUP(assinantes[[#This Row],[Idade]],informacoes!$A$3:$D$4,2,TRUE)</f>
        <v>45-54</v>
      </c>
      <c r="J61" s="15" t="s">
        <v>431</v>
      </c>
      <c r="K61" s="15" t="s">
        <v>444</v>
      </c>
      <c r="L61" s="11">
        <v>29.9</v>
      </c>
    </row>
    <row r="62" spans="1:12" x14ac:dyDescent="0.25">
      <c r="A62" s="7">
        <v>28013158370</v>
      </c>
      <c r="B62" s="9" t="s">
        <v>410</v>
      </c>
      <c r="C62" s="15" t="s">
        <v>5</v>
      </c>
      <c r="D62" s="15" t="s">
        <v>7</v>
      </c>
      <c r="E62" s="15" t="s">
        <v>13</v>
      </c>
      <c r="F62" s="15" t="s">
        <v>426</v>
      </c>
      <c r="G62" s="10">
        <v>21076</v>
      </c>
      <c r="H62" s="13">
        <f ca="1">TRUNC((TODAY()-assinantes[[#This Row],[Data_Nasc]])/365)</f>
        <v>67</v>
      </c>
      <c r="I62" s="13" t="str">
        <f ca="1">HLOOKUP(assinantes[[#This Row],[Idade]],informacoes!$A$3:$D$4,2,TRUE)</f>
        <v>54-70</v>
      </c>
      <c r="J62" s="15" t="s">
        <v>432</v>
      </c>
      <c r="K62" s="15" t="s">
        <v>447</v>
      </c>
      <c r="L62" s="11">
        <v>79.900000000000006</v>
      </c>
    </row>
    <row r="63" spans="1:12" x14ac:dyDescent="0.25">
      <c r="A63" s="7">
        <v>28054126958</v>
      </c>
      <c r="B63" s="9" t="s">
        <v>413</v>
      </c>
      <c r="C63" s="15" t="s">
        <v>6</v>
      </c>
      <c r="D63" s="15" t="s">
        <v>7</v>
      </c>
      <c r="E63" s="15" t="s">
        <v>427</v>
      </c>
      <c r="F63" s="15" t="s">
        <v>424</v>
      </c>
      <c r="G63" s="10">
        <v>29830</v>
      </c>
      <c r="H63" s="13">
        <f ca="1">TRUNC((TODAY()-assinantes[[#This Row],[Data_Nasc]])/365)</f>
        <v>43</v>
      </c>
      <c r="I63" s="13" t="str">
        <f ca="1">HLOOKUP(assinantes[[#This Row],[Idade]],informacoes!$A$3:$D$4,2,TRUE)</f>
        <v>35-44</v>
      </c>
      <c r="J63" s="15" t="s">
        <v>434</v>
      </c>
      <c r="K63" s="15" t="s">
        <v>445</v>
      </c>
      <c r="L63" s="11">
        <v>35.9</v>
      </c>
    </row>
    <row r="64" spans="1:12" x14ac:dyDescent="0.25">
      <c r="A64" s="7">
        <v>28153849933</v>
      </c>
      <c r="B64" s="9" t="s">
        <v>242</v>
      </c>
      <c r="C64" s="15" t="s">
        <v>6</v>
      </c>
      <c r="D64" s="15" t="s">
        <v>8</v>
      </c>
      <c r="E64" s="15" t="s">
        <v>13</v>
      </c>
      <c r="F64" s="15" t="s">
        <v>424</v>
      </c>
      <c r="G64" s="10">
        <v>27315</v>
      </c>
      <c r="H64" s="13">
        <f ca="1">TRUNC((TODAY()-assinantes[[#This Row],[Data_Nasc]])/365)</f>
        <v>50</v>
      </c>
      <c r="I64" s="13" t="str">
        <f ca="1">HLOOKUP(assinantes[[#This Row],[Idade]],informacoes!$A$3:$D$4,2,TRUE)</f>
        <v>45-54</v>
      </c>
      <c r="J64" s="15" t="s">
        <v>430</v>
      </c>
      <c r="K64" s="15" t="s">
        <v>447</v>
      </c>
      <c r="L64" s="11">
        <v>79.900000000000006</v>
      </c>
    </row>
    <row r="65" spans="1:12" x14ac:dyDescent="0.25">
      <c r="A65" s="7">
        <v>28166551614</v>
      </c>
      <c r="B65" s="9" t="s">
        <v>162</v>
      </c>
      <c r="C65" s="15" t="s">
        <v>5</v>
      </c>
      <c r="D65" s="15" t="s">
        <v>8</v>
      </c>
      <c r="E65" s="15" t="s">
        <v>11</v>
      </c>
      <c r="F65" s="15" t="s">
        <v>424</v>
      </c>
      <c r="G65" s="10">
        <v>30656</v>
      </c>
      <c r="H65" s="13">
        <f ca="1">TRUNC((TODAY()-assinantes[[#This Row],[Data_Nasc]])/365)</f>
        <v>41</v>
      </c>
      <c r="I65" s="13" t="str">
        <f ca="1">HLOOKUP(assinantes[[#This Row],[Idade]],informacoes!$A$3:$D$4,2,TRUE)</f>
        <v>35-44</v>
      </c>
      <c r="J65" s="15" t="s">
        <v>435</v>
      </c>
      <c r="K65" s="15" t="s">
        <v>447</v>
      </c>
      <c r="L65" s="11">
        <v>79.900000000000006</v>
      </c>
    </row>
    <row r="66" spans="1:12" x14ac:dyDescent="0.25">
      <c r="A66" s="7">
        <v>28200818797</v>
      </c>
      <c r="B66" s="9" t="s">
        <v>231</v>
      </c>
      <c r="C66" s="15" t="s">
        <v>5</v>
      </c>
      <c r="D66" s="15" t="s">
        <v>417</v>
      </c>
      <c r="E66" s="15" t="s">
        <v>9</v>
      </c>
      <c r="F66" s="15" t="s">
        <v>424</v>
      </c>
      <c r="G66" s="10">
        <v>28922</v>
      </c>
      <c r="H66" s="13">
        <f ca="1">TRUNC((TODAY()-assinantes[[#This Row],[Data_Nasc]])/365)</f>
        <v>46</v>
      </c>
      <c r="I66" s="13" t="str">
        <f ca="1">HLOOKUP(assinantes[[#This Row],[Idade]],informacoes!$A$3:$D$4,2,TRUE)</f>
        <v>45-54</v>
      </c>
      <c r="J66" s="15" t="s">
        <v>436</v>
      </c>
      <c r="K66" s="15" t="s">
        <v>444</v>
      </c>
      <c r="L66" s="11">
        <v>29.9</v>
      </c>
    </row>
    <row r="67" spans="1:12" x14ac:dyDescent="0.25">
      <c r="A67" s="7">
        <v>28435465592</v>
      </c>
      <c r="B67" s="9" t="s">
        <v>34</v>
      </c>
      <c r="C67" s="15" t="s">
        <v>5</v>
      </c>
      <c r="D67" s="15" t="s">
        <v>417</v>
      </c>
      <c r="E67" s="15" t="s">
        <v>14</v>
      </c>
      <c r="F67" s="15" t="s">
        <v>425</v>
      </c>
      <c r="G67" s="10">
        <v>34132</v>
      </c>
      <c r="H67" s="13">
        <f ca="1">TRUNC((TODAY()-assinantes[[#This Row],[Data_Nasc]])/365)</f>
        <v>31</v>
      </c>
      <c r="I67" s="13" t="str">
        <f ca="1">HLOOKUP(assinantes[[#This Row],[Idade]],informacoes!$A$3:$D$4,2,TRUE)</f>
        <v>24-34</v>
      </c>
      <c r="J67" s="15" t="s">
        <v>430</v>
      </c>
      <c r="K67" s="15" t="s">
        <v>444</v>
      </c>
      <c r="L67" s="11">
        <v>29.9</v>
      </c>
    </row>
    <row r="68" spans="1:12" x14ac:dyDescent="0.25">
      <c r="A68" s="7">
        <v>28452088771</v>
      </c>
      <c r="B68" s="9" t="s">
        <v>261</v>
      </c>
      <c r="C68" s="15" t="s">
        <v>6</v>
      </c>
      <c r="D68" s="15" t="s">
        <v>417</v>
      </c>
      <c r="E68" s="15" t="s">
        <v>427</v>
      </c>
      <c r="F68" s="15" t="s">
        <v>425</v>
      </c>
      <c r="G68" s="10">
        <v>30501</v>
      </c>
      <c r="H68" s="13">
        <f ca="1">TRUNC((TODAY()-assinantes[[#This Row],[Data_Nasc]])/365)</f>
        <v>41</v>
      </c>
      <c r="I68" s="13" t="str">
        <f ca="1">HLOOKUP(assinantes[[#This Row],[Idade]],informacoes!$A$3:$D$4,2,TRUE)</f>
        <v>35-44</v>
      </c>
      <c r="J68" s="15" t="s">
        <v>435</v>
      </c>
      <c r="K68" s="15" t="s">
        <v>446</v>
      </c>
      <c r="L68" s="11">
        <v>9.9</v>
      </c>
    </row>
    <row r="69" spans="1:12" x14ac:dyDescent="0.25">
      <c r="A69" s="7">
        <v>28472708104</v>
      </c>
      <c r="B69" s="9" t="s">
        <v>245</v>
      </c>
      <c r="C69" s="15" t="s">
        <v>5</v>
      </c>
      <c r="D69" s="15" t="s">
        <v>7</v>
      </c>
      <c r="E69" s="15" t="s">
        <v>427</v>
      </c>
      <c r="F69" s="15" t="s">
        <v>425</v>
      </c>
      <c r="G69" s="10">
        <v>29241</v>
      </c>
      <c r="H69" s="13">
        <f ca="1">TRUNC((TODAY()-assinantes[[#This Row],[Data_Nasc]])/365)</f>
        <v>45</v>
      </c>
      <c r="I69" s="13" t="str">
        <f ca="1">HLOOKUP(assinantes[[#This Row],[Idade]],informacoes!$A$3:$D$4,2,TRUE)</f>
        <v>45-54</v>
      </c>
      <c r="J69" s="15" t="s">
        <v>436</v>
      </c>
      <c r="K69" s="15" t="s">
        <v>445</v>
      </c>
      <c r="L69" s="11">
        <v>35.9</v>
      </c>
    </row>
    <row r="70" spans="1:12" x14ac:dyDescent="0.25">
      <c r="A70" s="7">
        <v>28577291217</v>
      </c>
      <c r="B70" s="9" t="s">
        <v>224</v>
      </c>
      <c r="C70" s="15" t="s">
        <v>6</v>
      </c>
      <c r="D70" s="15" t="s">
        <v>417</v>
      </c>
      <c r="E70" s="15" t="s">
        <v>13</v>
      </c>
      <c r="F70" s="15" t="s">
        <v>425</v>
      </c>
      <c r="G70" s="10">
        <v>30423</v>
      </c>
      <c r="H70" s="13">
        <f ca="1">TRUNC((TODAY()-assinantes[[#This Row],[Data_Nasc]])/365)</f>
        <v>41</v>
      </c>
      <c r="I70" s="13" t="str">
        <f ca="1">HLOOKUP(assinantes[[#This Row],[Idade]],informacoes!$A$3:$D$4,2,TRUE)</f>
        <v>35-44</v>
      </c>
      <c r="J70" s="15" t="s">
        <v>433</v>
      </c>
      <c r="K70" s="15" t="s">
        <v>444</v>
      </c>
      <c r="L70" s="11">
        <v>29.9</v>
      </c>
    </row>
    <row r="71" spans="1:12" x14ac:dyDescent="0.25">
      <c r="A71" s="7">
        <v>28722728237</v>
      </c>
      <c r="B71" s="9" t="s">
        <v>402</v>
      </c>
      <c r="C71" s="15" t="s">
        <v>5</v>
      </c>
      <c r="D71" s="15" t="s">
        <v>8</v>
      </c>
      <c r="E71" s="15" t="s">
        <v>11</v>
      </c>
      <c r="F71" s="15" t="s">
        <v>424</v>
      </c>
      <c r="G71" s="10">
        <v>32588</v>
      </c>
      <c r="H71" s="13">
        <f ca="1">TRUNC((TODAY()-assinantes[[#This Row],[Data_Nasc]])/365)</f>
        <v>36</v>
      </c>
      <c r="I71" s="13" t="str">
        <f ca="1">HLOOKUP(assinantes[[#This Row],[Idade]],informacoes!$A$3:$D$4,2,TRUE)</f>
        <v>35-44</v>
      </c>
      <c r="J71" s="15" t="s">
        <v>433</v>
      </c>
      <c r="K71" s="15" t="s">
        <v>447</v>
      </c>
      <c r="L71" s="11">
        <v>79.900000000000006</v>
      </c>
    </row>
    <row r="72" spans="1:12" x14ac:dyDescent="0.25">
      <c r="A72" s="7">
        <v>28746452670</v>
      </c>
      <c r="B72" s="9" t="s">
        <v>122</v>
      </c>
      <c r="C72" s="15" t="s">
        <v>6</v>
      </c>
      <c r="D72" s="15" t="s">
        <v>8</v>
      </c>
      <c r="E72" s="15" t="s">
        <v>13</v>
      </c>
      <c r="F72" s="15" t="s">
        <v>424</v>
      </c>
      <c r="G72" s="10">
        <v>34194</v>
      </c>
      <c r="H72" s="13">
        <f ca="1">TRUNC((TODAY()-assinantes[[#This Row],[Data_Nasc]])/365)</f>
        <v>31</v>
      </c>
      <c r="I72" s="13" t="str">
        <f ca="1">HLOOKUP(assinantes[[#This Row],[Idade]],informacoes!$A$3:$D$4,2,TRUE)</f>
        <v>24-34</v>
      </c>
      <c r="J72" s="15" t="s">
        <v>433</v>
      </c>
      <c r="K72" s="15" t="s">
        <v>447</v>
      </c>
      <c r="L72" s="11">
        <v>79.900000000000006</v>
      </c>
    </row>
    <row r="73" spans="1:12" x14ac:dyDescent="0.25">
      <c r="A73" s="7">
        <v>28755892068</v>
      </c>
      <c r="B73" s="9" t="s">
        <v>225</v>
      </c>
      <c r="C73" s="15" t="s">
        <v>5</v>
      </c>
      <c r="D73" s="15" t="s">
        <v>7</v>
      </c>
      <c r="E73" s="15" t="s">
        <v>427</v>
      </c>
      <c r="F73" s="15" t="s">
        <v>425</v>
      </c>
      <c r="G73" s="10">
        <v>21223</v>
      </c>
      <c r="H73" s="13">
        <f ca="1">TRUNC((TODAY()-assinantes[[#This Row],[Data_Nasc]])/365)</f>
        <v>67</v>
      </c>
      <c r="I73" s="13" t="str">
        <f ca="1">HLOOKUP(assinantes[[#This Row],[Idade]],informacoes!$A$3:$D$4,2,TRUE)</f>
        <v>54-70</v>
      </c>
      <c r="J73" s="15" t="s">
        <v>433</v>
      </c>
      <c r="K73" s="15" t="s">
        <v>446</v>
      </c>
      <c r="L73" s="11">
        <v>9.9</v>
      </c>
    </row>
    <row r="74" spans="1:12" x14ac:dyDescent="0.25">
      <c r="A74" s="7">
        <v>28940705644</v>
      </c>
      <c r="B74" s="9" t="s">
        <v>61</v>
      </c>
      <c r="C74" s="15" t="s">
        <v>6</v>
      </c>
      <c r="D74" s="15" t="s">
        <v>417</v>
      </c>
      <c r="E74" s="15" t="s">
        <v>427</v>
      </c>
      <c r="F74" s="15" t="s">
        <v>425</v>
      </c>
      <c r="G74" s="10">
        <v>25527</v>
      </c>
      <c r="H74" s="13">
        <f ca="1">TRUNC((TODAY()-assinantes[[#This Row],[Data_Nasc]])/365)</f>
        <v>55</v>
      </c>
      <c r="I74" s="13" t="str">
        <f ca="1">HLOOKUP(assinantes[[#This Row],[Idade]],informacoes!$A$3:$D$4,2,TRUE)</f>
        <v>54-70</v>
      </c>
      <c r="J74" s="15" t="s">
        <v>433</v>
      </c>
      <c r="K74" s="15" t="s">
        <v>445</v>
      </c>
      <c r="L74" s="11">
        <v>35.9</v>
      </c>
    </row>
    <row r="75" spans="1:12" x14ac:dyDescent="0.25">
      <c r="A75" s="7">
        <v>29031986542</v>
      </c>
      <c r="B75" s="9" t="s">
        <v>115</v>
      </c>
      <c r="C75" s="15" t="s">
        <v>5</v>
      </c>
      <c r="D75" s="15" t="s">
        <v>417</v>
      </c>
      <c r="E75" s="15" t="s">
        <v>12</v>
      </c>
      <c r="F75" s="15" t="s">
        <v>425</v>
      </c>
      <c r="G75" s="10">
        <v>21026</v>
      </c>
      <c r="H75" s="13">
        <f ca="1">TRUNC((TODAY()-assinantes[[#This Row],[Data_Nasc]])/365)</f>
        <v>67</v>
      </c>
      <c r="I75" s="13" t="str">
        <f ca="1">HLOOKUP(assinantes[[#This Row],[Idade]],informacoes!$A$3:$D$4,2,TRUE)</f>
        <v>54-70</v>
      </c>
      <c r="J75" s="15" t="s">
        <v>433</v>
      </c>
      <c r="K75" s="15" t="s">
        <v>446</v>
      </c>
      <c r="L75" s="11">
        <v>9.9</v>
      </c>
    </row>
    <row r="76" spans="1:12" x14ac:dyDescent="0.25">
      <c r="A76" s="7">
        <v>29058531849</v>
      </c>
      <c r="B76" s="9" t="s">
        <v>269</v>
      </c>
      <c r="C76" s="15" t="s">
        <v>6</v>
      </c>
      <c r="D76" s="15" t="s">
        <v>8</v>
      </c>
      <c r="E76" s="15" t="s">
        <v>427</v>
      </c>
      <c r="F76" s="15" t="s">
        <v>426</v>
      </c>
      <c r="G76" s="10">
        <v>23599</v>
      </c>
      <c r="H76" s="13">
        <f ca="1">TRUNC((TODAY()-assinantes[[#This Row],[Data_Nasc]])/365)</f>
        <v>60</v>
      </c>
      <c r="I76" s="13" t="str">
        <f ca="1">HLOOKUP(assinantes[[#This Row],[Idade]],informacoes!$A$3:$D$4,2,TRUE)</f>
        <v>54-70</v>
      </c>
      <c r="J76" s="15" t="s">
        <v>433</v>
      </c>
      <c r="K76" s="15" t="s">
        <v>445</v>
      </c>
      <c r="L76" s="11">
        <v>35.9</v>
      </c>
    </row>
    <row r="77" spans="1:12" x14ac:dyDescent="0.25">
      <c r="A77" s="7">
        <v>29062765488</v>
      </c>
      <c r="B77" s="9" t="s">
        <v>193</v>
      </c>
      <c r="C77" s="15" t="s">
        <v>5</v>
      </c>
      <c r="D77" s="15" t="s">
        <v>7</v>
      </c>
      <c r="E77" s="15" t="s">
        <v>12</v>
      </c>
      <c r="F77" s="15" t="s">
        <v>424</v>
      </c>
      <c r="G77" s="10">
        <v>21028</v>
      </c>
      <c r="H77" s="13">
        <f ca="1">TRUNC((TODAY()-assinantes[[#This Row],[Data_Nasc]])/365)</f>
        <v>67</v>
      </c>
      <c r="I77" s="13" t="str">
        <f ca="1">HLOOKUP(assinantes[[#This Row],[Idade]],informacoes!$A$3:$D$4,2,TRUE)</f>
        <v>54-70</v>
      </c>
      <c r="J77" s="15" t="s">
        <v>433</v>
      </c>
      <c r="K77" s="15" t="s">
        <v>445</v>
      </c>
      <c r="L77" s="11">
        <v>35.9</v>
      </c>
    </row>
    <row r="78" spans="1:12" x14ac:dyDescent="0.25">
      <c r="A78" s="7">
        <v>29127263778</v>
      </c>
      <c r="B78" s="9" t="s">
        <v>97</v>
      </c>
      <c r="C78" s="15" t="s">
        <v>6</v>
      </c>
      <c r="D78" s="15" t="s">
        <v>7</v>
      </c>
      <c r="E78" s="15" t="s">
        <v>12</v>
      </c>
      <c r="F78" s="15" t="s">
        <v>425</v>
      </c>
      <c r="G78" s="10">
        <v>29244</v>
      </c>
      <c r="H78" s="13">
        <f ca="1">TRUNC((TODAY()-assinantes[[#This Row],[Data_Nasc]])/365)</f>
        <v>45</v>
      </c>
      <c r="I78" s="13" t="str">
        <f ca="1">HLOOKUP(assinantes[[#This Row],[Idade]],informacoes!$A$3:$D$4,2,TRUE)</f>
        <v>45-54</v>
      </c>
      <c r="J78" s="15" t="s">
        <v>433</v>
      </c>
      <c r="K78" s="15" t="s">
        <v>445</v>
      </c>
      <c r="L78" s="11">
        <v>35.9</v>
      </c>
    </row>
    <row r="79" spans="1:12" x14ac:dyDescent="0.25">
      <c r="A79" s="7">
        <v>29151032854</v>
      </c>
      <c r="B79" s="9" t="s">
        <v>140</v>
      </c>
      <c r="C79" s="15" t="s">
        <v>6</v>
      </c>
      <c r="D79" s="15" t="s">
        <v>7</v>
      </c>
      <c r="E79" s="15" t="s">
        <v>13</v>
      </c>
      <c r="F79" s="15" t="s">
        <v>425</v>
      </c>
      <c r="G79" s="10">
        <v>23279</v>
      </c>
      <c r="H79" s="13">
        <f ca="1">TRUNC((TODAY()-assinantes[[#This Row],[Data_Nasc]])/365)</f>
        <v>61</v>
      </c>
      <c r="I79" s="13" t="str">
        <f ca="1">HLOOKUP(assinantes[[#This Row],[Idade]],informacoes!$A$3:$D$4,2,TRUE)</f>
        <v>54-70</v>
      </c>
      <c r="J79" s="15" t="s">
        <v>429</v>
      </c>
      <c r="K79" s="15" t="s">
        <v>446</v>
      </c>
      <c r="L79" s="11">
        <v>9.9</v>
      </c>
    </row>
    <row r="80" spans="1:12" x14ac:dyDescent="0.25">
      <c r="A80" s="7">
        <v>29200736829</v>
      </c>
      <c r="B80" s="9" t="s">
        <v>39</v>
      </c>
      <c r="C80" s="15" t="s">
        <v>6</v>
      </c>
      <c r="D80" s="15" t="s">
        <v>8</v>
      </c>
      <c r="E80" s="15" t="s">
        <v>9</v>
      </c>
      <c r="F80" s="15" t="s">
        <v>425</v>
      </c>
      <c r="G80" s="10">
        <v>24628</v>
      </c>
      <c r="H80" s="13">
        <f ca="1">TRUNC((TODAY()-assinantes[[#This Row],[Data_Nasc]])/365)</f>
        <v>57</v>
      </c>
      <c r="I80" s="13" t="str">
        <f ca="1">HLOOKUP(assinantes[[#This Row],[Idade]],informacoes!$A$3:$D$4,2,TRUE)</f>
        <v>54-70</v>
      </c>
      <c r="J80" s="15" t="s">
        <v>432</v>
      </c>
      <c r="K80" s="15" t="s">
        <v>444</v>
      </c>
      <c r="L80" s="11">
        <v>29.9</v>
      </c>
    </row>
    <row r="81" spans="1:12" x14ac:dyDescent="0.25">
      <c r="A81" s="7">
        <v>29210849513</v>
      </c>
      <c r="B81" s="9" t="s">
        <v>389</v>
      </c>
      <c r="C81" s="15" t="s">
        <v>6</v>
      </c>
      <c r="D81" s="15" t="s">
        <v>8</v>
      </c>
      <c r="E81" s="15" t="s">
        <v>427</v>
      </c>
      <c r="F81" s="15" t="s">
        <v>426</v>
      </c>
      <c r="G81" s="10">
        <v>22704</v>
      </c>
      <c r="H81" s="13">
        <f ca="1">TRUNC((TODAY()-assinantes[[#This Row],[Data_Nasc]])/365)</f>
        <v>63</v>
      </c>
      <c r="I81" s="13" t="str">
        <f ca="1">HLOOKUP(assinantes[[#This Row],[Idade]],informacoes!$A$3:$D$4,2,TRUE)</f>
        <v>54-70</v>
      </c>
      <c r="J81" s="15" t="s">
        <v>436</v>
      </c>
      <c r="K81" s="15" t="s">
        <v>445</v>
      </c>
      <c r="L81" s="11">
        <v>35.9</v>
      </c>
    </row>
    <row r="82" spans="1:12" x14ac:dyDescent="0.25">
      <c r="A82" s="7">
        <v>29324777441</v>
      </c>
      <c r="B82" s="9" t="s">
        <v>153</v>
      </c>
      <c r="C82" s="15" t="s">
        <v>6</v>
      </c>
      <c r="D82" s="15" t="s">
        <v>7</v>
      </c>
      <c r="E82" s="15" t="s">
        <v>427</v>
      </c>
      <c r="F82" s="15" t="s">
        <v>424</v>
      </c>
      <c r="G82" s="10">
        <v>25012</v>
      </c>
      <c r="H82" s="13">
        <f ca="1">TRUNC((TODAY()-assinantes[[#This Row],[Data_Nasc]])/365)</f>
        <v>56</v>
      </c>
      <c r="I82" s="13" t="str">
        <f ca="1">HLOOKUP(assinantes[[#This Row],[Idade]],informacoes!$A$3:$D$4,2,TRUE)</f>
        <v>54-70</v>
      </c>
      <c r="J82" s="15" t="s">
        <v>436</v>
      </c>
      <c r="K82" s="15" t="s">
        <v>446</v>
      </c>
      <c r="L82" s="11">
        <v>9.9</v>
      </c>
    </row>
    <row r="83" spans="1:12" x14ac:dyDescent="0.25">
      <c r="A83" s="7">
        <v>29416954094</v>
      </c>
      <c r="B83" s="9" t="s">
        <v>314</v>
      </c>
      <c r="C83" s="15" t="s">
        <v>6</v>
      </c>
      <c r="D83" s="15" t="s">
        <v>417</v>
      </c>
      <c r="E83" s="15" t="s">
        <v>13</v>
      </c>
      <c r="F83" s="15" t="s">
        <v>425</v>
      </c>
      <c r="G83" s="10">
        <v>29871</v>
      </c>
      <c r="H83" s="13">
        <f ca="1">TRUNC((TODAY()-assinantes[[#This Row],[Data_Nasc]])/365)</f>
        <v>43</v>
      </c>
      <c r="I83" s="13" t="str">
        <f ca="1">HLOOKUP(assinantes[[#This Row],[Idade]],informacoes!$A$3:$D$4,2,TRUE)</f>
        <v>35-44</v>
      </c>
      <c r="J83" s="15" t="s">
        <v>436</v>
      </c>
      <c r="K83" s="15" t="s">
        <v>447</v>
      </c>
      <c r="L83" s="11">
        <v>79.900000000000006</v>
      </c>
    </row>
    <row r="84" spans="1:12" x14ac:dyDescent="0.25">
      <c r="A84" s="7">
        <v>29550625936</v>
      </c>
      <c r="B84" s="9" t="s">
        <v>275</v>
      </c>
      <c r="C84" s="15" t="s">
        <v>5</v>
      </c>
      <c r="D84" s="15" t="s">
        <v>417</v>
      </c>
      <c r="E84" s="15" t="s">
        <v>13</v>
      </c>
      <c r="F84" s="15" t="s">
        <v>425</v>
      </c>
      <c r="G84" s="10">
        <v>29155</v>
      </c>
      <c r="H84" s="13">
        <f ca="1">TRUNC((TODAY()-assinantes[[#This Row],[Data_Nasc]])/365)</f>
        <v>45</v>
      </c>
      <c r="I84" s="13" t="str">
        <f ca="1">HLOOKUP(assinantes[[#This Row],[Idade]],informacoes!$A$3:$D$4,2,TRUE)</f>
        <v>45-54</v>
      </c>
      <c r="J84" s="15" t="s">
        <v>436</v>
      </c>
      <c r="K84" s="15" t="s">
        <v>444</v>
      </c>
      <c r="L84" s="11">
        <v>29.9</v>
      </c>
    </row>
    <row r="85" spans="1:12" x14ac:dyDescent="0.25">
      <c r="A85" s="7">
        <v>29608724794</v>
      </c>
      <c r="B85" s="9" t="s">
        <v>21</v>
      </c>
      <c r="C85" s="15" t="s">
        <v>6</v>
      </c>
      <c r="D85" s="15" t="s">
        <v>417</v>
      </c>
      <c r="E85" s="15" t="s">
        <v>427</v>
      </c>
      <c r="F85" s="15" t="s">
        <v>425</v>
      </c>
      <c r="G85" s="10">
        <v>30032</v>
      </c>
      <c r="H85" s="13">
        <f ca="1">TRUNC((TODAY()-assinantes[[#This Row],[Data_Nasc]])/365)</f>
        <v>43</v>
      </c>
      <c r="I85" s="13" t="str">
        <f ca="1">HLOOKUP(assinantes[[#This Row],[Idade]],informacoes!$A$3:$D$4,2,TRUE)</f>
        <v>35-44</v>
      </c>
      <c r="J85" s="15" t="s">
        <v>436</v>
      </c>
      <c r="K85" s="15" t="s">
        <v>446</v>
      </c>
      <c r="L85" s="11">
        <v>9.9</v>
      </c>
    </row>
    <row r="86" spans="1:12" x14ac:dyDescent="0.25">
      <c r="A86" s="7">
        <v>29617727732</v>
      </c>
      <c r="B86" s="9" t="s">
        <v>70</v>
      </c>
      <c r="C86" s="15" t="s">
        <v>5</v>
      </c>
      <c r="D86" s="15" t="s">
        <v>7</v>
      </c>
      <c r="E86" s="15" t="s">
        <v>427</v>
      </c>
      <c r="F86" s="15" t="s">
        <v>426</v>
      </c>
      <c r="G86" s="10">
        <v>32031</v>
      </c>
      <c r="H86" s="13">
        <f ca="1">TRUNC((TODAY()-assinantes[[#This Row],[Data_Nasc]])/365)</f>
        <v>37</v>
      </c>
      <c r="I86" s="13" t="str">
        <f ca="1">HLOOKUP(assinantes[[#This Row],[Idade]],informacoes!$A$3:$D$4,2,TRUE)</f>
        <v>35-44</v>
      </c>
      <c r="J86" s="15" t="s">
        <v>436</v>
      </c>
      <c r="K86" s="15" t="s">
        <v>444</v>
      </c>
      <c r="L86" s="11">
        <v>29.9</v>
      </c>
    </row>
    <row r="87" spans="1:12" x14ac:dyDescent="0.25">
      <c r="A87" s="7">
        <v>29665927499</v>
      </c>
      <c r="B87" s="9" t="s">
        <v>52</v>
      </c>
      <c r="C87" s="15" t="s">
        <v>5</v>
      </c>
      <c r="D87" s="15" t="s">
        <v>8</v>
      </c>
      <c r="E87" s="15" t="s">
        <v>14</v>
      </c>
      <c r="F87" s="15" t="s">
        <v>425</v>
      </c>
      <c r="G87" s="10">
        <v>25872</v>
      </c>
      <c r="H87" s="13">
        <f ca="1">TRUNC((TODAY()-assinantes[[#This Row],[Data_Nasc]])/365)</f>
        <v>54</v>
      </c>
      <c r="I87" s="13" t="str">
        <f ca="1">HLOOKUP(assinantes[[#This Row],[Idade]],informacoes!$A$3:$D$4,2,TRUE)</f>
        <v>54-70</v>
      </c>
      <c r="J87" s="15" t="s">
        <v>435</v>
      </c>
      <c r="K87" s="15" t="s">
        <v>444</v>
      </c>
      <c r="L87" s="11">
        <v>29.9</v>
      </c>
    </row>
    <row r="88" spans="1:12" x14ac:dyDescent="0.25">
      <c r="A88" s="7">
        <v>29773455762</v>
      </c>
      <c r="B88" s="9" t="s">
        <v>256</v>
      </c>
      <c r="C88" s="15" t="s">
        <v>6</v>
      </c>
      <c r="D88" s="15" t="s">
        <v>7</v>
      </c>
      <c r="E88" s="15" t="s">
        <v>14</v>
      </c>
      <c r="F88" s="15" t="s">
        <v>426</v>
      </c>
      <c r="G88" s="10">
        <v>30083</v>
      </c>
      <c r="H88" s="13">
        <f ca="1">TRUNC((TODAY()-assinantes[[#This Row],[Data_Nasc]])/365)</f>
        <v>42</v>
      </c>
      <c r="I88" s="13" t="str">
        <f ca="1">HLOOKUP(assinantes[[#This Row],[Idade]],informacoes!$A$3:$D$4,2,TRUE)</f>
        <v>35-44</v>
      </c>
      <c r="J88" s="15" t="s">
        <v>433</v>
      </c>
      <c r="K88" s="15" t="s">
        <v>444</v>
      </c>
      <c r="L88" s="11">
        <v>29.9</v>
      </c>
    </row>
    <row r="89" spans="1:12" x14ac:dyDescent="0.25">
      <c r="A89" s="7">
        <v>29806175798</v>
      </c>
      <c r="B89" s="9" t="s">
        <v>74</v>
      </c>
      <c r="C89" s="15" t="s">
        <v>5</v>
      </c>
      <c r="D89" s="15" t="s">
        <v>417</v>
      </c>
      <c r="E89" s="15" t="s">
        <v>13</v>
      </c>
      <c r="F89" s="15" t="s">
        <v>425</v>
      </c>
      <c r="G89" s="10">
        <v>27096</v>
      </c>
      <c r="H89" s="13">
        <f ca="1">TRUNC((TODAY()-assinantes[[#This Row],[Data_Nasc]])/365)</f>
        <v>51</v>
      </c>
      <c r="I89" s="13" t="str">
        <f ca="1">HLOOKUP(assinantes[[#This Row],[Idade]],informacoes!$A$3:$D$4,2,TRUE)</f>
        <v>45-54</v>
      </c>
      <c r="J89" s="15" t="s">
        <v>433</v>
      </c>
      <c r="K89" s="15" t="s">
        <v>447</v>
      </c>
      <c r="L89" s="11">
        <v>79.900000000000006</v>
      </c>
    </row>
    <row r="90" spans="1:12" x14ac:dyDescent="0.25">
      <c r="A90" s="7">
        <v>29958942950</v>
      </c>
      <c r="B90" s="9" t="s">
        <v>297</v>
      </c>
      <c r="C90" s="15" t="s">
        <v>5</v>
      </c>
      <c r="D90" s="15" t="s">
        <v>7</v>
      </c>
      <c r="E90" s="15" t="s">
        <v>427</v>
      </c>
      <c r="F90" s="15" t="s">
        <v>425</v>
      </c>
      <c r="G90" s="10">
        <v>31436</v>
      </c>
      <c r="H90" s="13">
        <f ca="1">TRUNC((TODAY()-assinantes[[#This Row],[Data_Nasc]])/365)</f>
        <v>39</v>
      </c>
      <c r="I90" s="13" t="str">
        <f ca="1">HLOOKUP(assinantes[[#This Row],[Idade]],informacoes!$A$3:$D$4,2,TRUE)</f>
        <v>35-44</v>
      </c>
      <c r="J90" s="15" t="s">
        <v>433</v>
      </c>
      <c r="K90" s="15" t="s">
        <v>446</v>
      </c>
      <c r="L90" s="11">
        <v>9.9</v>
      </c>
    </row>
    <row r="91" spans="1:12" x14ac:dyDescent="0.25">
      <c r="A91" s="7">
        <v>29997693161</v>
      </c>
      <c r="B91" s="9" t="s">
        <v>93</v>
      </c>
      <c r="C91" s="15" t="s">
        <v>6</v>
      </c>
      <c r="D91" s="15" t="s">
        <v>7</v>
      </c>
      <c r="E91" s="15" t="s">
        <v>427</v>
      </c>
      <c r="F91" s="15" t="s">
        <v>424</v>
      </c>
      <c r="G91" s="10">
        <v>28778</v>
      </c>
      <c r="H91" s="13">
        <f ca="1">TRUNC((TODAY()-assinantes[[#This Row],[Data_Nasc]])/365)</f>
        <v>46</v>
      </c>
      <c r="I91" s="13" t="str">
        <f ca="1">HLOOKUP(assinantes[[#This Row],[Idade]],informacoes!$A$3:$D$4,2,TRUE)</f>
        <v>45-54</v>
      </c>
      <c r="J91" s="15" t="s">
        <v>433</v>
      </c>
      <c r="K91" s="15" t="s">
        <v>446</v>
      </c>
      <c r="L91" s="11">
        <v>9.9</v>
      </c>
    </row>
    <row r="92" spans="1:12" x14ac:dyDescent="0.25">
      <c r="A92" s="7">
        <v>30056943664</v>
      </c>
      <c r="B92" s="9" t="s">
        <v>397</v>
      </c>
      <c r="C92" s="15" t="s">
        <v>6</v>
      </c>
      <c r="D92" s="15" t="s">
        <v>7</v>
      </c>
      <c r="E92" s="15" t="s">
        <v>427</v>
      </c>
      <c r="F92" s="15" t="s">
        <v>425</v>
      </c>
      <c r="G92" s="10">
        <v>21281</v>
      </c>
      <c r="H92" s="13">
        <f ca="1">TRUNC((TODAY()-assinantes[[#This Row],[Data_Nasc]])/365)</f>
        <v>67</v>
      </c>
      <c r="I92" s="13" t="str">
        <f ca="1">HLOOKUP(assinantes[[#This Row],[Idade]],informacoes!$A$3:$D$4,2,TRUE)</f>
        <v>54-70</v>
      </c>
      <c r="J92" s="15" t="s">
        <v>433</v>
      </c>
      <c r="K92" s="15" t="s">
        <v>445</v>
      </c>
      <c r="L92" s="11">
        <v>35.9</v>
      </c>
    </row>
    <row r="93" spans="1:12" x14ac:dyDescent="0.25">
      <c r="A93" s="7">
        <v>30135605541</v>
      </c>
      <c r="B93" s="9" t="s">
        <v>226</v>
      </c>
      <c r="C93" s="15" t="s">
        <v>5</v>
      </c>
      <c r="D93" s="15" t="s">
        <v>417</v>
      </c>
      <c r="E93" s="15" t="s">
        <v>14</v>
      </c>
      <c r="F93" s="15" t="s">
        <v>425</v>
      </c>
      <c r="G93" s="10">
        <v>21928</v>
      </c>
      <c r="H93" s="13">
        <f ca="1">TRUNC((TODAY()-assinantes[[#This Row],[Data_Nasc]])/365)</f>
        <v>65</v>
      </c>
      <c r="I93" s="13" t="str">
        <f ca="1">HLOOKUP(assinantes[[#This Row],[Idade]],informacoes!$A$3:$D$4,2,TRUE)</f>
        <v>54-70</v>
      </c>
      <c r="J93" s="15" t="s">
        <v>430</v>
      </c>
      <c r="K93" s="15" t="s">
        <v>444</v>
      </c>
      <c r="L93" s="11">
        <v>29.9</v>
      </c>
    </row>
    <row r="94" spans="1:12" x14ac:dyDescent="0.25">
      <c r="A94" s="7">
        <v>30221046505</v>
      </c>
      <c r="B94" s="9" t="s">
        <v>192</v>
      </c>
      <c r="C94" s="15" t="s">
        <v>5</v>
      </c>
      <c r="D94" s="15" t="s">
        <v>8</v>
      </c>
      <c r="E94" s="15" t="s">
        <v>13</v>
      </c>
      <c r="F94" s="15" t="s">
        <v>425</v>
      </c>
      <c r="G94" s="10">
        <v>30864</v>
      </c>
      <c r="H94" s="13">
        <f ca="1">TRUNC((TODAY()-assinantes[[#This Row],[Data_Nasc]])/365)</f>
        <v>40</v>
      </c>
      <c r="I94" s="13" t="str">
        <f ca="1">HLOOKUP(assinantes[[#This Row],[Idade]],informacoes!$A$3:$D$4,2,TRUE)</f>
        <v>35-44</v>
      </c>
      <c r="J94" s="15" t="s">
        <v>429</v>
      </c>
      <c r="K94" s="15" t="s">
        <v>445</v>
      </c>
      <c r="L94" s="11">
        <v>35.9</v>
      </c>
    </row>
    <row r="95" spans="1:12" x14ac:dyDescent="0.25">
      <c r="A95" s="7">
        <v>30253040173</v>
      </c>
      <c r="B95" s="9" t="s">
        <v>317</v>
      </c>
      <c r="C95" s="15" t="s">
        <v>5</v>
      </c>
      <c r="D95" s="15" t="s">
        <v>7</v>
      </c>
      <c r="E95" s="15" t="s">
        <v>427</v>
      </c>
      <c r="F95" s="15" t="s">
        <v>425</v>
      </c>
      <c r="G95" s="10">
        <v>26406</v>
      </c>
      <c r="H95" s="13">
        <f ca="1">TRUNC((TODAY()-assinantes[[#This Row],[Data_Nasc]])/365)</f>
        <v>52</v>
      </c>
      <c r="I95" s="13" t="str">
        <f ca="1">HLOOKUP(assinantes[[#This Row],[Idade]],informacoes!$A$3:$D$4,2,TRUE)</f>
        <v>45-54</v>
      </c>
      <c r="J95" s="15" t="s">
        <v>431</v>
      </c>
      <c r="K95" s="15" t="s">
        <v>445</v>
      </c>
      <c r="L95" s="11">
        <v>35.9</v>
      </c>
    </row>
    <row r="96" spans="1:12" x14ac:dyDescent="0.25">
      <c r="A96" s="7">
        <v>30314403216</v>
      </c>
      <c r="B96" s="9" t="s">
        <v>207</v>
      </c>
      <c r="C96" s="15" t="s">
        <v>6</v>
      </c>
      <c r="D96" s="15" t="s">
        <v>7</v>
      </c>
      <c r="E96" s="15" t="s">
        <v>9</v>
      </c>
      <c r="F96" s="15" t="s">
        <v>425</v>
      </c>
      <c r="G96" s="10">
        <v>33624</v>
      </c>
      <c r="H96" s="13">
        <f ca="1">TRUNC((TODAY()-assinantes[[#This Row],[Data_Nasc]])/365)</f>
        <v>33</v>
      </c>
      <c r="I96" s="13" t="str">
        <f ca="1">HLOOKUP(assinantes[[#This Row],[Idade]],informacoes!$A$3:$D$4,2,TRUE)</f>
        <v>24-34</v>
      </c>
      <c r="J96" s="15" t="s">
        <v>432</v>
      </c>
      <c r="K96" s="15" t="s">
        <v>446</v>
      </c>
      <c r="L96" s="11">
        <v>9.9</v>
      </c>
    </row>
    <row r="97" spans="1:12" x14ac:dyDescent="0.25">
      <c r="A97" s="7">
        <v>30353673725</v>
      </c>
      <c r="B97" s="9" t="s">
        <v>306</v>
      </c>
      <c r="C97" s="15" t="s">
        <v>6</v>
      </c>
      <c r="D97" s="15" t="s">
        <v>417</v>
      </c>
      <c r="E97" s="15" t="s">
        <v>11</v>
      </c>
      <c r="F97" s="15" t="s">
        <v>426</v>
      </c>
      <c r="G97" s="10">
        <v>34963</v>
      </c>
      <c r="H97" s="13">
        <f ca="1">TRUNC((TODAY()-assinantes[[#This Row],[Data_Nasc]])/365)</f>
        <v>29</v>
      </c>
      <c r="I97" s="13" t="str">
        <f ca="1">HLOOKUP(assinantes[[#This Row],[Idade]],informacoes!$A$3:$D$4,2,TRUE)</f>
        <v>24-34</v>
      </c>
      <c r="J97" s="15" t="s">
        <v>434</v>
      </c>
      <c r="K97" s="15" t="s">
        <v>447</v>
      </c>
      <c r="L97" s="11">
        <v>79.900000000000006</v>
      </c>
    </row>
    <row r="98" spans="1:12" x14ac:dyDescent="0.25">
      <c r="A98" s="7">
        <v>30383272945</v>
      </c>
      <c r="B98" s="9" t="s">
        <v>268</v>
      </c>
      <c r="C98" s="15" t="s">
        <v>6</v>
      </c>
      <c r="D98" s="15" t="s">
        <v>416</v>
      </c>
      <c r="E98" s="15" t="s">
        <v>14</v>
      </c>
      <c r="F98" s="15" t="s">
        <v>425</v>
      </c>
      <c r="G98" s="10">
        <v>34514</v>
      </c>
      <c r="H98" s="13">
        <f ca="1">TRUNC((TODAY()-assinantes[[#This Row],[Data_Nasc]])/365)</f>
        <v>30</v>
      </c>
      <c r="I98" s="13" t="str">
        <f ca="1">HLOOKUP(assinantes[[#This Row],[Idade]],informacoes!$A$3:$D$4,2,TRUE)</f>
        <v>24-34</v>
      </c>
      <c r="J98" s="15" t="s">
        <v>430</v>
      </c>
      <c r="K98" s="15" t="s">
        <v>444</v>
      </c>
      <c r="L98" s="11">
        <v>29.9</v>
      </c>
    </row>
    <row r="99" spans="1:12" x14ac:dyDescent="0.25">
      <c r="A99" s="7">
        <v>30421203942</v>
      </c>
      <c r="B99" s="9" t="s">
        <v>145</v>
      </c>
      <c r="C99" s="15" t="s">
        <v>6</v>
      </c>
      <c r="D99" s="15" t="s">
        <v>7</v>
      </c>
      <c r="E99" s="15" t="s">
        <v>12</v>
      </c>
      <c r="F99" s="15" t="s">
        <v>425</v>
      </c>
      <c r="G99" s="10">
        <v>28977</v>
      </c>
      <c r="H99" s="13">
        <f ca="1">TRUNC((TODAY()-assinantes[[#This Row],[Data_Nasc]])/365)</f>
        <v>45</v>
      </c>
      <c r="I99" s="13" t="str">
        <f ca="1">HLOOKUP(assinantes[[#This Row],[Idade]],informacoes!$A$3:$D$4,2,TRUE)</f>
        <v>45-54</v>
      </c>
      <c r="J99" s="15" t="s">
        <v>435</v>
      </c>
      <c r="K99" s="15" t="s">
        <v>445</v>
      </c>
      <c r="L99" s="11">
        <v>35.9</v>
      </c>
    </row>
    <row r="100" spans="1:12" x14ac:dyDescent="0.25">
      <c r="A100" s="7">
        <v>30468143545</v>
      </c>
      <c r="B100" s="9" t="s">
        <v>138</v>
      </c>
      <c r="C100" s="15" t="s">
        <v>6</v>
      </c>
      <c r="D100" s="15" t="s">
        <v>417</v>
      </c>
      <c r="E100" s="15" t="s">
        <v>11</v>
      </c>
      <c r="F100" s="15" t="s">
        <v>426</v>
      </c>
      <c r="G100" s="10">
        <v>31211</v>
      </c>
      <c r="H100" s="13">
        <f ca="1">TRUNC((TODAY()-assinantes[[#This Row],[Data_Nasc]])/365)</f>
        <v>39</v>
      </c>
      <c r="I100" s="13" t="str">
        <f ca="1">HLOOKUP(assinantes[[#This Row],[Idade]],informacoes!$A$3:$D$4,2,TRUE)</f>
        <v>35-44</v>
      </c>
      <c r="J100" s="15" t="s">
        <v>436</v>
      </c>
      <c r="K100" s="15" t="s">
        <v>447</v>
      </c>
      <c r="L100" s="11">
        <v>79.900000000000006</v>
      </c>
    </row>
    <row r="101" spans="1:12" x14ac:dyDescent="0.25">
      <c r="A101" s="7">
        <v>30493961253</v>
      </c>
      <c r="B101" s="9" t="s">
        <v>211</v>
      </c>
      <c r="C101" s="15" t="s">
        <v>6</v>
      </c>
      <c r="D101" s="15" t="s">
        <v>416</v>
      </c>
      <c r="E101" s="15" t="s">
        <v>12</v>
      </c>
      <c r="F101" s="15" t="s">
        <v>424</v>
      </c>
      <c r="G101" s="10">
        <v>27501</v>
      </c>
      <c r="H101" s="13">
        <f ca="1">TRUNC((TODAY()-assinantes[[#This Row],[Data_Nasc]])/365)</f>
        <v>49</v>
      </c>
      <c r="I101" s="13" t="str">
        <f ca="1">HLOOKUP(assinantes[[#This Row],[Idade]],informacoes!$A$3:$D$4,2,TRUE)</f>
        <v>45-54</v>
      </c>
      <c r="J101" s="15" t="s">
        <v>430</v>
      </c>
      <c r="K101" s="15" t="s">
        <v>446</v>
      </c>
      <c r="L101" s="11">
        <v>9.9</v>
      </c>
    </row>
    <row r="102" spans="1:12" x14ac:dyDescent="0.25">
      <c r="A102" s="7">
        <v>30557538193</v>
      </c>
      <c r="B102" s="9" t="s">
        <v>377</v>
      </c>
      <c r="C102" s="15" t="s">
        <v>6</v>
      </c>
      <c r="D102" s="15" t="s">
        <v>7</v>
      </c>
      <c r="E102" s="15" t="s">
        <v>427</v>
      </c>
      <c r="F102" s="15" t="s">
        <v>425</v>
      </c>
      <c r="G102" s="10">
        <v>25529</v>
      </c>
      <c r="H102" s="13">
        <f ca="1">TRUNC((TODAY()-assinantes[[#This Row],[Data_Nasc]])/365)</f>
        <v>55</v>
      </c>
      <c r="I102" s="13" t="str">
        <f ca="1">HLOOKUP(assinantes[[#This Row],[Idade]],informacoes!$A$3:$D$4,2,TRUE)</f>
        <v>54-70</v>
      </c>
      <c r="J102" s="15" t="s">
        <v>435</v>
      </c>
      <c r="K102" s="15" t="s">
        <v>445</v>
      </c>
      <c r="L102" s="11">
        <v>35.9</v>
      </c>
    </row>
    <row r="103" spans="1:12" x14ac:dyDescent="0.25">
      <c r="A103" s="7">
        <v>30571772130</v>
      </c>
      <c r="B103" s="9" t="s">
        <v>151</v>
      </c>
      <c r="C103" s="15" t="s">
        <v>6</v>
      </c>
      <c r="D103" s="15" t="s">
        <v>417</v>
      </c>
      <c r="E103" s="15" t="s">
        <v>12</v>
      </c>
      <c r="F103" s="15" t="s">
        <v>424</v>
      </c>
      <c r="G103" s="10">
        <v>34891</v>
      </c>
      <c r="H103" s="13">
        <f ca="1">TRUNC((TODAY()-assinantes[[#This Row],[Data_Nasc]])/365)</f>
        <v>29</v>
      </c>
      <c r="I103" s="13" t="str">
        <f ca="1">HLOOKUP(assinantes[[#This Row],[Idade]],informacoes!$A$3:$D$4,2,TRUE)</f>
        <v>24-34</v>
      </c>
      <c r="J103" s="15" t="s">
        <v>436</v>
      </c>
      <c r="K103" s="15" t="s">
        <v>447</v>
      </c>
      <c r="L103" s="11">
        <v>79.900000000000006</v>
      </c>
    </row>
    <row r="104" spans="1:12" x14ac:dyDescent="0.25">
      <c r="A104" s="7">
        <v>30735636076</v>
      </c>
      <c r="B104" s="9" t="s">
        <v>128</v>
      </c>
      <c r="C104" s="15" t="s">
        <v>6</v>
      </c>
      <c r="D104" s="15" t="s">
        <v>416</v>
      </c>
      <c r="E104" s="15" t="s">
        <v>13</v>
      </c>
      <c r="F104" s="15" t="s">
        <v>425</v>
      </c>
      <c r="G104" s="10">
        <v>31361</v>
      </c>
      <c r="H104" s="13">
        <f ca="1">TRUNC((TODAY()-assinantes[[#This Row],[Data_Nasc]])/365)</f>
        <v>39</v>
      </c>
      <c r="I104" s="13" t="str">
        <f ca="1">HLOOKUP(assinantes[[#This Row],[Idade]],informacoes!$A$3:$D$4,2,TRUE)</f>
        <v>35-44</v>
      </c>
      <c r="J104" s="15" t="s">
        <v>433</v>
      </c>
      <c r="K104" s="15" t="s">
        <v>444</v>
      </c>
      <c r="L104" s="11">
        <v>29.9</v>
      </c>
    </row>
    <row r="105" spans="1:12" x14ac:dyDescent="0.25">
      <c r="A105" s="7">
        <v>30763734385</v>
      </c>
      <c r="B105" s="9" t="s">
        <v>98</v>
      </c>
      <c r="C105" s="15" t="s">
        <v>6</v>
      </c>
      <c r="D105" s="15" t="s">
        <v>417</v>
      </c>
      <c r="E105" s="15" t="s">
        <v>13</v>
      </c>
      <c r="F105" s="15" t="s">
        <v>426</v>
      </c>
      <c r="G105" s="10">
        <v>29882</v>
      </c>
      <c r="H105" s="13">
        <f ca="1">TRUNC((TODAY()-assinantes[[#This Row],[Data_Nasc]])/365)</f>
        <v>43</v>
      </c>
      <c r="I105" s="13" t="str">
        <f ca="1">HLOOKUP(assinantes[[#This Row],[Idade]],informacoes!$A$3:$D$4,2,TRUE)</f>
        <v>35-44</v>
      </c>
      <c r="J105" s="15" t="s">
        <v>433</v>
      </c>
      <c r="K105" s="15" t="s">
        <v>447</v>
      </c>
      <c r="L105" s="11">
        <v>79.900000000000006</v>
      </c>
    </row>
    <row r="106" spans="1:12" x14ac:dyDescent="0.25">
      <c r="A106" s="7">
        <v>30850039240</v>
      </c>
      <c r="B106" s="9" t="s">
        <v>372</v>
      </c>
      <c r="C106" s="15" t="s">
        <v>5</v>
      </c>
      <c r="D106" s="15" t="s">
        <v>8</v>
      </c>
      <c r="E106" s="15" t="s">
        <v>13</v>
      </c>
      <c r="F106" s="15" t="s">
        <v>425</v>
      </c>
      <c r="G106" s="10">
        <v>33929</v>
      </c>
      <c r="H106" s="13">
        <f ca="1">TRUNC((TODAY()-assinantes[[#This Row],[Data_Nasc]])/365)</f>
        <v>32</v>
      </c>
      <c r="I106" s="13" t="str">
        <f ca="1">HLOOKUP(assinantes[[#This Row],[Idade]],informacoes!$A$3:$D$4,2,TRUE)</f>
        <v>24-34</v>
      </c>
      <c r="J106" s="15" t="s">
        <v>433</v>
      </c>
      <c r="K106" s="15" t="s">
        <v>446</v>
      </c>
      <c r="L106" s="11">
        <v>9.9</v>
      </c>
    </row>
    <row r="107" spans="1:12" x14ac:dyDescent="0.25">
      <c r="A107" s="7">
        <v>30890249713</v>
      </c>
      <c r="B107" s="9" t="s">
        <v>293</v>
      </c>
      <c r="C107" s="15" t="s">
        <v>6</v>
      </c>
      <c r="D107" s="15" t="s">
        <v>7</v>
      </c>
      <c r="E107" s="15" t="s">
        <v>427</v>
      </c>
      <c r="F107" s="15" t="s">
        <v>424</v>
      </c>
      <c r="G107" s="10">
        <v>31664</v>
      </c>
      <c r="H107" s="13">
        <f ca="1">TRUNC((TODAY()-assinantes[[#This Row],[Data_Nasc]])/365)</f>
        <v>38</v>
      </c>
      <c r="I107" s="13" t="str">
        <f ca="1">HLOOKUP(assinantes[[#This Row],[Idade]],informacoes!$A$3:$D$4,2,TRUE)</f>
        <v>35-44</v>
      </c>
      <c r="J107" s="15" t="s">
        <v>433</v>
      </c>
      <c r="K107" s="15" t="s">
        <v>445</v>
      </c>
      <c r="L107" s="11">
        <v>35.9</v>
      </c>
    </row>
    <row r="108" spans="1:12" x14ac:dyDescent="0.25">
      <c r="A108" s="7">
        <v>30904162810</v>
      </c>
      <c r="B108" s="9" t="s">
        <v>264</v>
      </c>
      <c r="C108" s="15" t="s">
        <v>6</v>
      </c>
      <c r="D108" s="15" t="s">
        <v>417</v>
      </c>
      <c r="E108" s="15" t="s">
        <v>13</v>
      </c>
      <c r="F108" s="15" t="s">
        <v>425</v>
      </c>
      <c r="G108" s="10">
        <v>25842</v>
      </c>
      <c r="H108" s="13">
        <f ca="1">TRUNC((TODAY()-assinantes[[#This Row],[Data_Nasc]])/365)</f>
        <v>54</v>
      </c>
      <c r="I108" s="13" t="str">
        <f ca="1">HLOOKUP(assinantes[[#This Row],[Idade]],informacoes!$A$3:$D$4,2,TRUE)</f>
        <v>54-70</v>
      </c>
      <c r="J108" s="15" t="s">
        <v>433</v>
      </c>
      <c r="K108" s="15" t="s">
        <v>445</v>
      </c>
      <c r="L108" s="11">
        <v>35.9</v>
      </c>
    </row>
    <row r="109" spans="1:12" x14ac:dyDescent="0.25">
      <c r="A109" s="7">
        <v>31161056912</v>
      </c>
      <c r="B109" s="9" t="s">
        <v>173</v>
      </c>
      <c r="C109" s="15" t="s">
        <v>6</v>
      </c>
      <c r="D109" s="15" t="s">
        <v>7</v>
      </c>
      <c r="E109" s="15" t="s">
        <v>427</v>
      </c>
      <c r="F109" s="15" t="s">
        <v>424</v>
      </c>
      <c r="G109" s="10">
        <v>26656</v>
      </c>
      <c r="H109" s="13">
        <f ca="1">TRUNC((TODAY()-assinantes[[#This Row],[Data_Nasc]])/365)</f>
        <v>52</v>
      </c>
      <c r="I109" s="13" t="str">
        <f ca="1">HLOOKUP(assinantes[[#This Row],[Idade]],informacoes!$A$3:$D$4,2,TRUE)</f>
        <v>45-54</v>
      </c>
      <c r="J109" s="15" t="s">
        <v>433</v>
      </c>
      <c r="K109" s="15" t="s">
        <v>445</v>
      </c>
      <c r="L109" s="11">
        <v>35.9</v>
      </c>
    </row>
    <row r="110" spans="1:12" x14ac:dyDescent="0.25">
      <c r="A110" s="7">
        <v>31194503371</v>
      </c>
      <c r="B110" s="9" t="s">
        <v>75</v>
      </c>
      <c r="C110" s="15" t="s">
        <v>6</v>
      </c>
      <c r="D110" s="15" t="s">
        <v>417</v>
      </c>
      <c r="E110" s="15" t="s">
        <v>9</v>
      </c>
      <c r="F110" s="15" t="s">
        <v>425</v>
      </c>
      <c r="G110" s="10">
        <v>29709</v>
      </c>
      <c r="H110" s="13">
        <f ca="1">TRUNC((TODAY()-assinantes[[#This Row],[Data_Nasc]])/365)</f>
        <v>43</v>
      </c>
      <c r="I110" s="13" t="str">
        <f ca="1">HLOOKUP(assinantes[[#This Row],[Idade]],informacoes!$A$3:$D$4,2,TRUE)</f>
        <v>35-44</v>
      </c>
      <c r="J110" s="15" t="s">
        <v>433</v>
      </c>
      <c r="K110" s="15" t="s">
        <v>446</v>
      </c>
      <c r="L110" s="11">
        <v>9.9</v>
      </c>
    </row>
    <row r="111" spans="1:12" x14ac:dyDescent="0.25">
      <c r="A111" s="7">
        <v>31239662843</v>
      </c>
      <c r="B111" s="9" t="s">
        <v>116</v>
      </c>
      <c r="C111" s="15" t="s">
        <v>5</v>
      </c>
      <c r="D111" s="15" t="s">
        <v>7</v>
      </c>
      <c r="E111" s="15" t="s">
        <v>13</v>
      </c>
      <c r="F111" s="15" t="s">
        <v>426</v>
      </c>
      <c r="G111" s="10">
        <v>21125</v>
      </c>
      <c r="H111" s="13">
        <f ca="1">TRUNC((TODAY()-assinantes[[#This Row],[Data_Nasc]])/365)</f>
        <v>67</v>
      </c>
      <c r="I111" s="13" t="str">
        <f ca="1">HLOOKUP(assinantes[[#This Row],[Idade]],informacoes!$A$3:$D$4,2,TRUE)</f>
        <v>54-70</v>
      </c>
      <c r="J111" s="15" t="s">
        <v>433</v>
      </c>
      <c r="K111" s="15" t="s">
        <v>446</v>
      </c>
      <c r="L111" s="11">
        <v>9.9</v>
      </c>
    </row>
    <row r="112" spans="1:12" x14ac:dyDescent="0.25">
      <c r="A112" s="7">
        <v>31323760929</v>
      </c>
      <c r="B112" s="9" t="s">
        <v>237</v>
      </c>
      <c r="C112" s="15" t="s">
        <v>5</v>
      </c>
      <c r="D112" s="15" t="s">
        <v>7</v>
      </c>
      <c r="E112" s="15" t="s">
        <v>427</v>
      </c>
      <c r="F112" s="15" t="s">
        <v>425</v>
      </c>
      <c r="G112" s="10">
        <v>20318</v>
      </c>
      <c r="H112" s="13">
        <f ca="1">TRUNC((TODAY()-assinantes[[#This Row],[Data_Nasc]])/365)</f>
        <v>69</v>
      </c>
      <c r="I112" s="13" t="str">
        <f ca="1">HLOOKUP(assinantes[[#This Row],[Idade]],informacoes!$A$3:$D$4,2,TRUE)</f>
        <v>54-70</v>
      </c>
      <c r="J112" s="15" t="s">
        <v>433</v>
      </c>
      <c r="K112" s="15" t="s">
        <v>446</v>
      </c>
      <c r="L112" s="11">
        <v>9.9</v>
      </c>
    </row>
    <row r="113" spans="1:12" x14ac:dyDescent="0.25">
      <c r="A113" s="7">
        <v>31519057095</v>
      </c>
      <c r="B113" s="9" t="s">
        <v>404</v>
      </c>
      <c r="C113" s="15" t="s">
        <v>5</v>
      </c>
      <c r="D113" s="15" t="s">
        <v>418</v>
      </c>
      <c r="E113" s="15" t="s">
        <v>13</v>
      </c>
      <c r="F113" s="15" t="s">
        <v>425</v>
      </c>
      <c r="G113" s="10">
        <v>25728</v>
      </c>
      <c r="H113" s="13">
        <f ca="1">TRUNC((TODAY()-assinantes[[#This Row],[Data_Nasc]])/365)</f>
        <v>54</v>
      </c>
      <c r="I113" s="13" t="str">
        <f ca="1">HLOOKUP(assinantes[[#This Row],[Idade]],informacoes!$A$3:$D$4,2,TRUE)</f>
        <v>54-70</v>
      </c>
      <c r="J113" s="15" t="s">
        <v>429</v>
      </c>
      <c r="K113" s="15" t="s">
        <v>446</v>
      </c>
      <c r="L113" s="11">
        <v>9.9</v>
      </c>
    </row>
    <row r="114" spans="1:12" x14ac:dyDescent="0.25">
      <c r="A114" s="7">
        <v>31654890307</v>
      </c>
      <c r="B114" s="9" t="s">
        <v>60</v>
      </c>
      <c r="C114" s="15" t="s">
        <v>6</v>
      </c>
      <c r="D114" s="15" t="s">
        <v>7</v>
      </c>
      <c r="E114" s="15" t="s">
        <v>13</v>
      </c>
      <c r="F114" s="15" t="s">
        <v>425</v>
      </c>
      <c r="G114" s="10">
        <v>21193</v>
      </c>
      <c r="H114" s="13">
        <f ca="1">TRUNC((TODAY()-assinantes[[#This Row],[Data_Nasc]])/365)</f>
        <v>67</v>
      </c>
      <c r="I114" s="13" t="str">
        <f ca="1">HLOOKUP(assinantes[[#This Row],[Idade]],informacoes!$A$3:$D$4,2,TRUE)</f>
        <v>54-70</v>
      </c>
      <c r="J114" s="15" t="s">
        <v>432</v>
      </c>
      <c r="K114" s="15" t="s">
        <v>446</v>
      </c>
      <c r="L114" s="11">
        <v>9.9</v>
      </c>
    </row>
    <row r="115" spans="1:12" x14ac:dyDescent="0.25">
      <c r="A115" s="7">
        <v>31655555649</v>
      </c>
      <c r="B115" s="9" t="s">
        <v>266</v>
      </c>
      <c r="C115" s="15" t="s">
        <v>6</v>
      </c>
      <c r="D115" s="15" t="s">
        <v>417</v>
      </c>
      <c r="E115" s="15" t="s">
        <v>13</v>
      </c>
      <c r="F115" s="15" t="s">
        <v>426</v>
      </c>
      <c r="G115" s="10">
        <v>30420</v>
      </c>
      <c r="H115" s="13">
        <f ca="1">TRUNC((TODAY()-assinantes[[#This Row],[Data_Nasc]])/365)</f>
        <v>41</v>
      </c>
      <c r="I115" s="13" t="str">
        <f ca="1">HLOOKUP(assinantes[[#This Row],[Idade]],informacoes!$A$3:$D$4,2,TRUE)</f>
        <v>35-44</v>
      </c>
      <c r="J115" s="15" t="s">
        <v>436</v>
      </c>
      <c r="K115" s="15" t="s">
        <v>447</v>
      </c>
      <c r="L115" s="11">
        <v>79.900000000000006</v>
      </c>
    </row>
    <row r="116" spans="1:12" x14ac:dyDescent="0.25">
      <c r="A116" s="7">
        <v>31834447574</v>
      </c>
      <c r="B116" s="9" t="s">
        <v>283</v>
      </c>
      <c r="C116" s="15" t="s">
        <v>6</v>
      </c>
      <c r="D116" s="15" t="s">
        <v>7</v>
      </c>
      <c r="E116" s="15" t="s">
        <v>12</v>
      </c>
      <c r="F116" s="15" t="s">
        <v>424</v>
      </c>
      <c r="G116" s="10">
        <v>33920</v>
      </c>
      <c r="H116" s="13">
        <f ca="1">TRUNC((TODAY()-assinantes[[#This Row],[Data_Nasc]])/365)</f>
        <v>32</v>
      </c>
      <c r="I116" s="13" t="str">
        <f ca="1">HLOOKUP(assinantes[[#This Row],[Idade]],informacoes!$A$3:$D$4,2,TRUE)</f>
        <v>24-34</v>
      </c>
      <c r="J116" s="15" t="s">
        <v>436</v>
      </c>
      <c r="K116" s="15" t="s">
        <v>446</v>
      </c>
      <c r="L116" s="11">
        <v>9.9</v>
      </c>
    </row>
    <row r="117" spans="1:12" x14ac:dyDescent="0.25">
      <c r="A117" s="7">
        <v>31841604153</v>
      </c>
      <c r="B117" s="9" t="s">
        <v>400</v>
      </c>
      <c r="C117" s="15" t="s">
        <v>6</v>
      </c>
      <c r="D117" s="15" t="s">
        <v>7</v>
      </c>
      <c r="E117" s="15" t="s">
        <v>14</v>
      </c>
      <c r="F117" s="15" t="s">
        <v>426</v>
      </c>
      <c r="G117" s="10">
        <v>30991</v>
      </c>
      <c r="H117" s="13">
        <f ca="1">TRUNC((TODAY()-assinantes[[#This Row],[Data_Nasc]])/365)</f>
        <v>40</v>
      </c>
      <c r="I117" s="13" t="str">
        <f ca="1">HLOOKUP(assinantes[[#This Row],[Idade]],informacoes!$A$3:$D$4,2,TRUE)</f>
        <v>35-44</v>
      </c>
      <c r="J117" s="15" t="s">
        <v>436</v>
      </c>
      <c r="K117" s="15" t="s">
        <v>444</v>
      </c>
      <c r="L117" s="11">
        <v>29.9</v>
      </c>
    </row>
    <row r="118" spans="1:12" x14ac:dyDescent="0.25">
      <c r="A118" s="7">
        <v>31886556092</v>
      </c>
      <c r="B118" s="9" t="s">
        <v>249</v>
      </c>
      <c r="C118" s="15" t="s">
        <v>6</v>
      </c>
      <c r="D118" s="15" t="s">
        <v>8</v>
      </c>
      <c r="E118" s="15" t="s">
        <v>427</v>
      </c>
      <c r="F118" s="15" t="s">
        <v>424</v>
      </c>
      <c r="G118" s="10">
        <v>32903</v>
      </c>
      <c r="H118" s="13">
        <f ca="1">TRUNC((TODAY()-assinantes[[#This Row],[Data_Nasc]])/365)</f>
        <v>35</v>
      </c>
      <c r="I118" s="13" t="str">
        <f ca="1">HLOOKUP(assinantes[[#This Row],[Idade]],informacoes!$A$3:$D$4,2,TRUE)</f>
        <v>35-44</v>
      </c>
      <c r="J118" s="15" t="s">
        <v>436</v>
      </c>
      <c r="K118" s="15" t="s">
        <v>446</v>
      </c>
      <c r="L118" s="11">
        <v>9.9</v>
      </c>
    </row>
    <row r="119" spans="1:12" x14ac:dyDescent="0.25">
      <c r="A119" s="7">
        <v>31935346566</v>
      </c>
      <c r="B119" s="9" t="s">
        <v>37</v>
      </c>
      <c r="C119" s="15" t="s">
        <v>6</v>
      </c>
      <c r="D119" s="15" t="s">
        <v>7</v>
      </c>
      <c r="E119" s="15" t="s">
        <v>427</v>
      </c>
      <c r="F119" s="15" t="s">
        <v>425</v>
      </c>
      <c r="G119" s="10">
        <v>23998</v>
      </c>
      <c r="H119" s="13">
        <f ca="1">TRUNC((TODAY()-assinantes[[#This Row],[Data_Nasc]])/365)</f>
        <v>59</v>
      </c>
      <c r="I119" s="13" t="str">
        <f ca="1">HLOOKUP(assinantes[[#This Row],[Idade]],informacoes!$A$3:$D$4,2,TRUE)</f>
        <v>54-70</v>
      </c>
      <c r="J119" s="15" t="s">
        <v>436</v>
      </c>
      <c r="K119" s="15" t="s">
        <v>445</v>
      </c>
      <c r="L119" s="11">
        <v>35.9</v>
      </c>
    </row>
    <row r="120" spans="1:12" x14ac:dyDescent="0.25">
      <c r="A120" s="7">
        <v>31969357318</v>
      </c>
      <c r="B120" s="9" t="s">
        <v>346</v>
      </c>
      <c r="C120" s="15" t="s">
        <v>6</v>
      </c>
      <c r="D120" s="15" t="s">
        <v>417</v>
      </c>
      <c r="E120" s="15" t="s">
        <v>14</v>
      </c>
      <c r="F120" s="15" t="s">
        <v>426</v>
      </c>
      <c r="G120" s="10">
        <v>23232</v>
      </c>
      <c r="H120" s="13">
        <f ca="1">TRUNC((TODAY()-assinantes[[#This Row],[Data_Nasc]])/365)</f>
        <v>61</v>
      </c>
      <c r="I120" s="13" t="str">
        <f ca="1">HLOOKUP(assinantes[[#This Row],[Idade]],informacoes!$A$3:$D$4,2,TRUE)</f>
        <v>54-70</v>
      </c>
      <c r="J120" s="15" t="s">
        <v>436</v>
      </c>
      <c r="K120" s="15" t="s">
        <v>444</v>
      </c>
      <c r="L120" s="11">
        <v>29.9</v>
      </c>
    </row>
    <row r="121" spans="1:12" x14ac:dyDescent="0.25">
      <c r="A121" s="7">
        <v>31971403474</v>
      </c>
      <c r="B121" s="9" t="s">
        <v>107</v>
      </c>
      <c r="C121" s="15" t="s">
        <v>6</v>
      </c>
      <c r="D121" s="15" t="s">
        <v>7</v>
      </c>
      <c r="E121" s="15" t="s">
        <v>13</v>
      </c>
      <c r="F121" s="15" t="s">
        <v>425</v>
      </c>
      <c r="G121" s="10">
        <v>32677</v>
      </c>
      <c r="H121" s="13">
        <f ca="1">TRUNC((TODAY()-assinantes[[#This Row],[Data_Nasc]])/365)</f>
        <v>35</v>
      </c>
      <c r="I121" s="13" t="str">
        <f ca="1">HLOOKUP(assinantes[[#This Row],[Idade]],informacoes!$A$3:$D$4,2,TRUE)</f>
        <v>35-44</v>
      </c>
      <c r="J121" s="15" t="s">
        <v>435</v>
      </c>
      <c r="K121" s="15" t="s">
        <v>444</v>
      </c>
      <c r="L121" s="11">
        <v>29.9</v>
      </c>
    </row>
    <row r="122" spans="1:12" x14ac:dyDescent="0.25">
      <c r="A122" s="7">
        <v>31985811228</v>
      </c>
      <c r="B122" s="9" t="s">
        <v>358</v>
      </c>
      <c r="C122" s="15" t="s">
        <v>6</v>
      </c>
      <c r="D122" s="15" t="s">
        <v>417</v>
      </c>
      <c r="E122" s="15" t="s">
        <v>427</v>
      </c>
      <c r="F122" s="15" t="s">
        <v>426</v>
      </c>
      <c r="G122" s="10">
        <v>33035</v>
      </c>
      <c r="H122" s="13">
        <f ca="1">TRUNC((TODAY()-assinantes[[#This Row],[Data_Nasc]])/365)</f>
        <v>34</v>
      </c>
      <c r="I122" s="13" t="str">
        <f ca="1">HLOOKUP(assinantes[[#This Row],[Idade]],informacoes!$A$3:$D$4,2,TRUE)</f>
        <v>24-34</v>
      </c>
      <c r="J122" s="15" t="s">
        <v>433</v>
      </c>
      <c r="K122" s="15" t="s">
        <v>444</v>
      </c>
      <c r="L122" s="11">
        <v>29.9</v>
      </c>
    </row>
    <row r="123" spans="1:12" x14ac:dyDescent="0.25">
      <c r="A123" s="7">
        <v>32043808085</v>
      </c>
      <c r="B123" s="9" t="s">
        <v>35</v>
      </c>
      <c r="C123" s="15" t="s">
        <v>6</v>
      </c>
      <c r="D123" s="15" t="s">
        <v>417</v>
      </c>
      <c r="E123" s="15" t="s">
        <v>13</v>
      </c>
      <c r="F123" s="15" t="s">
        <v>425</v>
      </c>
      <c r="G123" s="10">
        <v>30767</v>
      </c>
      <c r="H123" s="13">
        <f ca="1">TRUNC((TODAY()-assinantes[[#This Row],[Data_Nasc]])/365)</f>
        <v>41</v>
      </c>
      <c r="I123" s="13" t="str">
        <f ca="1">HLOOKUP(assinantes[[#This Row],[Idade]],informacoes!$A$3:$D$4,2,TRUE)</f>
        <v>35-44</v>
      </c>
      <c r="J123" s="15" t="s">
        <v>433</v>
      </c>
      <c r="K123" s="15" t="s">
        <v>444</v>
      </c>
      <c r="L123" s="11">
        <v>29.9</v>
      </c>
    </row>
    <row r="124" spans="1:12" x14ac:dyDescent="0.25">
      <c r="A124" s="7">
        <v>32056730472</v>
      </c>
      <c r="B124" s="9" t="s">
        <v>62</v>
      </c>
      <c r="C124" s="15" t="s">
        <v>5</v>
      </c>
      <c r="D124" s="15" t="s">
        <v>8</v>
      </c>
      <c r="E124" s="15" t="s">
        <v>13</v>
      </c>
      <c r="F124" s="15" t="s">
        <v>424</v>
      </c>
      <c r="G124" s="10">
        <v>24370</v>
      </c>
      <c r="H124" s="13">
        <f ca="1">TRUNC((TODAY()-assinantes[[#This Row],[Data_Nasc]])/365)</f>
        <v>58</v>
      </c>
      <c r="I124" s="13" t="str">
        <f ca="1">HLOOKUP(assinantes[[#This Row],[Idade]],informacoes!$A$3:$D$4,2,TRUE)</f>
        <v>54-70</v>
      </c>
      <c r="J124" s="15" t="s">
        <v>433</v>
      </c>
      <c r="K124" s="15" t="s">
        <v>446</v>
      </c>
      <c r="L124" s="11">
        <v>9.9</v>
      </c>
    </row>
    <row r="125" spans="1:12" x14ac:dyDescent="0.25">
      <c r="A125" s="7">
        <v>32076448530</v>
      </c>
      <c r="B125" s="9" t="s">
        <v>337</v>
      </c>
      <c r="C125" s="15" t="s">
        <v>5</v>
      </c>
      <c r="D125" s="15" t="s">
        <v>7</v>
      </c>
      <c r="E125" s="15" t="s">
        <v>12</v>
      </c>
      <c r="F125" s="15" t="s">
        <v>425</v>
      </c>
      <c r="G125" s="10">
        <v>23736</v>
      </c>
      <c r="H125" s="13">
        <f ca="1">TRUNC((TODAY()-assinantes[[#This Row],[Data_Nasc]])/365)</f>
        <v>60</v>
      </c>
      <c r="I125" s="13" t="str">
        <f ca="1">HLOOKUP(assinantes[[#This Row],[Idade]],informacoes!$A$3:$D$4,2,TRUE)</f>
        <v>54-70</v>
      </c>
      <c r="J125" s="15" t="s">
        <v>433</v>
      </c>
      <c r="K125" s="15" t="s">
        <v>445</v>
      </c>
      <c r="L125" s="11">
        <v>35.9</v>
      </c>
    </row>
    <row r="126" spans="1:12" x14ac:dyDescent="0.25">
      <c r="A126" s="7">
        <v>32076861903</v>
      </c>
      <c r="B126" s="9" t="s">
        <v>345</v>
      </c>
      <c r="C126" s="15" t="s">
        <v>5</v>
      </c>
      <c r="D126" s="15" t="s">
        <v>7</v>
      </c>
      <c r="E126" s="15" t="s">
        <v>427</v>
      </c>
      <c r="F126" s="15" t="s">
        <v>425</v>
      </c>
      <c r="G126" s="10">
        <v>23957</v>
      </c>
      <c r="H126" s="13">
        <f ca="1">TRUNC((TODAY()-assinantes[[#This Row],[Data_Nasc]])/365)</f>
        <v>59</v>
      </c>
      <c r="I126" s="13" t="str">
        <f ca="1">HLOOKUP(assinantes[[#This Row],[Idade]],informacoes!$A$3:$D$4,2,TRUE)</f>
        <v>54-70</v>
      </c>
      <c r="J126" s="15" t="s">
        <v>433</v>
      </c>
      <c r="K126" s="15" t="s">
        <v>446</v>
      </c>
      <c r="L126" s="11">
        <v>9.9</v>
      </c>
    </row>
    <row r="127" spans="1:12" x14ac:dyDescent="0.25">
      <c r="A127" s="7">
        <v>32080730358</v>
      </c>
      <c r="B127" s="9" t="s">
        <v>375</v>
      </c>
      <c r="C127" s="15" t="s">
        <v>6</v>
      </c>
      <c r="D127" s="15" t="s">
        <v>417</v>
      </c>
      <c r="E127" s="15" t="s">
        <v>9</v>
      </c>
      <c r="F127" s="15" t="s">
        <v>425</v>
      </c>
      <c r="G127" s="10">
        <v>31794</v>
      </c>
      <c r="H127" s="13">
        <f ca="1">TRUNC((TODAY()-assinantes[[#This Row],[Data_Nasc]])/365)</f>
        <v>38</v>
      </c>
      <c r="I127" s="13" t="str">
        <f ca="1">HLOOKUP(assinantes[[#This Row],[Idade]],informacoes!$A$3:$D$4,2,TRUE)</f>
        <v>35-44</v>
      </c>
      <c r="J127" s="15" t="s">
        <v>430</v>
      </c>
      <c r="K127" s="15" t="s">
        <v>444</v>
      </c>
      <c r="L127" s="11">
        <v>29.9</v>
      </c>
    </row>
    <row r="128" spans="1:12" x14ac:dyDescent="0.25">
      <c r="A128" s="7">
        <v>32359135449</v>
      </c>
      <c r="B128" s="9" t="s">
        <v>302</v>
      </c>
      <c r="C128" s="15" t="s">
        <v>6</v>
      </c>
      <c r="D128" s="15" t="s">
        <v>8</v>
      </c>
      <c r="E128" s="15" t="s">
        <v>13</v>
      </c>
      <c r="F128" s="15" t="s">
        <v>424</v>
      </c>
      <c r="G128" s="10">
        <v>22445</v>
      </c>
      <c r="H128" s="13">
        <f ca="1">TRUNC((TODAY()-assinantes[[#This Row],[Data_Nasc]])/365)</f>
        <v>63</v>
      </c>
      <c r="I128" s="13" t="str">
        <f ca="1">HLOOKUP(assinantes[[#This Row],[Idade]],informacoes!$A$3:$D$4,2,TRUE)</f>
        <v>54-70</v>
      </c>
      <c r="J128" s="15" t="s">
        <v>429</v>
      </c>
      <c r="K128" s="15" t="s">
        <v>446</v>
      </c>
      <c r="L128" s="11">
        <v>9.9</v>
      </c>
    </row>
    <row r="129" spans="1:12" x14ac:dyDescent="0.25">
      <c r="A129" s="7">
        <v>32373994641</v>
      </c>
      <c r="B129" s="9" t="s">
        <v>143</v>
      </c>
      <c r="C129" s="15" t="s">
        <v>6</v>
      </c>
      <c r="D129" s="15" t="s">
        <v>7</v>
      </c>
      <c r="E129" s="15" t="s">
        <v>427</v>
      </c>
      <c r="F129" s="15" t="s">
        <v>424</v>
      </c>
      <c r="G129" s="10">
        <v>20716</v>
      </c>
      <c r="H129" s="13">
        <f ca="1">TRUNC((TODAY()-assinantes[[#This Row],[Data_Nasc]])/365)</f>
        <v>68</v>
      </c>
      <c r="I129" s="13" t="str">
        <f ca="1">HLOOKUP(assinantes[[#This Row],[Idade]],informacoes!$A$3:$D$4,2,TRUE)</f>
        <v>54-70</v>
      </c>
      <c r="J129" s="15" t="s">
        <v>431</v>
      </c>
      <c r="K129" s="15" t="s">
        <v>444</v>
      </c>
      <c r="L129" s="11">
        <v>29.9</v>
      </c>
    </row>
    <row r="130" spans="1:12" x14ac:dyDescent="0.25">
      <c r="A130" s="7">
        <v>32485376814</v>
      </c>
      <c r="B130" s="9" t="s">
        <v>320</v>
      </c>
      <c r="C130" s="15" t="s">
        <v>6</v>
      </c>
      <c r="D130" s="15" t="s">
        <v>7</v>
      </c>
      <c r="E130" s="15" t="s">
        <v>13</v>
      </c>
      <c r="F130" s="15" t="s">
        <v>426</v>
      </c>
      <c r="G130" s="10">
        <v>24536</v>
      </c>
      <c r="H130" s="13">
        <f ca="1">TRUNC((TODAY()-assinantes[[#This Row],[Data_Nasc]])/365)</f>
        <v>58</v>
      </c>
      <c r="I130" s="13" t="str">
        <f ca="1">HLOOKUP(assinantes[[#This Row],[Idade]],informacoes!$A$3:$D$4,2,TRUE)</f>
        <v>54-70</v>
      </c>
      <c r="J130" s="15" t="s">
        <v>432</v>
      </c>
      <c r="K130" s="15" t="s">
        <v>444</v>
      </c>
      <c r="L130" s="11">
        <v>29.9</v>
      </c>
    </row>
    <row r="131" spans="1:12" x14ac:dyDescent="0.25">
      <c r="A131" s="7">
        <v>32558610072</v>
      </c>
      <c r="B131" s="9" t="s">
        <v>16</v>
      </c>
      <c r="C131" s="15" t="s">
        <v>6</v>
      </c>
      <c r="D131" s="15" t="s">
        <v>416</v>
      </c>
      <c r="E131" s="15" t="s">
        <v>14</v>
      </c>
      <c r="F131" s="15" t="s">
        <v>426</v>
      </c>
      <c r="G131" s="10">
        <v>29671</v>
      </c>
      <c r="H131" s="13">
        <f ca="1">TRUNC((TODAY()-assinantes[[#This Row],[Data_Nasc]])/365)</f>
        <v>44</v>
      </c>
      <c r="I131" s="13" t="str">
        <f ca="1">HLOOKUP(assinantes[[#This Row],[Idade]],informacoes!$A$3:$D$4,2,TRUE)</f>
        <v>45-54</v>
      </c>
      <c r="J131" s="15" t="s">
        <v>434</v>
      </c>
      <c r="K131" s="15" t="s">
        <v>444</v>
      </c>
      <c r="L131" s="11">
        <v>29.9</v>
      </c>
    </row>
    <row r="132" spans="1:12" x14ac:dyDescent="0.25">
      <c r="A132" s="7">
        <v>32861405102</v>
      </c>
      <c r="B132" s="9" t="s">
        <v>209</v>
      </c>
      <c r="C132" s="15" t="s">
        <v>6</v>
      </c>
      <c r="D132" s="15" t="s">
        <v>8</v>
      </c>
      <c r="E132" s="15" t="s">
        <v>427</v>
      </c>
      <c r="F132" s="15" t="s">
        <v>424</v>
      </c>
      <c r="G132" s="10">
        <v>24308</v>
      </c>
      <c r="H132" s="13">
        <f ca="1">TRUNC((TODAY()-assinantes[[#This Row],[Data_Nasc]])/365)</f>
        <v>58</v>
      </c>
      <c r="I132" s="13" t="str">
        <f ca="1">HLOOKUP(assinantes[[#This Row],[Idade]],informacoes!$A$3:$D$4,2,TRUE)</f>
        <v>54-70</v>
      </c>
      <c r="J132" s="15" t="s">
        <v>430</v>
      </c>
      <c r="K132" s="15" t="s">
        <v>445</v>
      </c>
      <c r="L132" s="11">
        <v>35.9</v>
      </c>
    </row>
    <row r="133" spans="1:12" x14ac:dyDescent="0.25">
      <c r="A133" s="7">
        <v>32910016971</v>
      </c>
      <c r="B133" s="9" t="s">
        <v>257</v>
      </c>
      <c r="C133" s="15" t="s">
        <v>5</v>
      </c>
      <c r="D133" s="15" t="s">
        <v>7</v>
      </c>
      <c r="E133" s="15" t="s">
        <v>427</v>
      </c>
      <c r="F133" s="15" t="s">
        <v>425</v>
      </c>
      <c r="G133" s="10">
        <v>28587</v>
      </c>
      <c r="H133" s="13">
        <f ca="1">TRUNC((TODAY()-assinantes[[#This Row],[Data_Nasc]])/365)</f>
        <v>47</v>
      </c>
      <c r="I133" s="13" t="str">
        <f ca="1">HLOOKUP(assinantes[[#This Row],[Idade]],informacoes!$A$3:$D$4,2,TRUE)</f>
        <v>45-54</v>
      </c>
      <c r="J133" s="15" t="s">
        <v>435</v>
      </c>
      <c r="K133" s="15" t="s">
        <v>445</v>
      </c>
      <c r="L133" s="11">
        <v>35.9</v>
      </c>
    </row>
    <row r="134" spans="1:12" x14ac:dyDescent="0.25">
      <c r="A134" s="7">
        <v>32944488783</v>
      </c>
      <c r="B134" s="9" t="s">
        <v>119</v>
      </c>
      <c r="C134" s="15" t="s">
        <v>6</v>
      </c>
      <c r="D134" s="15" t="s">
        <v>8</v>
      </c>
      <c r="E134" s="15" t="s">
        <v>427</v>
      </c>
      <c r="F134" s="15" t="s">
        <v>425</v>
      </c>
      <c r="G134" s="10">
        <v>26442</v>
      </c>
      <c r="H134" s="13">
        <f ca="1">TRUNC((TODAY()-assinantes[[#This Row],[Data_Nasc]])/365)</f>
        <v>52</v>
      </c>
      <c r="I134" s="13" t="str">
        <f ca="1">HLOOKUP(assinantes[[#This Row],[Idade]],informacoes!$A$3:$D$4,2,TRUE)</f>
        <v>45-54</v>
      </c>
      <c r="J134" s="15" t="s">
        <v>436</v>
      </c>
      <c r="K134" s="15" t="s">
        <v>444</v>
      </c>
      <c r="L134" s="11">
        <v>29.9</v>
      </c>
    </row>
    <row r="135" spans="1:12" x14ac:dyDescent="0.25">
      <c r="A135" s="7">
        <v>33045087456</v>
      </c>
      <c r="B135" s="9" t="s">
        <v>344</v>
      </c>
      <c r="C135" s="15" t="s">
        <v>6</v>
      </c>
      <c r="D135" s="15" t="s">
        <v>417</v>
      </c>
      <c r="E135" s="15" t="s">
        <v>13</v>
      </c>
      <c r="F135" s="15" t="s">
        <v>425</v>
      </c>
      <c r="G135" s="10">
        <v>29216</v>
      </c>
      <c r="H135" s="13">
        <f ca="1">TRUNC((TODAY()-assinantes[[#This Row],[Data_Nasc]])/365)</f>
        <v>45</v>
      </c>
      <c r="I135" s="13" t="str">
        <f ca="1">HLOOKUP(assinantes[[#This Row],[Idade]],informacoes!$A$3:$D$4,2,TRUE)</f>
        <v>45-54</v>
      </c>
      <c r="J135" s="15" t="s">
        <v>430</v>
      </c>
      <c r="K135" s="15" t="s">
        <v>444</v>
      </c>
      <c r="L135" s="11">
        <v>29.9</v>
      </c>
    </row>
    <row r="136" spans="1:12" x14ac:dyDescent="0.25">
      <c r="A136" s="7">
        <v>33083932561</v>
      </c>
      <c r="B136" s="9" t="s">
        <v>322</v>
      </c>
      <c r="C136" s="15" t="s">
        <v>6</v>
      </c>
      <c r="D136" s="15" t="s">
        <v>8</v>
      </c>
      <c r="E136" s="15" t="s">
        <v>14</v>
      </c>
      <c r="F136" s="15" t="s">
        <v>424</v>
      </c>
      <c r="G136" s="10">
        <v>20130</v>
      </c>
      <c r="H136" s="13">
        <f ca="1">TRUNC((TODAY()-assinantes[[#This Row],[Data_Nasc]])/365)</f>
        <v>70</v>
      </c>
      <c r="I136" s="13" t="str">
        <f ca="1">HLOOKUP(assinantes[[#This Row],[Idade]],informacoes!$A$3:$D$4,2,TRUE)</f>
        <v>54-70</v>
      </c>
      <c r="J136" s="15" t="s">
        <v>435</v>
      </c>
      <c r="K136" s="15" t="s">
        <v>444</v>
      </c>
      <c r="L136" s="11">
        <v>29.9</v>
      </c>
    </row>
    <row r="137" spans="1:12" x14ac:dyDescent="0.25">
      <c r="A137" s="7">
        <v>33120179107</v>
      </c>
      <c r="B137" s="9" t="s">
        <v>172</v>
      </c>
      <c r="C137" s="15" t="s">
        <v>6</v>
      </c>
      <c r="D137" s="15" t="s">
        <v>8</v>
      </c>
      <c r="E137" s="15" t="s">
        <v>14</v>
      </c>
      <c r="F137" s="15" t="s">
        <v>425</v>
      </c>
      <c r="G137" s="10">
        <v>32048</v>
      </c>
      <c r="H137" s="13">
        <f ca="1">TRUNC((TODAY()-assinantes[[#This Row],[Data_Nasc]])/365)</f>
        <v>37</v>
      </c>
      <c r="I137" s="13" t="str">
        <f ca="1">HLOOKUP(assinantes[[#This Row],[Idade]],informacoes!$A$3:$D$4,2,TRUE)</f>
        <v>35-44</v>
      </c>
      <c r="J137" s="15" t="s">
        <v>436</v>
      </c>
      <c r="K137" s="15" t="s">
        <v>444</v>
      </c>
      <c r="L137" s="11">
        <v>29.9</v>
      </c>
    </row>
    <row r="138" spans="1:12" x14ac:dyDescent="0.25">
      <c r="A138" s="7">
        <v>33221309333</v>
      </c>
      <c r="B138" s="9" t="s">
        <v>403</v>
      </c>
      <c r="C138" s="15" t="s">
        <v>6</v>
      </c>
      <c r="D138" s="15" t="s">
        <v>7</v>
      </c>
      <c r="E138" s="15" t="s">
        <v>12</v>
      </c>
      <c r="F138" s="15" t="s">
        <v>424</v>
      </c>
      <c r="G138" s="10">
        <v>22002</v>
      </c>
      <c r="H138" s="13">
        <f ca="1">TRUNC((TODAY()-assinantes[[#This Row],[Data_Nasc]])/365)</f>
        <v>65</v>
      </c>
      <c r="I138" s="13" t="str">
        <f ca="1">HLOOKUP(assinantes[[#This Row],[Idade]],informacoes!$A$3:$D$4,2,TRUE)</f>
        <v>54-70</v>
      </c>
      <c r="J138" s="15" t="s">
        <v>433</v>
      </c>
      <c r="K138" s="15" t="s">
        <v>446</v>
      </c>
      <c r="L138" s="11">
        <v>9.9</v>
      </c>
    </row>
    <row r="139" spans="1:12" x14ac:dyDescent="0.25">
      <c r="A139" s="7">
        <v>33247836129</v>
      </c>
      <c r="B139" s="9" t="s">
        <v>177</v>
      </c>
      <c r="C139" s="15" t="s">
        <v>5</v>
      </c>
      <c r="D139" s="15" t="s">
        <v>7</v>
      </c>
      <c r="E139" s="15" t="s">
        <v>427</v>
      </c>
      <c r="F139" s="15" t="s">
        <v>425</v>
      </c>
      <c r="G139" s="10">
        <v>34988</v>
      </c>
      <c r="H139" s="13">
        <f ca="1">TRUNC((TODAY()-assinantes[[#This Row],[Data_Nasc]])/365)</f>
        <v>29</v>
      </c>
      <c r="I139" s="13" t="str">
        <f ca="1">HLOOKUP(assinantes[[#This Row],[Idade]],informacoes!$A$3:$D$4,2,TRUE)</f>
        <v>24-34</v>
      </c>
      <c r="J139" s="15" t="s">
        <v>433</v>
      </c>
      <c r="K139" s="15" t="s">
        <v>446</v>
      </c>
      <c r="L139" s="11">
        <v>9.9</v>
      </c>
    </row>
    <row r="140" spans="1:12" x14ac:dyDescent="0.25">
      <c r="A140" s="7">
        <v>33329077647</v>
      </c>
      <c r="B140" s="9" t="s">
        <v>262</v>
      </c>
      <c r="C140" s="15" t="s">
        <v>6</v>
      </c>
      <c r="D140" s="15" t="s">
        <v>8</v>
      </c>
      <c r="E140" s="15" t="s">
        <v>427</v>
      </c>
      <c r="F140" s="15" t="s">
        <v>424</v>
      </c>
      <c r="G140" s="10">
        <v>22149</v>
      </c>
      <c r="H140" s="13">
        <f ca="1">TRUNC((TODAY()-assinantes[[#This Row],[Data_Nasc]])/365)</f>
        <v>64</v>
      </c>
      <c r="I140" s="13" t="str">
        <f ca="1">HLOOKUP(assinantes[[#This Row],[Idade]],informacoes!$A$3:$D$4,2,TRUE)</f>
        <v>54-70</v>
      </c>
      <c r="J140" s="15" t="s">
        <v>433</v>
      </c>
      <c r="K140" s="15" t="s">
        <v>444</v>
      </c>
      <c r="L140" s="11">
        <v>29.9</v>
      </c>
    </row>
    <row r="141" spans="1:12" x14ac:dyDescent="0.25">
      <c r="A141" s="7">
        <v>33353271839</v>
      </c>
      <c r="B141" s="9" t="s">
        <v>365</v>
      </c>
      <c r="C141" s="15" t="s">
        <v>6</v>
      </c>
      <c r="D141" s="15" t="s">
        <v>7</v>
      </c>
      <c r="E141" s="15" t="s">
        <v>427</v>
      </c>
      <c r="F141" s="15" t="s">
        <v>425</v>
      </c>
      <c r="G141" s="10">
        <v>20397</v>
      </c>
      <c r="H141" s="13">
        <f ca="1">TRUNC((TODAY()-assinantes[[#This Row],[Data_Nasc]])/365)</f>
        <v>69</v>
      </c>
      <c r="I141" s="13" t="str">
        <f ca="1">HLOOKUP(assinantes[[#This Row],[Idade]],informacoes!$A$3:$D$4,2,TRUE)</f>
        <v>54-70</v>
      </c>
      <c r="J141" s="15" t="s">
        <v>433</v>
      </c>
      <c r="K141" s="15" t="s">
        <v>445</v>
      </c>
      <c r="L141" s="11">
        <v>35.9</v>
      </c>
    </row>
    <row r="142" spans="1:12" x14ac:dyDescent="0.25">
      <c r="A142" s="7">
        <v>33391594252</v>
      </c>
      <c r="B142" s="9" t="s">
        <v>126</v>
      </c>
      <c r="C142" s="15" t="s">
        <v>6</v>
      </c>
      <c r="D142" s="15" t="s">
        <v>417</v>
      </c>
      <c r="E142" s="15" t="s">
        <v>11</v>
      </c>
      <c r="F142" s="15" t="s">
        <v>426</v>
      </c>
      <c r="G142" s="10">
        <v>28577</v>
      </c>
      <c r="H142" s="13">
        <f ca="1">TRUNC((TODAY()-assinantes[[#This Row],[Data_Nasc]])/365)</f>
        <v>47</v>
      </c>
      <c r="I142" s="13" t="str">
        <f ca="1">HLOOKUP(assinantes[[#This Row],[Idade]],informacoes!$A$3:$D$4,2,TRUE)</f>
        <v>45-54</v>
      </c>
      <c r="J142" s="15" t="s">
        <v>433</v>
      </c>
      <c r="K142" s="15" t="s">
        <v>447</v>
      </c>
      <c r="L142" s="11">
        <v>79.900000000000006</v>
      </c>
    </row>
    <row r="143" spans="1:12" x14ac:dyDescent="0.25">
      <c r="A143" s="7">
        <v>33482040032</v>
      </c>
      <c r="B143" s="9" t="s">
        <v>219</v>
      </c>
      <c r="C143" s="15" t="s">
        <v>5</v>
      </c>
      <c r="D143" s="15" t="s">
        <v>8</v>
      </c>
      <c r="E143" s="15" t="s">
        <v>9</v>
      </c>
      <c r="F143" s="15" t="s">
        <v>426</v>
      </c>
      <c r="G143" s="10">
        <v>32587</v>
      </c>
      <c r="H143" s="13">
        <f ca="1">TRUNC((TODAY()-assinantes[[#This Row],[Data_Nasc]])/365)</f>
        <v>36</v>
      </c>
      <c r="I143" s="13" t="str">
        <f ca="1">HLOOKUP(assinantes[[#This Row],[Idade]],informacoes!$A$3:$D$4,2,TRUE)</f>
        <v>35-44</v>
      </c>
      <c r="J143" s="15" t="s">
        <v>433</v>
      </c>
      <c r="K143" s="15" t="s">
        <v>446</v>
      </c>
      <c r="L143" s="11">
        <v>9.9</v>
      </c>
    </row>
    <row r="144" spans="1:12" x14ac:dyDescent="0.25">
      <c r="A144" s="7">
        <v>33490248117</v>
      </c>
      <c r="B144" s="9" t="s">
        <v>117</v>
      </c>
      <c r="C144" s="15" t="s">
        <v>5</v>
      </c>
      <c r="D144" s="15" t="s">
        <v>7</v>
      </c>
      <c r="E144" s="15" t="s">
        <v>427</v>
      </c>
      <c r="F144" s="15" t="s">
        <v>425</v>
      </c>
      <c r="G144" s="10">
        <v>32883</v>
      </c>
      <c r="H144" s="13">
        <f ca="1">TRUNC((TODAY()-assinantes[[#This Row],[Data_Nasc]])/365)</f>
        <v>35</v>
      </c>
      <c r="I144" s="13" t="str">
        <f ca="1">HLOOKUP(assinantes[[#This Row],[Idade]],informacoes!$A$3:$D$4,2,TRUE)</f>
        <v>35-44</v>
      </c>
      <c r="J144" s="15" t="s">
        <v>433</v>
      </c>
      <c r="K144" s="15" t="s">
        <v>446</v>
      </c>
      <c r="L144" s="11">
        <v>9.9</v>
      </c>
    </row>
    <row r="145" spans="1:12" x14ac:dyDescent="0.25">
      <c r="A145" s="7">
        <v>33585062982</v>
      </c>
      <c r="B145" s="9" t="s">
        <v>409</v>
      </c>
      <c r="C145" s="15" t="s">
        <v>6</v>
      </c>
      <c r="D145" s="15" t="s">
        <v>8</v>
      </c>
      <c r="E145" s="15" t="s">
        <v>12</v>
      </c>
      <c r="F145" s="15" t="s">
        <v>424</v>
      </c>
      <c r="G145" s="10">
        <v>21978</v>
      </c>
      <c r="H145" s="13">
        <f ca="1">TRUNC((TODAY()-assinantes[[#This Row],[Data_Nasc]])/365)</f>
        <v>65</v>
      </c>
      <c r="I145" s="13" t="str">
        <f ca="1">HLOOKUP(assinantes[[#This Row],[Idade]],informacoes!$A$3:$D$4,2,TRUE)</f>
        <v>54-70</v>
      </c>
      <c r="J145" s="15" t="s">
        <v>433</v>
      </c>
      <c r="K145" s="15" t="s">
        <v>445</v>
      </c>
      <c r="L145" s="11">
        <v>35.9</v>
      </c>
    </row>
    <row r="146" spans="1:12" x14ac:dyDescent="0.25">
      <c r="A146" s="7">
        <v>33614763115</v>
      </c>
      <c r="B146" s="9" t="s">
        <v>178</v>
      </c>
      <c r="C146" s="15" t="s">
        <v>5</v>
      </c>
      <c r="D146" s="15" t="s">
        <v>417</v>
      </c>
      <c r="E146" s="15" t="s">
        <v>14</v>
      </c>
      <c r="F146" s="15" t="s">
        <v>426</v>
      </c>
      <c r="G146" s="10">
        <v>33973</v>
      </c>
      <c r="H146" s="13">
        <f ca="1">TRUNC((TODAY()-assinantes[[#This Row],[Data_Nasc]])/365)</f>
        <v>32</v>
      </c>
      <c r="I146" s="13" t="str">
        <f ca="1">HLOOKUP(assinantes[[#This Row],[Idade]],informacoes!$A$3:$D$4,2,TRUE)</f>
        <v>24-34</v>
      </c>
      <c r="J146" s="15" t="s">
        <v>433</v>
      </c>
      <c r="K146" s="15" t="s">
        <v>444</v>
      </c>
      <c r="L146" s="11">
        <v>29.9</v>
      </c>
    </row>
    <row r="147" spans="1:12" x14ac:dyDescent="0.25">
      <c r="A147" s="7">
        <v>33625332262</v>
      </c>
      <c r="B147" s="9" t="s">
        <v>53</v>
      </c>
      <c r="C147" s="15" t="s">
        <v>6</v>
      </c>
      <c r="D147" s="15" t="s">
        <v>7</v>
      </c>
      <c r="E147" s="15" t="s">
        <v>427</v>
      </c>
      <c r="F147" s="15" t="s">
        <v>425</v>
      </c>
      <c r="G147" s="10">
        <v>25523</v>
      </c>
      <c r="H147" s="13">
        <f ca="1">TRUNC((TODAY()-assinantes[[#This Row],[Data_Nasc]])/365)</f>
        <v>55</v>
      </c>
      <c r="I147" s="13" t="str">
        <f ca="1">HLOOKUP(assinantes[[#This Row],[Idade]],informacoes!$A$3:$D$4,2,TRUE)</f>
        <v>54-70</v>
      </c>
      <c r="J147" s="15" t="s">
        <v>429</v>
      </c>
      <c r="K147" s="15" t="s">
        <v>445</v>
      </c>
      <c r="L147" s="11">
        <v>35.9</v>
      </c>
    </row>
    <row r="148" spans="1:12" x14ac:dyDescent="0.25">
      <c r="A148" s="7">
        <v>33812311392</v>
      </c>
      <c r="B148" s="9" t="s">
        <v>414</v>
      </c>
      <c r="C148" s="15" t="s">
        <v>5</v>
      </c>
      <c r="D148" s="15" t="s">
        <v>417</v>
      </c>
      <c r="E148" s="15" t="s">
        <v>11</v>
      </c>
      <c r="F148" s="15" t="s">
        <v>425</v>
      </c>
      <c r="G148" s="10">
        <v>28641</v>
      </c>
      <c r="H148" s="13">
        <f ca="1">TRUNC((TODAY()-assinantes[[#This Row],[Data_Nasc]])/365)</f>
        <v>46</v>
      </c>
      <c r="I148" s="13" t="str">
        <f ca="1">HLOOKUP(assinantes[[#This Row],[Idade]],informacoes!$A$3:$D$4,2,TRUE)</f>
        <v>45-54</v>
      </c>
      <c r="J148" s="15" t="s">
        <v>432</v>
      </c>
      <c r="K148" s="15" t="s">
        <v>447</v>
      </c>
      <c r="L148" s="11">
        <v>79.900000000000006</v>
      </c>
    </row>
    <row r="149" spans="1:12" x14ac:dyDescent="0.25">
      <c r="A149" s="7">
        <v>33839338471</v>
      </c>
      <c r="B149" s="9" t="s">
        <v>94</v>
      </c>
      <c r="C149" s="15" t="s">
        <v>6</v>
      </c>
      <c r="D149" s="15" t="s">
        <v>417</v>
      </c>
      <c r="E149" s="15" t="s">
        <v>427</v>
      </c>
      <c r="F149" s="15" t="s">
        <v>425</v>
      </c>
      <c r="G149" s="10">
        <v>34877</v>
      </c>
      <c r="H149" s="13">
        <f ca="1">TRUNC((TODAY()-assinantes[[#This Row],[Data_Nasc]])/365)</f>
        <v>29</v>
      </c>
      <c r="I149" s="13" t="str">
        <f ca="1">HLOOKUP(assinantes[[#This Row],[Idade]],informacoes!$A$3:$D$4,2,TRUE)</f>
        <v>24-34</v>
      </c>
      <c r="J149" s="15" t="s">
        <v>436</v>
      </c>
      <c r="K149" s="15" t="s">
        <v>444</v>
      </c>
      <c r="L149" s="11">
        <v>29.9</v>
      </c>
    </row>
    <row r="150" spans="1:12" x14ac:dyDescent="0.25">
      <c r="A150" s="7">
        <v>33875188130</v>
      </c>
      <c r="B150" s="9" t="s">
        <v>48</v>
      </c>
      <c r="C150" s="15" t="s">
        <v>5</v>
      </c>
      <c r="D150" s="15" t="s">
        <v>416</v>
      </c>
      <c r="E150" s="15" t="s">
        <v>13</v>
      </c>
      <c r="F150" s="15" t="s">
        <v>425</v>
      </c>
      <c r="G150" s="10">
        <v>27845</v>
      </c>
      <c r="H150" s="13">
        <f ca="1">TRUNC((TODAY()-assinantes[[#This Row],[Data_Nasc]])/365)</f>
        <v>49</v>
      </c>
      <c r="I150" s="13" t="str">
        <f ca="1">HLOOKUP(assinantes[[#This Row],[Idade]],informacoes!$A$3:$D$4,2,TRUE)</f>
        <v>45-54</v>
      </c>
      <c r="J150" s="15" t="s">
        <v>436</v>
      </c>
      <c r="K150" s="15" t="s">
        <v>445</v>
      </c>
      <c r="L150" s="11">
        <v>35.9</v>
      </c>
    </row>
    <row r="151" spans="1:12" x14ac:dyDescent="0.25">
      <c r="A151" s="7">
        <v>33898601118</v>
      </c>
      <c r="B151" s="9" t="s">
        <v>400</v>
      </c>
      <c r="C151" s="15" t="s">
        <v>6</v>
      </c>
      <c r="D151" s="15" t="s">
        <v>7</v>
      </c>
      <c r="E151" s="15" t="s">
        <v>14</v>
      </c>
      <c r="F151" s="15" t="s">
        <v>426</v>
      </c>
      <c r="G151" s="10">
        <v>28003</v>
      </c>
      <c r="H151" s="13">
        <f ca="1">TRUNC((TODAY()-assinantes[[#This Row],[Data_Nasc]])/365)</f>
        <v>48</v>
      </c>
      <c r="I151" s="13" t="str">
        <f ca="1">HLOOKUP(assinantes[[#This Row],[Idade]],informacoes!$A$3:$D$4,2,TRUE)</f>
        <v>45-54</v>
      </c>
      <c r="J151" s="15" t="s">
        <v>436</v>
      </c>
      <c r="K151" s="15" t="s">
        <v>444</v>
      </c>
      <c r="L151" s="11">
        <v>29.9</v>
      </c>
    </row>
    <row r="152" spans="1:12" x14ac:dyDescent="0.25">
      <c r="A152" s="7">
        <v>33959101715</v>
      </c>
      <c r="B152" s="9" t="s">
        <v>51</v>
      </c>
      <c r="C152" s="15" t="s">
        <v>6</v>
      </c>
      <c r="D152" s="15" t="s">
        <v>416</v>
      </c>
      <c r="E152" s="15" t="s">
        <v>9</v>
      </c>
      <c r="F152" s="15" t="s">
        <v>424</v>
      </c>
      <c r="G152" s="10">
        <v>21976</v>
      </c>
      <c r="H152" s="13">
        <f ca="1">TRUNC((TODAY()-assinantes[[#This Row],[Data_Nasc]])/365)</f>
        <v>65</v>
      </c>
      <c r="I152" s="13" t="str">
        <f ca="1">HLOOKUP(assinantes[[#This Row],[Idade]],informacoes!$A$3:$D$4,2,TRUE)</f>
        <v>54-70</v>
      </c>
      <c r="J152" s="15" t="s">
        <v>436</v>
      </c>
      <c r="K152" s="15" t="s">
        <v>446</v>
      </c>
      <c r="L152" s="11">
        <v>9.9</v>
      </c>
    </row>
    <row r="153" spans="1:12" x14ac:dyDescent="0.25">
      <c r="A153" s="7">
        <v>33969903983</v>
      </c>
      <c r="B153" s="9" t="s">
        <v>333</v>
      </c>
      <c r="C153" s="15" t="s">
        <v>5</v>
      </c>
      <c r="D153" s="15" t="s">
        <v>7</v>
      </c>
      <c r="E153" s="15" t="s">
        <v>427</v>
      </c>
      <c r="F153" s="15" t="s">
        <v>424</v>
      </c>
      <c r="G153" s="10">
        <v>31798</v>
      </c>
      <c r="H153" s="13">
        <f ca="1">TRUNC((TODAY()-assinantes[[#This Row],[Data_Nasc]])/365)</f>
        <v>38</v>
      </c>
      <c r="I153" s="13" t="str">
        <f ca="1">HLOOKUP(assinantes[[#This Row],[Idade]],informacoes!$A$3:$D$4,2,TRUE)</f>
        <v>35-44</v>
      </c>
      <c r="J153" s="15" t="s">
        <v>436</v>
      </c>
      <c r="K153" s="15" t="s">
        <v>446</v>
      </c>
      <c r="L153" s="11">
        <v>9.9</v>
      </c>
    </row>
    <row r="154" spans="1:12" x14ac:dyDescent="0.25">
      <c r="A154" s="7">
        <v>34020079542</v>
      </c>
      <c r="B154" s="9" t="s">
        <v>357</v>
      </c>
      <c r="C154" s="15" t="s">
        <v>5</v>
      </c>
      <c r="D154" s="15" t="s">
        <v>7</v>
      </c>
      <c r="E154" s="15" t="s">
        <v>427</v>
      </c>
      <c r="F154" s="15" t="s">
        <v>425</v>
      </c>
      <c r="G154" s="10">
        <v>23326</v>
      </c>
      <c r="H154" s="13">
        <f ca="1">TRUNC((TODAY()-assinantes[[#This Row],[Data_Nasc]])/365)</f>
        <v>61</v>
      </c>
      <c r="I154" s="13" t="str">
        <f ca="1">HLOOKUP(assinantes[[#This Row],[Idade]],informacoes!$A$3:$D$4,2,TRUE)</f>
        <v>54-70</v>
      </c>
      <c r="J154" s="15" t="s">
        <v>436</v>
      </c>
      <c r="K154" s="15" t="s">
        <v>446</v>
      </c>
      <c r="L154" s="11">
        <v>9.9</v>
      </c>
    </row>
    <row r="155" spans="1:12" x14ac:dyDescent="0.25">
      <c r="A155" s="7">
        <v>34161309302</v>
      </c>
      <c r="B155" s="9" t="s">
        <v>137</v>
      </c>
      <c r="C155" s="15" t="s">
        <v>6</v>
      </c>
      <c r="D155" s="15" t="s">
        <v>7</v>
      </c>
      <c r="E155" s="15" t="s">
        <v>427</v>
      </c>
      <c r="F155" s="15" t="s">
        <v>425</v>
      </c>
      <c r="G155" s="10">
        <v>34830</v>
      </c>
      <c r="H155" s="13">
        <f ca="1">TRUNC((TODAY()-assinantes[[#This Row],[Data_Nasc]])/365)</f>
        <v>29</v>
      </c>
      <c r="I155" s="13" t="str">
        <f ca="1">HLOOKUP(assinantes[[#This Row],[Idade]],informacoes!$A$3:$D$4,2,TRUE)</f>
        <v>24-34</v>
      </c>
      <c r="J155" s="15" t="s">
        <v>435</v>
      </c>
      <c r="K155" s="15" t="s">
        <v>445</v>
      </c>
      <c r="L155" s="11">
        <v>35.9</v>
      </c>
    </row>
    <row r="156" spans="1:12" x14ac:dyDescent="0.25">
      <c r="A156" s="7">
        <v>34264176742</v>
      </c>
      <c r="B156" s="9" t="s">
        <v>211</v>
      </c>
      <c r="C156" s="15" t="s">
        <v>6</v>
      </c>
      <c r="D156" s="15" t="s">
        <v>416</v>
      </c>
      <c r="E156" s="15" t="s">
        <v>12</v>
      </c>
      <c r="F156" s="15" t="s">
        <v>424</v>
      </c>
      <c r="G156" s="10">
        <v>28037</v>
      </c>
      <c r="H156" s="13">
        <f ca="1">TRUNC((TODAY()-assinantes[[#This Row],[Data_Nasc]])/365)</f>
        <v>48</v>
      </c>
      <c r="I156" s="13" t="str">
        <f ca="1">HLOOKUP(assinantes[[#This Row],[Idade]],informacoes!$A$3:$D$4,2,TRUE)</f>
        <v>45-54</v>
      </c>
      <c r="J156" s="15" t="s">
        <v>433</v>
      </c>
      <c r="K156" s="15" t="s">
        <v>446</v>
      </c>
      <c r="L156" s="11">
        <v>9.9</v>
      </c>
    </row>
    <row r="157" spans="1:12" x14ac:dyDescent="0.25">
      <c r="A157" s="7">
        <v>34270622570</v>
      </c>
      <c r="B157" s="9" t="s">
        <v>273</v>
      </c>
      <c r="C157" s="15" t="s">
        <v>5</v>
      </c>
      <c r="D157" s="15" t="s">
        <v>7</v>
      </c>
      <c r="E157" s="15" t="s">
        <v>427</v>
      </c>
      <c r="F157" s="15" t="s">
        <v>424</v>
      </c>
      <c r="G157" s="10">
        <v>23003</v>
      </c>
      <c r="H157" s="13">
        <f ca="1">TRUNC((TODAY()-assinantes[[#This Row],[Data_Nasc]])/365)</f>
        <v>62</v>
      </c>
      <c r="I157" s="13" t="str">
        <f ca="1">HLOOKUP(assinantes[[#This Row],[Idade]],informacoes!$A$3:$D$4,2,TRUE)</f>
        <v>54-70</v>
      </c>
      <c r="J157" s="15" t="s">
        <v>433</v>
      </c>
      <c r="K157" s="15" t="s">
        <v>446</v>
      </c>
      <c r="L157" s="11">
        <v>9.9</v>
      </c>
    </row>
    <row r="158" spans="1:12" x14ac:dyDescent="0.25">
      <c r="A158" s="7">
        <v>34275755986</v>
      </c>
      <c r="B158" s="9" t="s">
        <v>341</v>
      </c>
      <c r="C158" s="15" t="s">
        <v>5</v>
      </c>
      <c r="D158" s="15" t="s">
        <v>417</v>
      </c>
      <c r="E158" s="15" t="s">
        <v>427</v>
      </c>
      <c r="F158" s="15" t="s">
        <v>425</v>
      </c>
      <c r="G158" s="10">
        <v>28273</v>
      </c>
      <c r="H158" s="13">
        <f ca="1">TRUNC((TODAY()-assinantes[[#This Row],[Data_Nasc]])/365)</f>
        <v>47</v>
      </c>
      <c r="I158" s="13" t="str">
        <f ca="1">HLOOKUP(assinantes[[#This Row],[Idade]],informacoes!$A$3:$D$4,2,TRUE)</f>
        <v>45-54</v>
      </c>
      <c r="J158" s="15" t="s">
        <v>433</v>
      </c>
      <c r="K158" s="15" t="s">
        <v>445</v>
      </c>
      <c r="L158" s="11">
        <v>35.9</v>
      </c>
    </row>
    <row r="159" spans="1:12" x14ac:dyDescent="0.25">
      <c r="A159" s="7">
        <v>34289791783</v>
      </c>
      <c r="B159" s="9" t="s">
        <v>389</v>
      </c>
      <c r="C159" s="15" t="s">
        <v>6</v>
      </c>
      <c r="D159" s="15" t="s">
        <v>8</v>
      </c>
      <c r="E159" s="15" t="s">
        <v>427</v>
      </c>
      <c r="F159" s="15" t="s">
        <v>426</v>
      </c>
      <c r="G159" s="10">
        <v>25886</v>
      </c>
      <c r="H159" s="13">
        <f ca="1">TRUNC((TODAY()-assinantes[[#This Row],[Data_Nasc]])/365)</f>
        <v>54</v>
      </c>
      <c r="I159" s="13" t="str">
        <f ca="1">HLOOKUP(assinantes[[#This Row],[Idade]],informacoes!$A$3:$D$4,2,TRUE)</f>
        <v>54-70</v>
      </c>
      <c r="J159" s="15" t="s">
        <v>433</v>
      </c>
      <c r="K159" s="15" t="s">
        <v>445</v>
      </c>
      <c r="L159" s="11">
        <v>35.9</v>
      </c>
    </row>
    <row r="160" spans="1:12" x14ac:dyDescent="0.25">
      <c r="A160" s="7">
        <v>34323519769</v>
      </c>
      <c r="B160" s="9" t="s">
        <v>252</v>
      </c>
      <c r="C160" s="15" t="s">
        <v>6</v>
      </c>
      <c r="D160" s="15" t="s">
        <v>8</v>
      </c>
      <c r="E160" s="15" t="s">
        <v>13</v>
      </c>
      <c r="F160" s="15" t="s">
        <v>425</v>
      </c>
      <c r="G160" s="10">
        <v>22110</v>
      </c>
      <c r="H160" s="13">
        <f ca="1">TRUNC((TODAY()-assinantes[[#This Row],[Data_Nasc]])/365)</f>
        <v>64</v>
      </c>
      <c r="I160" s="13" t="str">
        <f ca="1">HLOOKUP(assinantes[[#This Row],[Idade]],informacoes!$A$3:$D$4,2,TRUE)</f>
        <v>54-70</v>
      </c>
      <c r="J160" s="15" t="s">
        <v>433</v>
      </c>
      <c r="K160" s="15" t="s">
        <v>446</v>
      </c>
      <c r="L160" s="11">
        <v>9.9</v>
      </c>
    </row>
    <row r="161" spans="1:12" x14ac:dyDescent="0.25">
      <c r="A161" s="7">
        <v>34327422259</v>
      </c>
      <c r="B161" s="9" t="s">
        <v>355</v>
      </c>
      <c r="C161" s="15" t="s">
        <v>5</v>
      </c>
      <c r="D161" s="15" t="s">
        <v>417</v>
      </c>
      <c r="E161" s="15" t="s">
        <v>12</v>
      </c>
      <c r="F161" s="15" t="s">
        <v>425</v>
      </c>
      <c r="G161" s="10">
        <v>30247</v>
      </c>
      <c r="H161" s="13">
        <f ca="1">TRUNC((TODAY()-assinantes[[#This Row],[Data_Nasc]])/365)</f>
        <v>42</v>
      </c>
      <c r="I161" s="13" t="str">
        <f ca="1">HLOOKUP(assinantes[[#This Row],[Idade]],informacoes!$A$3:$D$4,2,TRUE)</f>
        <v>35-44</v>
      </c>
      <c r="J161" s="15" t="s">
        <v>430</v>
      </c>
      <c r="K161" s="15" t="s">
        <v>446</v>
      </c>
      <c r="L161" s="11">
        <v>9.9</v>
      </c>
    </row>
    <row r="162" spans="1:12" x14ac:dyDescent="0.25">
      <c r="A162" s="7">
        <v>34473182713</v>
      </c>
      <c r="B162" s="9" t="s">
        <v>190</v>
      </c>
      <c r="C162" s="15" t="s">
        <v>5</v>
      </c>
      <c r="D162" s="15" t="s">
        <v>7</v>
      </c>
      <c r="E162" s="15" t="s">
        <v>427</v>
      </c>
      <c r="F162" s="15" t="s">
        <v>426</v>
      </c>
      <c r="G162" s="10">
        <v>32369</v>
      </c>
      <c r="H162" s="13">
        <f ca="1">TRUNC((TODAY()-assinantes[[#This Row],[Data_Nasc]])/365)</f>
        <v>36</v>
      </c>
      <c r="I162" s="13" t="str">
        <f ca="1">HLOOKUP(assinantes[[#This Row],[Idade]],informacoes!$A$3:$D$4,2,TRUE)</f>
        <v>35-44</v>
      </c>
      <c r="J162" s="15" t="s">
        <v>429</v>
      </c>
      <c r="K162" s="15" t="s">
        <v>444</v>
      </c>
      <c r="L162" s="11">
        <v>29.9</v>
      </c>
    </row>
    <row r="163" spans="1:12" x14ac:dyDescent="0.25">
      <c r="A163" s="7">
        <v>34488046494</v>
      </c>
      <c r="B163" s="9" t="s">
        <v>326</v>
      </c>
      <c r="C163" s="15" t="s">
        <v>6</v>
      </c>
      <c r="D163" s="15" t="s">
        <v>417</v>
      </c>
      <c r="E163" s="15" t="s">
        <v>13</v>
      </c>
      <c r="F163" s="15" t="s">
        <v>426</v>
      </c>
      <c r="G163" s="10">
        <v>32278</v>
      </c>
      <c r="H163" s="13">
        <f ca="1">TRUNC((TODAY()-assinantes[[#This Row],[Data_Nasc]])/365)</f>
        <v>36</v>
      </c>
      <c r="I163" s="13" t="str">
        <f ca="1">HLOOKUP(assinantes[[#This Row],[Idade]],informacoes!$A$3:$D$4,2,TRUE)</f>
        <v>35-44</v>
      </c>
      <c r="J163" s="15" t="s">
        <v>431</v>
      </c>
      <c r="K163" s="15" t="s">
        <v>446</v>
      </c>
      <c r="L163" s="11">
        <v>9.9</v>
      </c>
    </row>
    <row r="164" spans="1:12" x14ac:dyDescent="0.25">
      <c r="A164" s="7">
        <v>34501445196</v>
      </c>
      <c r="B164" s="9" t="s">
        <v>363</v>
      </c>
      <c r="C164" s="15" t="s">
        <v>5</v>
      </c>
      <c r="D164" s="15" t="s">
        <v>7</v>
      </c>
      <c r="E164" s="15" t="s">
        <v>9</v>
      </c>
      <c r="F164" s="15" t="s">
        <v>424</v>
      </c>
      <c r="G164" s="10">
        <v>27167</v>
      </c>
      <c r="H164" s="13">
        <f ca="1">TRUNC((TODAY()-assinantes[[#This Row],[Data_Nasc]])/365)</f>
        <v>50</v>
      </c>
      <c r="I164" s="13" t="str">
        <f ca="1">HLOOKUP(assinantes[[#This Row],[Idade]],informacoes!$A$3:$D$4,2,TRUE)</f>
        <v>45-54</v>
      </c>
      <c r="J164" s="15" t="s">
        <v>432</v>
      </c>
      <c r="K164" s="15" t="s">
        <v>446</v>
      </c>
      <c r="L164" s="11">
        <v>9.9</v>
      </c>
    </row>
    <row r="165" spans="1:12" x14ac:dyDescent="0.25">
      <c r="A165" s="7">
        <v>34597516064</v>
      </c>
      <c r="B165" s="9" t="s">
        <v>113</v>
      </c>
      <c r="C165" s="15" t="s">
        <v>5</v>
      </c>
      <c r="D165" s="15" t="s">
        <v>7</v>
      </c>
      <c r="E165" s="15" t="s">
        <v>427</v>
      </c>
      <c r="F165" s="15" t="s">
        <v>424</v>
      </c>
      <c r="G165" s="10">
        <v>34698</v>
      </c>
      <c r="H165" s="13">
        <f ca="1">TRUNC((TODAY()-assinantes[[#This Row],[Data_Nasc]])/365)</f>
        <v>30</v>
      </c>
      <c r="I165" s="13" t="str">
        <f ca="1">HLOOKUP(assinantes[[#This Row],[Idade]],informacoes!$A$3:$D$4,2,TRUE)</f>
        <v>24-34</v>
      </c>
      <c r="J165" s="15" t="s">
        <v>434</v>
      </c>
      <c r="K165" s="15" t="s">
        <v>445</v>
      </c>
      <c r="L165" s="11">
        <v>35.9</v>
      </c>
    </row>
    <row r="166" spans="1:12" x14ac:dyDescent="0.25">
      <c r="A166" s="7">
        <v>34687761738</v>
      </c>
      <c r="B166" s="9" t="s">
        <v>383</v>
      </c>
      <c r="C166" s="15" t="s">
        <v>6</v>
      </c>
      <c r="D166" s="15" t="s">
        <v>7</v>
      </c>
      <c r="E166" s="15" t="s">
        <v>427</v>
      </c>
      <c r="F166" s="15" t="s">
        <v>425</v>
      </c>
      <c r="G166" s="10">
        <v>28678</v>
      </c>
      <c r="H166" s="13">
        <f ca="1">TRUNC((TODAY()-assinantes[[#This Row],[Data_Nasc]])/365)</f>
        <v>46</v>
      </c>
      <c r="I166" s="13" t="str">
        <f ca="1">HLOOKUP(assinantes[[#This Row],[Idade]],informacoes!$A$3:$D$4,2,TRUE)</f>
        <v>45-54</v>
      </c>
      <c r="J166" s="15" t="s">
        <v>430</v>
      </c>
      <c r="K166" s="15" t="s">
        <v>444</v>
      </c>
      <c r="L166" s="11">
        <v>29.9</v>
      </c>
    </row>
    <row r="167" spans="1:12" x14ac:dyDescent="0.25">
      <c r="A167" s="7">
        <v>34823329746</v>
      </c>
      <c r="B167" s="9" t="s">
        <v>390</v>
      </c>
      <c r="C167" s="15" t="s">
        <v>5</v>
      </c>
      <c r="D167" s="15" t="s">
        <v>7</v>
      </c>
      <c r="E167" s="15" t="s">
        <v>11</v>
      </c>
      <c r="F167" s="15" t="s">
        <v>426</v>
      </c>
      <c r="G167" s="10">
        <v>31195</v>
      </c>
      <c r="H167" s="13">
        <f ca="1">TRUNC((TODAY()-assinantes[[#This Row],[Data_Nasc]])/365)</f>
        <v>39</v>
      </c>
      <c r="I167" s="13" t="str">
        <f ca="1">HLOOKUP(assinantes[[#This Row],[Idade]],informacoes!$A$3:$D$4,2,TRUE)</f>
        <v>35-44</v>
      </c>
      <c r="J167" s="15" t="s">
        <v>435</v>
      </c>
      <c r="K167" s="15" t="s">
        <v>447</v>
      </c>
      <c r="L167" s="11">
        <v>79.900000000000006</v>
      </c>
    </row>
    <row r="168" spans="1:12" x14ac:dyDescent="0.25">
      <c r="A168" s="7">
        <v>34871980724</v>
      </c>
      <c r="B168" s="9" t="s">
        <v>200</v>
      </c>
      <c r="C168" s="15" t="s">
        <v>5</v>
      </c>
      <c r="D168" s="15" t="s">
        <v>7</v>
      </c>
      <c r="E168" s="15" t="s">
        <v>13</v>
      </c>
      <c r="F168" s="15" t="s">
        <v>426</v>
      </c>
      <c r="G168" s="10">
        <v>30093</v>
      </c>
      <c r="H168" s="13">
        <f ca="1">TRUNC((TODAY()-assinantes[[#This Row],[Data_Nasc]])/365)</f>
        <v>42</v>
      </c>
      <c r="I168" s="13" t="str">
        <f ca="1">HLOOKUP(assinantes[[#This Row],[Idade]],informacoes!$A$3:$D$4,2,TRUE)</f>
        <v>35-44</v>
      </c>
      <c r="J168" s="15" t="s">
        <v>436</v>
      </c>
      <c r="K168" s="15" t="s">
        <v>444</v>
      </c>
      <c r="L168" s="11">
        <v>29.9</v>
      </c>
    </row>
    <row r="169" spans="1:12" x14ac:dyDescent="0.25">
      <c r="A169" s="7">
        <v>34970941895</v>
      </c>
      <c r="B169" s="9" t="s">
        <v>244</v>
      </c>
      <c r="C169" s="15" t="s">
        <v>6</v>
      </c>
      <c r="D169" s="15" t="s">
        <v>418</v>
      </c>
      <c r="E169" s="15" t="s">
        <v>14</v>
      </c>
      <c r="F169" s="15" t="s">
        <v>425</v>
      </c>
      <c r="G169" s="10">
        <v>25721</v>
      </c>
      <c r="H169" s="13">
        <f ca="1">TRUNC((TODAY()-assinantes[[#This Row],[Data_Nasc]])/365)</f>
        <v>54</v>
      </c>
      <c r="I169" s="13" t="str">
        <f ca="1">HLOOKUP(assinantes[[#This Row],[Idade]],informacoes!$A$3:$D$4,2,TRUE)</f>
        <v>54-70</v>
      </c>
      <c r="J169" s="15" t="s">
        <v>430</v>
      </c>
      <c r="K169" s="15" t="s">
        <v>444</v>
      </c>
      <c r="L169" s="11">
        <v>29.9</v>
      </c>
    </row>
    <row r="170" spans="1:12" x14ac:dyDescent="0.25">
      <c r="A170" s="7">
        <v>35090452105</v>
      </c>
      <c r="B170" s="9" t="s">
        <v>27</v>
      </c>
      <c r="C170" s="15" t="s">
        <v>6</v>
      </c>
      <c r="D170" s="15" t="s">
        <v>7</v>
      </c>
      <c r="E170" s="15" t="s">
        <v>9</v>
      </c>
      <c r="F170" s="15" t="s">
        <v>425</v>
      </c>
      <c r="G170" s="10">
        <v>23517</v>
      </c>
      <c r="H170" s="13">
        <f ca="1">TRUNC((TODAY()-assinantes[[#This Row],[Data_Nasc]])/365)</f>
        <v>60</v>
      </c>
      <c r="I170" s="13" t="str">
        <f ca="1">HLOOKUP(assinantes[[#This Row],[Idade]],informacoes!$A$3:$D$4,2,TRUE)</f>
        <v>54-70</v>
      </c>
      <c r="J170" s="15" t="s">
        <v>435</v>
      </c>
      <c r="K170" s="15" t="s">
        <v>446</v>
      </c>
      <c r="L170" s="11">
        <v>9.9</v>
      </c>
    </row>
    <row r="171" spans="1:12" x14ac:dyDescent="0.25">
      <c r="A171" s="7">
        <v>35105004714</v>
      </c>
      <c r="B171" s="9" t="s">
        <v>311</v>
      </c>
      <c r="C171" s="15" t="s">
        <v>5</v>
      </c>
      <c r="D171" s="15" t="s">
        <v>417</v>
      </c>
      <c r="E171" s="15" t="s">
        <v>427</v>
      </c>
      <c r="F171" s="15" t="s">
        <v>424</v>
      </c>
      <c r="G171" s="10">
        <v>33256</v>
      </c>
      <c r="H171" s="13">
        <f ca="1">TRUNC((TODAY()-assinantes[[#This Row],[Data_Nasc]])/365)</f>
        <v>34</v>
      </c>
      <c r="I171" s="13" t="str">
        <f ca="1">HLOOKUP(assinantes[[#This Row],[Idade]],informacoes!$A$3:$D$4,2,TRUE)</f>
        <v>24-34</v>
      </c>
      <c r="J171" s="15" t="s">
        <v>436</v>
      </c>
      <c r="K171" s="15" t="s">
        <v>444</v>
      </c>
      <c r="L171" s="11">
        <v>29.9</v>
      </c>
    </row>
    <row r="172" spans="1:12" x14ac:dyDescent="0.25">
      <c r="A172" s="7">
        <v>35121899842</v>
      </c>
      <c r="B172" s="9" t="s">
        <v>215</v>
      </c>
      <c r="C172" s="15" t="s">
        <v>6</v>
      </c>
      <c r="D172" s="15" t="s">
        <v>417</v>
      </c>
      <c r="E172" s="15" t="s">
        <v>427</v>
      </c>
      <c r="F172" s="15" t="s">
        <v>425</v>
      </c>
      <c r="G172" s="10">
        <v>30252</v>
      </c>
      <c r="H172" s="13">
        <f ca="1">TRUNC((TODAY()-assinantes[[#This Row],[Data_Nasc]])/365)</f>
        <v>42</v>
      </c>
      <c r="I172" s="13" t="str">
        <f ca="1">HLOOKUP(assinantes[[#This Row],[Idade]],informacoes!$A$3:$D$4,2,TRUE)</f>
        <v>35-44</v>
      </c>
      <c r="J172" s="15" t="s">
        <v>433</v>
      </c>
      <c r="K172" s="15" t="s">
        <v>444</v>
      </c>
      <c r="L172" s="11">
        <v>29.9</v>
      </c>
    </row>
    <row r="173" spans="1:12" x14ac:dyDescent="0.25">
      <c r="A173" s="7">
        <v>35170686850</v>
      </c>
      <c r="B173" s="9" t="s">
        <v>69</v>
      </c>
      <c r="C173" s="15" t="s">
        <v>6</v>
      </c>
      <c r="D173" s="15" t="s">
        <v>8</v>
      </c>
      <c r="E173" s="15" t="s">
        <v>427</v>
      </c>
      <c r="F173" s="15" t="s">
        <v>426</v>
      </c>
      <c r="G173" s="10">
        <v>29180</v>
      </c>
      <c r="H173" s="13">
        <f ca="1">TRUNC((TODAY()-assinantes[[#This Row],[Data_Nasc]])/365)</f>
        <v>45</v>
      </c>
      <c r="I173" s="13" t="str">
        <f ca="1">HLOOKUP(assinantes[[#This Row],[Idade]],informacoes!$A$3:$D$4,2,TRUE)</f>
        <v>45-54</v>
      </c>
      <c r="J173" s="15" t="s">
        <v>433</v>
      </c>
      <c r="K173" s="15" t="s">
        <v>446</v>
      </c>
      <c r="L173" s="11">
        <v>9.9</v>
      </c>
    </row>
    <row r="174" spans="1:12" x14ac:dyDescent="0.25">
      <c r="A174" s="7">
        <v>35176580107</v>
      </c>
      <c r="B174" s="9" t="s">
        <v>202</v>
      </c>
      <c r="C174" s="15" t="s">
        <v>5</v>
      </c>
      <c r="D174" s="15" t="s">
        <v>8</v>
      </c>
      <c r="E174" s="15" t="s">
        <v>14</v>
      </c>
      <c r="F174" s="15" t="s">
        <v>424</v>
      </c>
      <c r="G174" s="10">
        <v>24724</v>
      </c>
      <c r="H174" s="13">
        <f ca="1">TRUNC((TODAY()-assinantes[[#This Row],[Data_Nasc]])/365)</f>
        <v>57</v>
      </c>
      <c r="I174" s="13" t="str">
        <f ca="1">HLOOKUP(assinantes[[#This Row],[Idade]],informacoes!$A$3:$D$4,2,TRUE)</f>
        <v>54-70</v>
      </c>
      <c r="J174" s="15" t="s">
        <v>433</v>
      </c>
      <c r="K174" s="15" t="s">
        <v>444</v>
      </c>
      <c r="L174" s="11">
        <v>29.9</v>
      </c>
    </row>
    <row r="175" spans="1:12" x14ac:dyDescent="0.25">
      <c r="A175" s="7">
        <v>35197147629</v>
      </c>
      <c r="B175" s="9" t="s">
        <v>80</v>
      </c>
      <c r="C175" s="15" t="s">
        <v>5</v>
      </c>
      <c r="D175" s="15" t="s">
        <v>7</v>
      </c>
      <c r="E175" s="15" t="s">
        <v>13</v>
      </c>
      <c r="F175" s="15" t="s">
        <v>426</v>
      </c>
      <c r="G175" s="10">
        <v>25948</v>
      </c>
      <c r="H175" s="13">
        <f ca="1">TRUNC((TODAY()-assinantes[[#This Row],[Data_Nasc]])/365)</f>
        <v>54</v>
      </c>
      <c r="I175" s="13" t="str">
        <f ca="1">HLOOKUP(assinantes[[#This Row],[Idade]],informacoes!$A$3:$D$4,2,TRUE)</f>
        <v>54-70</v>
      </c>
      <c r="J175" s="15" t="s">
        <v>433</v>
      </c>
      <c r="K175" s="15" t="s">
        <v>444</v>
      </c>
      <c r="L175" s="11">
        <v>29.9</v>
      </c>
    </row>
    <row r="176" spans="1:12" x14ac:dyDescent="0.25">
      <c r="A176" s="7">
        <v>35417799912</v>
      </c>
      <c r="B176" s="9" t="s">
        <v>208</v>
      </c>
      <c r="C176" s="15" t="s">
        <v>6</v>
      </c>
      <c r="D176" s="15" t="s">
        <v>416</v>
      </c>
      <c r="E176" s="15" t="s">
        <v>14</v>
      </c>
      <c r="F176" s="15" t="s">
        <v>425</v>
      </c>
      <c r="G176" s="10">
        <v>23216</v>
      </c>
      <c r="H176" s="13">
        <f ca="1">TRUNC((TODAY()-assinantes[[#This Row],[Data_Nasc]])/365)</f>
        <v>61</v>
      </c>
      <c r="I176" s="13" t="str">
        <f ca="1">HLOOKUP(assinantes[[#This Row],[Idade]],informacoes!$A$3:$D$4,2,TRUE)</f>
        <v>54-70</v>
      </c>
      <c r="J176" s="15" t="s">
        <v>433</v>
      </c>
      <c r="K176" s="15" t="s">
        <v>444</v>
      </c>
      <c r="L176" s="11">
        <v>29.9</v>
      </c>
    </row>
    <row r="177" spans="1:12" x14ac:dyDescent="0.25">
      <c r="A177" s="7">
        <v>35423777466</v>
      </c>
      <c r="B177" s="9" t="s">
        <v>164</v>
      </c>
      <c r="C177" s="15" t="s">
        <v>5</v>
      </c>
      <c r="D177" s="15" t="s">
        <v>418</v>
      </c>
      <c r="E177" s="15" t="s">
        <v>13</v>
      </c>
      <c r="F177" s="15" t="s">
        <v>425</v>
      </c>
      <c r="G177" s="10">
        <v>29889</v>
      </c>
      <c r="H177" s="13">
        <f ca="1">TRUNC((TODAY()-assinantes[[#This Row],[Data_Nasc]])/365)</f>
        <v>43</v>
      </c>
      <c r="I177" s="13" t="str">
        <f ca="1">HLOOKUP(assinantes[[#This Row],[Idade]],informacoes!$A$3:$D$4,2,TRUE)</f>
        <v>35-44</v>
      </c>
      <c r="J177" s="15" t="s">
        <v>433</v>
      </c>
      <c r="K177" s="15" t="s">
        <v>446</v>
      </c>
      <c r="L177" s="11">
        <v>9.9</v>
      </c>
    </row>
    <row r="178" spans="1:12" x14ac:dyDescent="0.25">
      <c r="A178" s="7">
        <v>35462568122</v>
      </c>
      <c r="B178" s="9" t="s">
        <v>114</v>
      </c>
      <c r="C178" s="15" t="s">
        <v>5</v>
      </c>
      <c r="D178" s="15" t="s">
        <v>417</v>
      </c>
      <c r="E178" s="15" t="s">
        <v>11</v>
      </c>
      <c r="F178" s="15" t="s">
        <v>425</v>
      </c>
      <c r="G178" s="10">
        <v>28993</v>
      </c>
      <c r="H178" s="13">
        <f ca="1">TRUNC((TODAY()-assinantes[[#This Row],[Data_Nasc]])/365)</f>
        <v>45</v>
      </c>
      <c r="I178" s="13" t="str">
        <f ca="1">HLOOKUP(assinantes[[#This Row],[Idade]],informacoes!$A$3:$D$4,2,TRUE)</f>
        <v>45-54</v>
      </c>
      <c r="J178" s="15" t="s">
        <v>433</v>
      </c>
      <c r="K178" s="15" t="s">
        <v>447</v>
      </c>
      <c r="L178" s="11">
        <v>79.900000000000006</v>
      </c>
    </row>
    <row r="179" spans="1:12" x14ac:dyDescent="0.25">
      <c r="A179" s="7">
        <v>35465159917</v>
      </c>
      <c r="B179" s="9" t="s">
        <v>321</v>
      </c>
      <c r="C179" s="15" t="s">
        <v>5</v>
      </c>
      <c r="D179" s="15" t="s">
        <v>417</v>
      </c>
      <c r="E179" s="15" t="s">
        <v>427</v>
      </c>
      <c r="F179" s="15" t="s">
        <v>425</v>
      </c>
      <c r="G179" s="10">
        <v>31916</v>
      </c>
      <c r="H179" s="13">
        <f ca="1">TRUNC((TODAY()-assinantes[[#This Row],[Data_Nasc]])/365)</f>
        <v>37</v>
      </c>
      <c r="I179" s="13" t="str">
        <f ca="1">HLOOKUP(assinantes[[#This Row],[Idade]],informacoes!$A$3:$D$4,2,TRUE)</f>
        <v>35-44</v>
      </c>
      <c r="J179" s="15" t="s">
        <v>433</v>
      </c>
      <c r="K179" s="15" t="s">
        <v>446</v>
      </c>
      <c r="L179" s="11">
        <v>9.9</v>
      </c>
    </row>
    <row r="180" spans="1:12" x14ac:dyDescent="0.25">
      <c r="A180" s="7">
        <v>35527656936</v>
      </c>
      <c r="B180" s="9" t="s">
        <v>310</v>
      </c>
      <c r="C180" s="15" t="s">
        <v>6</v>
      </c>
      <c r="D180" s="15" t="s">
        <v>7</v>
      </c>
      <c r="E180" s="15" t="s">
        <v>427</v>
      </c>
      <c r="F180" s="15" t="s">
        <v>426</v>
      </c>
      <c r="G180" s="10">
        <v>34788</v>
      </c>
      <c r="H180" s="13">
        <f ca="1">TRUNC((TODAY()-assinantes[[#This Row],[Data_Nasc]])/365)</f>
        <v>30</v>
      </c>
      <c r="I180" s="13" t="str">
        <f ca="1">HLOOKUP(assinantes[[#This Row],[Idade]],informacoes!$A$3:$D$4,2,TRUE)</f>
        <v>24-34</v>
      </c>
      <c r="J180" s="15" t="s">
        <v>433</v>
      </c>
      <c r="K180" s="15" t="s">
        <v>444</v>
      </c>
      <c r="L180" s="11">
        <v>29.9</v>
      </c>
    </row>
    <row r="181" spans="1:12" x14ac:dyDescent="0.25">
      <c r="A181" s="7">
        <v>35548890934</v>
      </c>
      <c r="B181" s="9" t="s">
        <v>406</v>
      </c>
      <c r="C181" s="15" t="s">
        <v>5</v>
      </c>
      <c r="D181" s="15" t="s">
        <v>417</v>
      </c>
      <c r="E181" s="15" t="s">
        <v>427</v>
      </c>
      <c r="F181" s="15" t="s">
        <v>426</v>
      </c>
      <c r="G181" s="10">
        <v>32232</v>
      </c>
      <c r="H181" s="13">
        <f ca="1">TRUNC((TODAY()-assinantes[[#This Row],[Data_Nasc]])/365)</f>
        <v>37</v>
      </c>
      <c r="I181" s="13" t="str">
        <f ca="1">HLOOKUP(assinantes[[#This Row],[Idade]],informacoes!$A$3:$D$4,2,TRUE)</f>
        <v>35-44</v>
      </c>
      <c r="J181" s="15" t="s">
        <v>429</v>
      </c>
      <c r="K181" s="15" t="s">
        <v>444</v>
      </c>
      <c r="L181" s="11">
        <v>29.9</v>
      </c>
    </row>
    <row r="182" spans="1:12" x14ac:dyDescent="0.25">
      <c r="A182" s="7">
        <v>35746258274</v>
      </c>
      <c r="B182" s="9" t="s">
        <v>190</v>
      </c>
      <c r="C182" s="15" t="s">
        <v>5</v>
      </c>
      <c r="D182" s="15" t="s">
        <v>7</v>
      </c>
      <c r="E182" s="15" t="s">
        <v>427</v>
      </c>
      <c r="F182" s="15" t="s">
        <v>426</v>
      </c>
      <c r="G182" s="10">
        <v>20176</v>
      </c>
      <c r="H182" s="13">
        <f ca="1">TRUNC((TODAY()-assinantes[[#This Row],[Data_Nasc]])/365)</f>
        <v>70</v>
      </c>
      <c r="I182" s="13" t="str">
        <f ca="1">HLOOKUP(assinantes[[#This Row],[Idade]],informacoes!$A$3:$D$4,2,TRUE)</f>
        <v>54-70</v>
      </c>
      <c r="J182" s="15" t="s">
        <v>432</v>
      </c>
      <c r="K182" s="15" t="s">
        <v>444</v>
      </c>
      <c r="L182" s="11">
        <v>29.9</v>
      </c>
    </row>
    <row r="183" spans="1:12" x14ac:dyDescent="0.25">
      <c r="A183" s="7">
        <v>35783183279</v>
      </c>
      <c r="B183" s="9" t="s">
        <v>285</v>
      </c>
      <c r="C183" s="15" t="s">
        <v>5</v>
      </c>
      <c r="D183" s="15" t="s">
        <v>7</v>
      </c>
      <c r="E183" s="15" t="s">
        <v>427</v>
      </c>
      <c r="F183" s="15" t="s">
        <v>425</v>
      </c>
      <c r="G183" s="10">
        <v>23239</v>
      </c>
      <c r="H183" s="13">
        <f ca="1">TRUNC((TODAY()-assinantes[[#This Row],[Data_Nasc]])/365)</f>
        <v>61</v>
      </c>
      <c r="I183" s="13" t="str">
        <f ca="1">HLOOKUP(assinantes[[#This Row],[Idade]],informacoes!$A$3:$D$4,2,TRUE)</f>
        <v>54-70</v>
      </c>
      <c r="J183" s="15" t="s">
        <v>436</v>
      </c>
      <c r="K183" s="15" t="s">
        <v>446</v>
      </c>
      <c r="L183" s="11">
        <v>9.9</v>
      </c>
    </row>
    <row r="184" spans="1:12" x14ac:dyDescent="0.25">
      <c r="A184" s="7">
        <v>35825297492</v>
      </c>
      <c r="B184" s="9" t="s">
        <v>252</v>
      </c>
      <c r="C184" s="15" t="s">
        <v>6</v>
      </c>
      <c r="D184" s="15" t="s">
        <v>8</v>
      </c>
      <c r="E184" s="15" t="s">
        <v>13</v>
      </c>
      <c r="F184" s="15" t="s">
        <v>425</v>
      </c>
      <c r="G184" s="10">
        <v>29029</v>
      </c>
      <c r="H184" s="13">
        <f ca="1">TRUNC((TODAY()-assinantes[[#This Row],[Data_Nasc]])/365)</f>
        <v>45</v>
      </c>
      <c r="I184" s="13" t="str">
        <f ca="1">HLOOKUP(assinantes[[#This Row],[Idade]],informacoes!$A$3:$D$4,2,TRUE)</f>
        <v>45-54</v>
      </c>
      <c r="J184" s="15" t="s">
        <v>436</v>
      </c>
      <c r="K184" s="15" t="s">
        <v>446</v>
      </c>
      <c r="L184" s="11">
        <v>9.9</v>
      </c>
    </row>
    <row r="185" spans="1:12" x14ac:dyDescent="0.25">
      <c r="A185" s="7">
        <v>35897348847</v>
      </c>
      <c r="B185" s="9" t="s">
        <v>396</v>
      </c>
      <c r="C185" s="15" t="s">
        <v>5</v>
      </c>
      <c r="D185" s="15" t="s">
        <v>7</v>
      </c>
      <c r="E185" s="15" t="s">
        <v>13</v>
      </c>
      <c r="F185" s="15" t="s">
        <v>426</v>
      </c>
      <c r="G185" s="10">
        <v>20146</v>
      </c>
      <c r="H185" s="13">
        <f ca="1">TRUNC((TODAY()-assinantes[[#This Row],[Data_Nasc]])/365)</f>
        <v>70</v>
      </c>
      <c r="I185" s="13" t="str">
        <f ca="1">HLOOKUP(assinantes[[#This Row],[Idade]],informacoes!$A$3:$D$4,2,TRUE)</f>
        <v>54-70</v>
      </c>
      <c r="J185" s="15" t="s">
        <v>436</v>
      </c>
      <c r="K185" s="15" t="s">
        <v>446</v>
      </c>
      <c r="L185" s="11">
        <v>9.9</v>
      </c>
    </row>
    <row r="186" spans="1:12" x14ac:dyDescent="0.25">
      <c r="A186" s="7">
        <v>35961398099</v>
      </c>
      <c r="B186" s="9" t="s">
        <v>270</v>
      </c>
      <c r="C186" s="15" t="s">
        <v>6</v>
      </c>
      <c r="D186" s="15" t="s">
        <v>7</v>
      </c>
      <c r="E186" s="15" t="s">
        <v>11</v>
      </c>
      <c r="F186" s="15" t="s">
        <v>426</v>
      </c>
      <c r="G186" s="10">
        <v>28851</v>
      </c>
      <c r="H186" s="13">
        <f ca="1">TRUNC((TODAY()-assinantes[[#This Row],[Data_Nasc]])/365)</f>
        <v>46</v>
      </c>
      <c r="I186" s="13" t="str">
        <f ca="1">HLOOKUP(assinantes[[#This Row],[Idade]],informacoes!$A$3:$D$4,2,TRUE)</f>
        <v>45-54</v>
      </c>
      <c r="J186" s="15" t="s">
        <v>436</v>
      </c>
      <c r="K186" s="15" t="s">
        <v>447</v>
      </c>
      <c r="L186" s="11">
        <v>79.900000000000006</v>
      </c>
    </row>
    <row r="187" spans="1:12" x14ac:dyDescent="0.25">
      <c r="A187" s="7">
        <v>36049081781</v>
      </c>
      <c r="B187" s="9" t="s">
        <v>305</v>
      </c>
      <c r="C187" s="15" t="s">
        <v>6</v>
      </c>
      <c r="D187" s="15" t="s">
        <v>7</v>
      </c>
      <c r="E187" s="15" t="s">
        <v>427</v>
      </c>
      <c r="F187" s="15" t="s">
        <v>425</v>
      </c>
      <c r="G187" s="10">
        <v>30194</v>
      </c>
      <c r="H187" s="13">
        <f ca="1">TRUNC((TODAY()-assinantes[[#This Row],[Data_Nasc]])/365)</f>
        <v>42</v>
      </c>
      <c r="I187" s="13" t="str">
        <f ca="1">HLOOKUP(assinantes[[#This Row],[Idade]],informacoes!$A$3:$D$4,2,TRUE)</f>
        <v>35-44</v>
      </c>
      <c r="J187" s="15" t="s">
        <v>436</v>
      </c>
      <c r="K187" s="15" t="s">
        <v>445</v>
      </c>
      <c r="L187" s="11">
        <v>35.9</v>
      </c>
    </row>
    <row r="188" spans="1:12" x14ac:dyDescent="0.25">
      <c r="A188" s="7">
        <v>36224475305</v>
      </c>
      <c r="B188" s="9" t="s">
        <v>111</v>
      </c>
      <c r="C188" s="15" t="s">
        <v>5</v>
      </c>
      <c r="D188" s="15" t="s">
        <v>417</v>
      </c>
      <c r="E188" s="15" t="s">
        <v>9</v>
      </c>
      <c r="F188" s="15" t="s">
        <v>424</v>
      </c>
      <c r="G188" s="10">
        <v>28183</v>
      </c>
      <c r="H188" s="13">
        <f ca="1">TRUNC((TODAY()-assinantes[[#This Row],[Data_Nasc]])/365)</f>
        <v>48</v>
      </c>
      <c r="I188" s="13" t="str">
        <f ca="1">HLOOKUP(assinantes[[#This Row],[Idade]],informacoes!$A$3:$D$4,2,TRUE)</f>
        <v>45-54</v>
      </c>
      <c r="J188" s="15" t="s">
        <v>436</v>
      </c>
      <c r="K188" s="15" t="s">
        <v>446</v>
      </c>
      <c r="L188" s="11">
        <v>9.9</v>
      </c>
    </row>
    <row r="189" spans="1:12" x14ac:dyDescent="0.25">
      <c r="A189" s="7">
        <v>36291746435</v>
      </c>
      <c r="B189" s="9" t="s">
        <v>286</v>
      </c>
      <c r="C189" s="15" t="s">
        <v>6</v>
      </c>
      <c r="D189" s="15" t="s">
        <v>417</v>
      </c>
      <c r="E189" s="15" t="s">
        <v>427</v>
      </c>
      <c r="F189" s="15" t="s">
        <v>426</v>
      </c>
      <c r="G189" s="10">
        <v>36045</v>
      </c>
      <c r="H189" s="13">
        <f ca="1">TRUNC((TODAY()-assinantes[[#This Row],[Data_Nasc]])/365)</f>
        <v>26</v>
      </c>
      <c r="I189" s="13" t="str">
        <f ca="1">HLOOKUP(assinantes[[#This Row],[Idade]],informacoes!$A$3:$D$4,2,TRUE)</f>
        <v>24-34</v>
      </c>
      <c r="J189" s="15" t="s">
        <v>435</v>
      </c>
      <c r="K189" s="15" t="s">
        <v>444</v>
      </c>
      <c r="L189" s="11">
        <v>29.9</v>
      </c>
    </row>
    <row r="190" spans="1:12" x14ac:dyDescent="0.25">
      <c r="A190" s="7">
        <v>36396081744</v>
      </c>
      <c r="B190" s="9" t="s">
        <v>263</v>
      </c>
      <c r="C190" s="15" t="s">
        <v>5</v>
      </c>
      <c r="D190" s="15" t="s">
        <v>7</v>
      </c>
      <c r="E190" s="15" t="s">
        <v>427</v>
      </c>
      <c r="F190" s="15" t="s">
        <v>424</v>
      </c>
      <c r="G190" s="10">
        <v>25711</v>
      </c>
      <c r="H190" s="13">
        <f ca="1">TRUNC((TODAY()-assinantes[[#This Row],[Data_Nasc]])/365)</f>
        <v>54</v>
      </c>
      <c r="I190" s="13" t="str">
        <f ca="1">HLOOKUP(assinantes[[#This Row],[Idade]],informacoes!$A$3:$D$4,2,TRUE)</f>
        <v>54-70</v>
      </c>
      <c r="J190" s="15" t="s">
        <v>433</v>
      </c>
      <c r="K190" s="15" t="s">
        <v>444</v>
      </c>
      <c r="L190" s="11">
        <v>29.9</v>
      </c>
    </row>
    <row r="191" spans="1:12" x14ac:dyDescent="0.25">
      <c r="A191" s="7">
        <v>36398957082</v>
      </c>
      <c r="B191" s="9" t="s">
        <v>398</v>
      </c>
      <c r="C191" s="15" t="s">
        <v>5</v>
      </c>
      <c r="D191" s="15" t="s">
        <v>417</v>
      </c>
      <c r="E191" s="15" t="s">
        <v>13</v>
      </c>
      <c r="F191" s="15" t="s">
        <v>426</v>
      </c>
      <c r="G191" s="10">
        <v>29348</v>
      </c>
      <c r="H191" s="13">
        <f ca="1">TRUNC((TODAY()-assinantes[[#This Row],[Data_Nasc]])/365)</f>
        <v>44</v>
      </c>
      <c r="I191" s="13" t="str">
        <f ca="1">HLOOKUP(assinantes[[#This Row],[Idade]],informacoes!$A$3:$D$4,2,TRUE)</f>
        <v>45-54</v>
      </c>
      <c r="J191" s="15" t="s">
        <v>433</v>
      </c>
      <c r="K191" s="15" t="s">
        <v>446</v>
      </c>
      <c r="L191" s="11">
        <v>9.9</v>
      </c>
    </row>
    <row r="192" spans="1:12" x14ac:dyDescent="0.25">
      <c r="A192" s="7">
        <v>36403873767</v>
      </c>
      <c r="B192" s="9" t="s">
        <v>49</v>
      </c>
      <c r="C192" s="15" t="s">
        <v>6</v>
      </c>
      <c r="D192" s="15" t="s">
        <v>8</v>
      </c>
      <c r="E192" s="15" t="s">
        <v>12</v>
      </c>
      <c r="F192" s="15" t="s">
        <v>424</v>
      </c>
      <c r="G192" s="10">
        <v>23274</v>
      </c>
      <c r="H192" s="13">
        <f ca="1">TRUNC((TODAY()-assinantes[[#This Row],[Data_Nasc]])/365)</f>
        <v>61</v>
      </c>
      <c r="I192" s="13" t="str">
        <f ca="1">HLOOKUP(assinantes[[#This Row],[Idade]],informacoes!$A$3:$D$4,2,TRUE)</f>
        <v>54-70</v>
      </c>
      <c r="J192" s="15" t="s">
        <v>433</v>
      </c>
      <c r="K192" s="15" t="s">
        <v>445</v>
      </c>
      <c r="L192" s="11">
        <v>35.9</v>
      </c>
    </row>
    <row r="193" spans="1:12" x14ac:dyDescent="0.25">
      <c r="A193" s="7">
        <v>36431106330</v>
      </c>
      <c r="B193" s="9" t="s">
        <v>79</v>
      </c>
      <c r="C193" s="15" t="s">
        <v>6</v>
      </c>
      <c r="D193" s="15" t="s">
        <v>8</v>
      </c>
      <c r="E193" s="15" t="s">
        <v>12</v>
      </c>
      <c r="F193" s="15" t="s">
        <v>424</v>
      </c>
      <c r="G193" s="10">
        <v>30551</v>
      </c>
      <c r="H193" s="13">
        <f ca="1">TRUNC((TODAY()-assinantes[[#This Row],[Data_Nasc]])/365)</f>
        <v>41</v>
      </c>
      <c r="I193" s="13" t="str">
        <f ca="1">HLOOKUP(assinantes[[#This Row],[Idade]],informacoes!$A$3:$D$4,2,TRUE)</f>
        <v>35-44</v>
      </c>
      <c r="J193" s="15" t="s">
        <v>433</v>
      </c>
      <c r="K193" s="15" t="s">
        <v>447</v>
      </c>
      <c r="L193" s="11">
        <v>79.900000000000006</v>
      </c>
    </row>
    <row r="194" spans="1:12" x14ac:dyDescent="0.25">
      <c r="A194" s="7">
        <v>36441615871</v>
      </c>
      <c r="B194" s="9" t="s">
        <v>334</v>
      </c>
      <c r="C194" s="15" t="s">
        <v>6</v>
      </c>
      <c r="D194" s="15" t="s">
        <v>417</v>
      </c>
      <c r="E194" s="15" t="s">
        <v>427</v>
      </c>
      <c r="F194" s="15" t="s">
        <v>425</v>
      </c>
      <c r="G194" s="10">
        <v>31733</v>
      </c>
      <c r="H194" s="13">
        <f ca="1">TRUNC((TODAY()-assinantes[[#This Row],[Data_Nasc]])/365)</f>
        <v>38</v>
      </c>
      <c r="I194" s="13" t="str">
        <f ca="1">HLOOKUP(assinantes[[#This Row],[Idade]],informacoes!$A$3:$D$4,2,TRUE)</f>
        <v>35-44</v>
      </c>
      <c r="J194" s="15" t="s">
        <v>433</v>
      </c>
      <c r="K194" s="15" t="s">
        <v>444</v>
      </c>
      <c r="L194" s="11">
        <v>29.9</v>
      </c>
    </row>
    <row r="195" spans="1:12" x14ac:dyDescent="0.25">
      <c r="A195" s="7">
        <v>36548470324</v>
      </c>
      <c r="B195" s="9" t="s">
        <v>368</v>
      </c>
      <c r="C195" s="15" t="s">
        <v>5</v>
      </c>
      <c r="D195" s="15" t="s">
        <v>416</v>
      </c>
      <c r="E195" s="15" t="s">
        <v>13</v>
      </c>
      <c r="F195" s="15" t="s">
        <v>425</v>
      </c>
      <c r="G195" s="10">
        <v>27090</v>
      </c>
      <c r="H195" s="13">
        <f ca="1">TRUNC((TODAY()-assinantes[[#This Row],[Data_Nasc]])/365)</f>
        <v>51</v>
      </c>
      <c r="I195" s="13" t="str">
        <f ca="1">HLOOKUP(assinantes[[#This Row],[Idade]],informacoes!$A$3:$D$4,2,TRUE)</f>
        <v>45-54</v>
      </c>
      <c r="J195" s="15" t="s">
        <v>430</v>
      </c>
      <c r="K195" s="15" t="s">
        <v>444</v>
      </c>
      <c r="L195" s="11">
        <v>29.9</v>
      </c>
    </row>
    <row r="196" spans="1:12" x14ac:dyDescent="0.25">
      <c r="A196" s="7">
        <v>36755533362</v>
      </c>
      <c r="B196" s="9" t="s">
        <v>49</v>
      </c>
      <c r="C196" s="15" t="s">
        <v>6</v>
      </c>
      <c r="D196" s="15" t="s">
        <v>8</v>
      </c>
      <c r="E196" s="15" t="s">
        <v>12</v>
      </c>
      <c r="F196" s="15" t="s">
        <v>424</v>
      </c>
      <c r="G196" s="10">
        <v>33244</v>
      </c>
      <c r="H196" s="13">
        <f ca="1">TRUNC((TODAY()-assinantes[[#This Row],[Data_Nasc]])/365)</f>
        <v>34</v>
      </c>
      <c r="I196" s="13" t="str">
        <f ca="1">HLOOKUP(assinantes[[#This Row],[Idade]],informacoes!$A$3:$D$4,2,TRUE)</f>
        <v>24-34</v>
      </c>
      <c r="J196" s="15" t="s">
        <v>429</v>
      </c>
      <c r="K196" s="15" t="s">
        <v>445</v>
      </c>
      <c r="L196" s="11">
        <v>35.9</v>
      </c>
    </row>
    <row r="197" spans="1:12" x14ac:dyDescent="0.25">
      <c r="A197" s="7">
        <v>36796717410</v>
      </c>
      <c r="B197" s="9" t="s">
        <v>255</v>
      </c>
      <c r="C197" s="15" t="s">
        <v>5</v>
      </c>
      <c r="D197" s="15" t="s">
        <v>417</v>
      </c>
      <c r="E197" s="15" t="s">
        <v>9</v>
      </c>
      <c r="F197" s="15" t="s">
        <v>425</v>
      </c>
      <c r="G197" s="10">
        <v>31218</v>
      </c>
      <c r="H197" s="13">
        <f ca="1">TRUNC((TODAY()-assinantes[[#This Row],[Data_Nasc]])/365)</f>
        <v>39</v>
      </c>
      <c r="I197" s="13" t="str">
        <f ca="1">HLOOKUP(assinantes[[#This Row],[Idade]],informacoes!$A$3:$D$4,2,TRUE)</f>
        <v>35-44</v>
      </c>
      <c r="J197" s="15" t="s">
        <v>431</v>
      </c>
      <c r="K197" s="15" t="s">
        <v>446</v>
      </c>
      <c r="L197" s="11">
        <v>9.9</v>
      </c>
    </row>
    <row r="198" spans="1:12" x14ac:dyDescent="0.25">
      <c r="A198" s="7">
        <v>36829497298</v>
      </c>
      <c r="B198" s="9" t="s">
        <v>168</v>
      </c>
      <c r="C198" s="15" t="s">
        <v>6</v>
      </c>
      <c r="D198" s="15" t="s">
        <v>416</v>
      </c>
      <c r="E198" s="15" t="s">
        <v>13</v>
      </c>
      <c r="F198" s="15" t="s">
        <v>425</v>
      </c>
      <c r="G198" s="10">
        <v>29883</v>
      </c>
      <c r="H198" s="13">
        <f ca="1">TRUNC((TODAY()-assinantes[[#This Row],[Data_Nasc]])/365)</f>
        <v>43</v>
      </c>
      <c r="I198" s="13" t="str">
        <f ca="1">HLOOKUP(assinantes[[#This Row],[Idade]],informacoes!$A$3:$D$4,2,TRUE)</f>
        <v>35-44</v>
      </c>
      <c r="J198" s="15" t="s">
        <v>432</v>
      </c>
      <c r="K198" s="15" t="s">
        <v>445</v>
      </c>
      <c r="L198" s="11">
        <v>35.9</v>
      </c>
    </row>
    <row r="199" spans="1:12" x14ac:dyDescent="0.25">
      <c r="A199" s="7">
        <v>36836051756</v>
      </c>
      <c r="B199" s="9" t="s">
        <v>204</v>
      </c>
      <c r="C199" s="15" t="s">
        <v>5</v>
      </c>
      <c r="D199" s="15" t="s">
        <v>418</v>
      </c>
      <c r="E199" s="15" t="s">
        <v>13</v>
      </c>
      <c r="F199" s="15" t="s">
        <v>425</v>
      </c>
      <c r="G199" s="10">
        <v>22557</v>
      </c>
      <c r="H199" s="13">
        <f ca="1">TRUNC((TODAY()-assinantes[[#This Row],[Data_Nasc]])/365)</f>
        <v>63</v>
      </c>
      <c r="I199" s="13" t="str">
        <f ca="1">HLOOKUP(assinantes[[#This Row],[Idade]],informacoes!$A$3:$D$4,2,TRUE)</f>
        <v>54-70</v>
      </c>
      <c r="J199" s="15" t="s">
        <v>434</v>
      </c>
      <c r="K199" s="15" t="s">
        <v>446</v>
      </c>
      <c r="L199" s="11">
        <v>9.9</v>
      </c>
    </row>
    <row r="200" spans="1:12" x14ac:dyDescent="0.25">
      <c r="A200" s="7">
        <v>36873140092</v>
      </c>
      <c r="B200" s="9" t="s">
        <v>191</v>
      </c>
      <c r="C200" s="15" t="s">
        <v>5</v>
      </c>
      <c r="D200" s="15" t="s">
        <v>417</v>
      </c>
      <c r="E200" s="15" t="s">
        <v>427</v>
      </c>
      <c r="F200" s="15" t="s">
        <v>424</v>
      </c>
      <c r="G200" s="10">
        <v>33437</v>
      </c>
      <c r="H200" s="13">
        <f ca="1">TRUNC((TODAY()-assinantes[[#This Row],[Data_Nasc]])/365)</f>
        <v>33</v>
      </c>
      <c r="I200" s="13" t="str">
        <f ca="1">HLOOKUP(assinantes[[#This Row],[Idade]],informacoes!$A$3:$D$4,2,TRUE)</f>
        <v>24-34</v>
      </c>
      <c r="J200" s="15" t="s">
        <v>430</v>
      </c>
      <c r="K200" s="15" t="s">
        <v>444</v>
      </c>
      <c r="L200" s="11">
        <v>29.9</v>
      </c>
    </row>
    <row r="201" spans="1:12" x14ac:dyDescent="0.25">
      <c r="A201" s="7">
        <v>36909199882</v>
      </c>
      <c r="B201" s="9" t="s">
        <v>16</v>
      </c>
      <c r="C201" s="15" t="s">
        <v>6</v>
      </c>
      <c r="D201" s="15" t="s">
        <v>7</v>
      </c>
      <c r="E201" s="15" t="s">
        <v>14</v>
      </c>
      <c r="F201" s="15" t="s">
        <v>426</v>
      </c>
      <c r="G201" s="10">
        <v>29807</v>
      </c>
      <c r="H201" s="13">
        <f ca="1">TRUNC((TODAY()-assinantes[[#This Row],[Data_Nasc]])/365)</f>
        <v>43</v>
      </c>
      <c r="I201" s="13" t="str">
        <f ca="1">HLOOKUP(assinantes[[#This Row],[Idade]],informacoes!$A$3:$D$4,2,TRUE)</f>
        <v>35-44</v>
      </c>
      <c r="J201" s="15" t="s">
        <v>435</v>
      </c>
      <c r="K201" s="15" t="s">
        <v>444</v>
      </c>
      <c r="L201" s="11">
        <v>29.9</v>
      </c>
    </row>
    <row r="202" spans="1:12" x14ac:dyDescent="0.25">
      <c r="A202" s="7">
        <v>36918195071</v>
      </c>
      <c r="B202" s="9" t="s">
        <v>89</v>
      </c>
      <c r="C202" s="15" t="s">
        <v>6</v>
      </c>
      <c r="D202" s="15" t="s">
        <v>8</v>
      </c>
      <c r="E202" s="15" t="s">
        <v>427</v>
      </c>
      <c r="F202" s="15" t="s">
        <v>424</v>
      </c>
      <c r="G202" s="10">
        <v>30225</v>
      </c>
      <c r="H202" s="13">
        <f ca="1">TRUNC((TODAY()-assinantes[[#This Row],[Data_Nasc]])/365)</f>
        <v>42</v>
      </c>
      <c r="I202" s="13" t="str">
        <f ca="1">HLOOKUP(assinantes[[#This Row],[Idade]],informacoes!$A$3:$D$4,2,TRUE)</f>
        <v>35-44</v>
      </c>
      <c r="J202" s="15" t="s">
        <v>436</v>
      </c>
      <c r="K202" s="15" t="s">
        <v>445</v>
      </c>
      <c r="L202" s="11">
        <v>35.9</v>
      </c>
    </row>
    <row r="203" spans="1:12" x14ac:dyDescent="0.25">
      <c r="A203" s="7">
        <v>36953446241</v>
      </c>
      <c r="B203" s="9" t="s">
        <v>34</v>
      </c>
      <c r="C203" s="15" t="s">
        <v>5</v>
      </c>
      <c r="D203" s="15" t="s">
        <v>417</v>
      </c>
      <c r="E203" s="15" t="s">
        <v>14</v>
      </c>
      <c r="F203" s="15" t="s">
        <v>425</v>
      </c>
      <c r="G203" s="10">
        <v>25269</v>
      </c>
      <c r="H203" s="13">
        <f ca="1">TRUNC((TODAY()-assinantes[[#This Row],[Data_Nasc]])/365)</f>
        <v>56</v>
      </c>
      <c r="I203" s="13" t="str">
        <f ca="1">HLOOKUP(assinantes[[#This Row],[Idade]],informacoes!$A$3:$D$4,2,TRUE)</f>
        <v>54-70</v>
      </c>
      <c r="J203" s="15" t="s">
        <v>430</v>
      </c>
      <c r="K203" s="15" t="s">
        <v>444</v>
      </c>
      <c r="L203" s="11">
        <v>29.9</v>
      </c>
    </row>
    <row r="204" spans="1:12" x14ac:dyDescent="0.25">
      <c r="A204" s="7">
        <v>36997621098</v>
      </c>
      <c r="B204" s="9" t="s">
        <v>99</v>
      </c>
      <c r="C204" s="15" t="s">
        <v>6</v>
      </c>
      <c r="D204" s="15" t="s">
        <v>8</v>
      </c>
      <c r="E204" s="15" t="s">
        <v>9</v>
      </c>
      <c r="F204" s="15" t="s">
        <v>426</v>
      </c>
      <c r="G204" s="10">
        <v>22462</v>
      </c>
      <c r="H204" s="13">
        <f ca="1">TRUNC((TODAY()-assinantes[[#This Row],[Data_Nasc]])/365)</f>
        <v>63</v>
      </c>
      <c r="I204" s="13" t="str">
        <f ca="1">HLOOKUP(assinantes[[#This Row],[Idade]],informacoes!$A$3:$D$4,2,TRUE)</f>
        <v>54-70</v>
      </c>
      <c r="J204" s="15" t="s">
        <v>435</v>
      </c>
      <c r="K204" s="15" t="s">
        <v>446</v>
      </c>
      <c r="L204" s="11">
        <v>9.9</v>
      </c>
    </row>
    <row r="205" spans="1:12" x14ac:dyDescent="0.25">
      <c r="A205" s="7">
        <v>37045628622</v>
      </c>
      <c r="B205" s="9" t="s">
        <v>152</v>
      </c>
      <c r="C205" s="15" t="s">
        <v>6</v>
      </c>
      <c r="D205" s="15" t="s">
        <v>8</v>
      </c>
      <c r="E205" s="15" t="s">
        <v>13</v>
      </c>
      <c r="F205" s="15" t="s">
        <v>425</v>
      </c>
      <c r="G205" s="10">
        <v>24936</v>
      </c>
      <c r="H205" s="13">
        <f ca="1">TRUNC((TODAY()-assinantes[[#This Row],[Data_Nasc]])/365)</f>
        <v>57</v>
      </c>
      <c r="I205" s="13" t="str">
        <f ca="1">HLOOKUP(assinantes[[#This Row],[Idade]],informacoes!$A$3:$D$4,2,TRUE)</f>
        <v>54-70</v>
      </c>
      <c r="J205" s="15" t="s">
        <v>436</v>
      </c>
      <c r="K205" s="15" t="s">
        <v>444</v>
      </c>
      <c r="L205" s="11">
        <v>29.9</v>
      </c>
    </row>
    <row r="206" spans="1:12" x14ac:dyDescent="0.25">
      <c r="A206" s="7">
        <v>37057811668</v>
      </c>
      <c r="B206" s="9" t="s">
        <v>393</v>
      </c>
      <c r="C206" s="15" t="s">
        <v>6</v>
      </c>
      <c r="D206" s="15" t="s">
        <v>7</v>
      </c>
      <c r="E206" s="15" t="s">
        <v>427</v>
      </c>
      <c r="F206" s="15" t="s">
        <v>424</v>
      </c>
      <c r="G206" s="10">
        <v>32635</v>
      </c>
      <c r="H206" s="13">
        <f ca="1">TRUNC((TODAY()-assinantes[[#This Row],[Data_Nasc]])/365)</f>
        <v>35</v>
      </c>
      <c r="I206" s="13" t="str">
        <f ca="1">HLOOKUP(assinantes[[#This Row],[Idade]],informacoes!$A$3:$D$4,2,TRUE)</f>
        <v>35-44</v>
      </c>
      <c r="J206" s="15" t="s">
        <v>433</v>
      </c>
      <c r="K206" s="15" t="s">
        <v>446</v>
      </c>
      <c r="L206" s="11">
        <v>9.9</v>
      </c>
    </row>
    <row r="207" spans="1:12" x14ac:dyDescent="0.25">
      <c r="A207" s="7">
        <v>37211590394</v>
      </c>
      <c r="B207" s="9" t="s">
        <v>349</v>
      </c>
      <c r="C207" s="15" t="s">
        <v>5</v>
      </c>
      <c r="D207" s="15" t="s">
        <v>8</v>
      </c>
      <c r="E207" s="15" t="s">
        <v>427</v>
      </c>
      <c r="F207" s="15" t="s">
        <v>426</v>
      </c>
      <c r="G207" s="10">
        <v>30669</v>
      </c>
      <c r="H207" s="13">
        <f ca="1">TRUNC((TODAY()-assinantes[[#This Row],[Data_Nasc]])/365)</f>
        <v>41</v>
      </c>
      <c r="I207" s="13" t="str">
        <f ca="1">HLOOKUP(assinantes[[#This Row],[Idade]],informacoes!$A$3:$D$4,2,TRUE)</f>
        <v>35-44</v>
      </c>
      <c r="J207" s="15" t="s">
        <v>433</v>
      </c>
      <c r="K207" s="15" t="s">
        <v>445</v>
      </c>
      <c r="L207" s="11">
        <v>35.9</v>
      </c>
    </row>
    <row r="208" spans="1:12" x14ac:dyDescent="0.25">
      <c r="A208" s="7">
        <v>37236926966</v>
      </c>
      <c r="B208" s="9" t="s">
        <v>347</v>
      </c>
      <c r="C208" s="15" t="s">
        <v>5</v>
      </c>
      <c r="D208" s="15" t="s">
        <v>7</v>
      </c>
      <c r="E208" s="15" t="s">
        <v>13</v>
      </c>
      <c r="F208" s="15" t="s">
        <v>425</v>
      </c>
      <c r="G208" s="10">
        <v>23978</v>
      </c>
      <c r="H208" s="13">
        <f ca="1">TRUNC((TODAY()-assinantes[[#This Row],[Data_Nasc]])/365)</f>
        <v>59</v>
      </c>
      <c r="I208" s="13" t="str">
        <f ca="1">HLOOKUP(assinantes[[#This Row],[Idade]],informacoes!$A$3:$D$4,2,TRUE)</f>
        <v>54-70</v>
      </c>
      <c r="J208" s="15" t="s">
        <v>433</v>
      </c>
      <c r="K208" s="15" t="s">
        <v>444</v>
      </c>
      <c r="L208" s="11">
        <v>29.9</v>
      </c>
    </row>
    <row r="209" spans="1:12" x14ac:dyDescent="0.25">
      <c r="A209" s="7">
        <v>37275901953</v>
      </c>
      <c r="B209" s="9" t="s">
        <v>318</v>
      </c>
      <c r="C209" s="15" t="s">
        <v>6</v>
      </c>
      <c r="D209" s="15" t="s">
        <v>417</v>
      </c>
      <c r="E209" s="15" t="s">
        <v>11</v>
      </c>
      <c r="F209" s="15" t="s">
        <v>426</v>
      </c>
      <c r="G209" s="10">
        <v>23462</v>
      </c>
      <c r="H209" s="13">
        <f ca="1">TRUNC((TODAY()-assinantes[[#This Row],[Data_Nasc]])/365)</f>
        <v>61</v>
      </c>
      <c r="I209" s="13" t="str">
        <f ca="1">HLOOKUP(assinantes[[#This Row],[Idade]],informacoes!$A$3:$D$4,2,TRUE)</f>
        <v>54-70</v>
      </c>
      <c r="J209" s="15" t="s">
        <v>433</v>
      </c>
      <c r="K209" s="15" t="s">
        <v>447</v>
      </c>
      <c r="L209" s="11">
        <v>79.900000000000006</v>
      </c>
    </row>
    <row r="210" spans="1:12" x14ac:dyDescent="0.25">
      <c r="A210" s="7">
        <v>37464613995</v>
      </c>
      <c r="B210" s="9" t="s">
        <v>48</v>
      </c>
      <c r="C210" s="15" t="s">
        <v>5</v>
      </c>
      <c r="D210" s="15" t="s">
        <v>416</v>
      </c>
      <c r="E210" s="15" t="s">
        <v>13</v>
      </c>
      <c r="F210" s="15" t="s">
        <v>425</v>
      </c>
      <c r="G210" s="10">
        <v>29466</v>
      </c>
      <c r="H210" s="13">
        <f ca="1">TRUNC((TODAY()-assinantes[[#This Row],[Data_Nasc]])/365)</f>
        <v>44</v>
      </c>
      <c r="I210" s="13" t="str">
        <f ca="1">HLOOKUP(assinantes[[#This Row],[Idade]],informacoes!$A$3:$D$4,2,TRUE)</f>
        <v>45-54</v>
      </c>
      <c r="J210" s="15" t="s">
        <v>433</v>
      </c>
      <c r="K210" s="15" t="s">
        <v>445</v>
      </c>
      <c r="L210" s="11">
        <v>35.9</v>
      </c>
    </row>
    <row r="211" spans="1:12" x14ac:dyDescent="0.25">
      <c r="A211" s="7">
        <v>37625766880</v>
      </c>
      <c r="B211" s="9" t="s">
        <v>261</v>
      </c>
      <c r="C211" s="15" t="s">
        <v>6</v>
      </c>
      <c r="D211" s="15" t="s">
        <v>417</v>
      </c>
      <c r="E211" s="15" t="s">
        <v>427</v>
      </c>
      <c r="F211" s="15" t="s">
        <v>425</v>
      </c>
      <c r="G211" s="10">
        <v>23145</v>
      </c>
      <c r="H211" s="13">
        <f ca="1">TRUNC((TODAY()-assinantes[[#This Row],[Data_Nasc]])/365)</f>
        <v>61</v>
      </c>
      <c r="I211" s="13" t="str">
        <f ca="1">HLOOKUP(assinantes[[#This Row],[Idade]],informacoes!$A$3:$D$4,2,TRUE)</f>
        <v>54-70</v>
      </c>
      <c r="J211" s="15" t="s">
        <v>433</v>
      </c>
      <c r="K211" s="15" t="s">
        <v>446</v>
      </c>
      <c r="L211" s="11">
        <v>9.9</v>
      </c>
    </row>
    <row r="212" spans="1:12" x14ac:dyDescent="0.25">
      <c r="A212" s="7">
        <v>37652222715</v>
      </c>
      <c r="B212" s="9" t="s">
        <v>229</v>
      </c>
      <c r="C212" s="15" t="s">
        <v>6</v>
      </c>
      <c r="D212" s="15" t="s">
        <v>8</v>
      </c>
      <c r="E212" s="15" t="s">
        <v>427</v>
      </c>
      <c r="F212" s="15" t="s">
        <v>426</v>
      </c>
      <c r="G212" s="10">
        <v>34949</v>
      </c>
      <c r="H212" s="13">
        <f ca="1">TRUNC((TODAY()-assinantes[[#This Row],[Data_Nasc]])/365)</f>
        <v>29</v>
      </c>
      <c r="I212" s="13" t="str">
        <f ca="1">HLOOKUP(assinantes[[#This Row],[Idade]],informacoes!$A$3:$D$4,2,TRUE)</f>
        <v>24-34</v>
      </c>
      <c r="J212" s="15" t="s">
        <v>433</v>
      </c>
      <c r="K212" s="15" t="s">
        <v>445</v>
      </c>
      <c r="L212" s="11">
        <v>35.9</v>
      </c>
    </row>
    <row r="213" spans="1:12" x14ac:dyDescent="0.25">
      <c r="A213" s="7">
        <v>37693210425</v>
      </c>
      <c r="B213" s="9" t="s">
        <v>336</v>
      </c>
      <c r="C213" s="15" t="s">
        <v>6</v>
      </c>
      <c r="D213" s="15" t="s">
        <v>7</v>
      </c>
      <c r="E213" s="15" t="s">
        <v>13</v>
      </c>
      <c r="F213" s="15" t="s">
        <v>426</v>
      </c>
      <c r="G213" s="10">
        <v>32689</v>
      </c>
      <c r="H213" s="13">
        <f ca="1">TRUNC((TODAY()-assinantes[[#This Row],[Data_Nasc]])/365)</f>
        <v>35</v>
      </c>
      <c r="I213" s="13" t="str">
        <f ca="1">HLOOKUP(assinantes[[#This Row],[Idade]],informacoes!$A$3:$D$4,2,TRUE)</f>
        <v>35-44</v>
      </c>
      <c r="J213" s="15" t="s">
        <v>433</v>
      </c>
      <c r="K213" s="15" t="s">
        <v>445</v>
      </c>
      <c r="L213" s="11">
        <v>35.9</v>
      </c>
    </row>
    <row r="214" spans="1:12" x14ac:dyDescent="0.25">
      <c r="A214" s="7">
        <v>37769893799</v>
      </c>
      <c r="B214" s="9" t="s">
        <v>316</v>
      </c>
      <c r="C214" s="15" t="s">
        <v>6</v>
      </c>
      <c r="D214" s="15" t="s">
        <v>7</v>
      </c>
      <c r="E214" s="15" t="s">
        <v>14</v>
      </c>
      <c r="F214" s="15" t="s">
        <v>426</v>
      </c>
      <c r="G214" s="10">
        <v>22161</v>
      </c>
      <c r="H214" s="13">
        <f ca="1">TRUNC((TODAY()-assinantes[[#This Row],[Data_Nasc]])/365)</f>
        <v>64</v>
      </c>
      <c r="I214" s="13" t="str">
        <f ca="1">HLOOKUP(assinantes[[#This Row],[Idade]],informacoes!$A$3:$D$4,2,TRUE)</f>
        <v>54-70</v>
      </c>
      <c r="J214" s="15" t="s">
        <v>433</v>
      </c>
      <c r="K214" s="15" t="s">
        <v>444</v>
      </c>
      <c r="L214" s="11">
        <v>29.9</v>
      </c>
    </row>
    <row r="215" spans="1:12" x14ac:dyDescent="0.25">
      <c r="A215" s="7">
        <v>37770682454</v>
      </c>
      <c r="B215" s="9" t="s">
        <v>378</v>
      </c>
      <c r="C215" s="15" t="s">
        <v>5</v>
      </c>
      <c r="D215" s="15" t="s">
        <v>417</v>
      </c>
      <c r="E215" s="15" t="s">
        <v>11</v>
      </c>
      <c r="F215" s="15" t="s">
        <v>426</v>
      </c>
      <c r="G215" s="10">
        <v>24066</v>
      </c>
      <c r="H215" s="13">
        <f ca="1">TRUNC((TODAY()-assinantes[[#This Row],[Data_Nasc]])/365)</f>
        <v>59</v>
      </c>
      <c r="I215" s="13" t="str">
        <f ca="1">HLOOKUP(assinantes[[#This Row],[Idade]],informacoes!$A$3:$D$4,2,TRUE)</f>
        <v>54-70</v>
      </c>
      <c r="J215" s="15" t="s">
        <v>429</v>
      </c>
      <c r="K215" s="15" t="s">
        <v>447</v>
      </c>
      <c r="L215" s="11">
        <v>79.900000000000006</v>
      </c>
    </row>
    <row r="216" spans="1:12" x14ac:dyDescent="0.25">
      <c r="A216" s="7">
        <v>37789075708</v>
      </c>
      <c r="B216" s="9" t="s">
        <v>205</v>
      </c>
      <c r="C216" s="15" t="s">
        <v>5</v>
      </c>
      <c r="D216" s="15" t="s">
        <v>7</v>
      </c>
      <c r="E216" s="15" t="s">
        <v>427</v>
      </c>
      <c r="F216" s="15" t="s">
        <v>425</v>
      </c>
      <c r="G216" s="10">
        <v>33101</v>
      </c>
      <c r="H216" s="13">
        <f ca="1">TRUNC((TODAY()-assinantes[[#This Row],[Data_Nasc]])/365)</f>
        <v>34</v>
      </c>
      <c r="I216" s="13" t="str">
        <f ca="1">HLOOKUP(assinantes[[#This Row],[Idade]],informacoes!$A$3:$D$4,2,TRUE)</f>
        <v>24-34</v>
      </c>
      <c r="J216" s="15" t="s">
        <v>432</v>
      </c>
      <c r="K216" s="15" t="s">
        <v>445</v>
      </c>
      <c r="L216" s="11">
        <v>35.9</v>
      </c>
    </row>
    <row r="217" spans="1:12" x14ac:dyDescent="0.25">
      <c r="A217" s="7">
        <v>37966879871</v>
      </c>
      <c r="B217" s="9" t="s">
        <v>127</v>
      </c>
      <c r="C217" s="15" t="s">
        <v>6</v>
      </c>
      <c r="D217" s="15" t="s">
        <v>7</v>
      </c>
      <c r="E217" s="15" t="s">
        <v>12</v>
      </c>
      <c r="F217" s="15" t="s">
        <v>425</v>
      </c>
      <c r="G217" s="10">
        <v>24074</v>
      </c>
      <c r="H217" s="13">
        <f ca="1">TRUNC((TODAY()-assinantes[[#This Row],[Data_Nasc]])/365)</f>
        <v>59</v>
      </c>
      <c r="I217" s="13" t="str">
        <f ca="1">HLOOKUP(assinantes[[#This Row],[Idade]],informacoes!$A$3:$D$4,2,TRUE)</f>
        <v>54-70</v>
      </c>
      <c r="J217" s="15" t="s">
        <v>436</v>
      </c>
      <c r="K217" s="15" t="s">
        <v>447</v>
      </c>
      <c r="L217" s="11">
        <v>79.900000000000006</v>
      </c>
    </row>
    <row r="218" spans="1:12" x14ac:dyDescent="0.25">
      <c r="A218" s="7">
        <v>37973746271</v>
      </c>
      <c r="B218" s="9" t="s">
        <v>129</v>
      </c>
      <c r="C218" s="15" t="s">
        <v>6</v>
      </c>
      <c r="D218" s="15" t="s">
        <v>8</v>
      </c>
      <c r="E218" s="15" t="s">
        <v>427</v>
      </c>
      <c r="F218" s="15" t="s">
        <v>424</v>
      </c>
      <c r="G218" s="10">
        <v>28564</v>
      </c>
      <c r="H218" s="13">
        <f ca="1">TRUNC((TODAY()-assinantes[[#This Row],[Data_Nasc]])/365)</f>
        <v>47</v>
      </c>
      <c r="I218" s="13" t="str">
        <f ca="1">HLOOKUP(assinantes[[#This Row],[Idade]],informacoes!$A$3:$D$4,2,TRUE)</f>
        <v>45-54</v>
      </c>
      <c r="J218" s="15" t="s">
        <v>436</v>
      </c>
      <c r="K218" s="15" t="s">
        <v>446</v>
      </c>
      <c r="L218" s="11">
        <v>9.9</v>
      </c>
    </row>
    <row r="219" spans="1:12" x14ac:dyDescent="0.25">
      <c r="A219" s="7">
        <v>37978687320</v>
      </c>
      <c r="B219" s="9" t="s">
        <v>369</v>
      </c>
      <c r="C219" s="15" t="s">
        <v>6</v>
      </c>
      <c r="D219" s="15" t="s">
        <v>8</v>
      </c>
      <c r="E219" s="15" t="s">
        <v>427</v>
      </c>
      <c r="F219" s="15" t="s">
        <v>424</v>
      </c>
      <c r="G219" s="10">
        <v>28641</v>
      </c>
      <c r="H219" s="13">
        <f ca="1">TRUNC((TODAY()-assinantes[[#This Row],[Data_Nasc]])/365)</f>
        <v>46</v>
      </c>
      <c r="I219" s="13" t="str">
        <f ca="1">HLOOKUP(assinantes[[#This Row],[Idade]],informacoes!$A$3:$D$4,2,TRUE)</f>
        <v>45-54</v>
      </c>
      <c r="J219" s="15" t="s">
        <v>436</v>
      </c>
      <c r="K219" s="15" t="s">
        <v>446</v>
      </c>
      <c r="L219" s="11">
        <v>9.9</v>
      </c>
    </row>
    <row r="220" spans="1:12" x14ac:dyDescent="0.25">
      <c r="A220" s="7">
        <v>38016517517</v>
      </c>
      <c r="B220" s="9" t="s">
        <v>393</v>
      </c>
      <c r="C220" s="15" t="s">
        <v>6</v>
      </c>
      <c r="D220" s="15" t="s">
        <v>7</v>
      </c>
      <c r="E220" s="15" t="s">
        <v>427</v>
      </c>
      <c r="F220" s="15" t="s">
        <v>424</v>
      </c>
      <c r="G220" s="10">
        <v>27316</v>
      </c>
      <c r="H220" s="13">
        <f ca="1">TRUNC((TODAY()-assinantes[[#This Row],[Data_Nasc]])/365)</f>
        <v>50</v>
      </c>
      <c r="I220" s="13" t="str">
        <f ca="1">HLOOKUP(assinantes[[#This Row],[Idade]],informacoes!$A$3:$D$4,2,TRUE)</f>
        <v>45-54</v>
      </c>
      <c r="J220" s="15" t="s">
        <v>436</v>
      </c>
      <c r="K220" s="15" t="s">
        <v>446</v>
      </c>
      <c r="L220" s="11">
        <v>9.9</v>
      </c>
    </row>
    <row r="221" spans="1:12" x14ac:dyDescent="0.25">
      <c r="A221" s="7">
        <v>38032052054</v>
      </c>
      <c r="B221" s="9" t="s">
        <v>412</v>
      </c>
      <c r="C221" s="15" t="s">
        <v>5</v>
      </c>
      <c r="D221" s="15" t="s">
        <v>8</v>
      </c>
      <c r="E221" s="15" t="s">
        <v>14</v>
      </c>
      <c r="F221" s="15" t="s">
        <v>425</v>
      </c>
      <c r="G221" s="10">
        <v>29401</v>
      </c>
      <c r="H221" s="13">
        <f ca="1">TRUNC((TODAY()-assinantes[[#This Row],[Data_Nasc]])/365)</f>
        <v>44</v>
      </c>
      <c r="I221" s="13" t="str">
        <f ca="1">HLOOKUP(assinantes[[#This Row],[Idade]],informacoes!$A$3:$D$4,2,TRUE)</f>
        <v>45-54</v>
      </c>
      <c r="J221" s="15" t="s">
        <v>436</v>
      </c>
      <c r="K221" s="15" t="s">
        <v>444</v>
      </c>
      <c r="L221" s="11">
        <v>29.9</v>
      </c>
    </row>
    <row r="222" spans="1:12" x14ac:dyDescent="0.25">
      <c r="A222" s="7">
        <v>38046725955</v>
      </c>
      <c r="B222" s="9" t="s">
        <v>173</v>
      </c>
      <c r="C222" s="15" t="s">
        <v>6</v>
      </c>
      <c r="D222" s="15" t="s">
        <v>7</v>
      </c>
      <c r="E222" s="15" t="s">
        <v>427</v>
      </c>
      <c r="F222" s="15" t="s">
        <v>424</v>
      </c>
      <c r="G222" s="10">
        <v>27594</v>
      </c>
      <c r="H222" s="13">
        <f ca="1">TRUNC((TODAY()-assinantes[[#This Row],[Data_Nasc]])/365)</f>
        <v>49</v>
      </c>
      <c r="I222" s="13" t="str">
        <f ca="1">HLOOKUP(assinantes[[#This Row],[Idade]],informacoes!$A$3:$D$4,2,TRUE)</f>
        <v>45-54</v>
      </c>
      <c r="J222" s="15" t="s">
        <v>436</v>
      </c>
      <c r="K222" s="15" t="s">
        <v>445</v>
      </c>
      <c r="L222" s="11">
        <v>35.9</v>
      </c>
    </row>
    <row r="223" spans="1:12" x14ac:dyDescent="0.25">
      <c r="A223" s="7">
        <v>38165951942</v>
      </c>
      <c r="B223" s="9" t="s">
        <v>241</v>
      </c>
      <c r="C223" s="15" t="s">
        <v>5</v>
      </c>
      <c r="D223" s="15" t="s">
        <v>417</v>
      </c>
      <c r="E223" s="15" t="s">
        <v>12</v>
      </c>
      <c r="F223" s="15" t="s">
        <v>425</v>
      </c>
      <c r="G223" s="10">
        <v>26914</v>
      </c>
      <c r="H223" s="13">
        <f ca="1">TRUNC((TODAY()-assinantes[[#This Row],[Data_Nasc]])/365)</f>
        <v>51</v>
      </c>
      <c r="I223" s="13" t="str">
        <f ca="1">HLOOKUP(assinantes[[#This Row],[Idade]],informacoes!$A$3:$D$4,2,TRUE)</f>
        <v>45-54</v>
      </c>
      <c r="J223" s="15" t="s">
        <v>435</v>
      </c>
      <c r="K223" s="15" t="s">
        <v>445</v>
      </c>
      <c r="L223" s="11">
        <v>35.9</v>
      </c>
    </row>
    <row r="224" spans="1:12" x14ac:dyDescent="0.25">
      <c r="A224" s="7">
        <v>38193237578</v>
      </c>
      <c r="B224" s="9" t="s">
        <v>112</v>
      </c>
      <c r="C224" s="15" t="s">
        <v>5</v>
      </c>
      <c r="D224" s="15" t="s">
        <v>8</v>
      </c>
      <c r="E224" s="15" t="s">
        <v>14</v>
      </c>
      <c r="F224" s="15" t="s">
        <v>425</v>
      </c>
      <c r="G224" s="10">
        <v>32134</v>
      </c>
      <c r="H224" s="13">
        <f ca="1">TRUNC((TODAY()-assinantes[[#This Row],[Data_Nasc]])/365)</f>
        <v>37</v>
      </c>
      <c r="I224" s="13" t="str">
        <f ca="1">HLOOKUP(assinantes[[#This Row],[Idade]],informacoes!$A$3:$D$4,2,TRUE)</f>
        <v>35-44</v>
      </c>
      <c r="J224" s="15" t="s">
        <v>433</v>
      </c>
      <c r="K224" s="15" t="s">
        <v>444</v>
      </c>
      <c r="L224" s="11">
        <v>29.9</v>
      </c>
    </row>
    <row r="225" spans="1:12" x14ac:dyDescent="0.25">
      <c r="A225" s="7">
        <v>38242427646</v>
      </c>
      <c r="B225" s="9" t="s">
        <v>241</v>
      </c>
      <c r="C225" s="15" t="s">
        <v>5</v>
      </c>
      <c r="D225" s="15" t="s">
        <v>416</v>
      </c>
      <c r="E225" s="15" t="s">
        <v>12</v>
      </c>
      <c r="F225" s="15" t="s">
        <v>425</v>
      </c>
      <c r="G225" s="10">
        <v>26956</v>
      </c>
      <c r="H225" s="13">
        <f ca="1">TRUNC((TODAY()-assinantes[[#This Row],[Data_Nasc]])/365)</f>
        <v>51</v>
      </c>
      <c r="I225" s="13" t="str">
        <f ca="1">HLOOKUP(assinantes[[#This Row],[Idade]],informacoes!$A$3:$D$4,2,TRUE)</f>
        <v>45-54</v>
      </c>
      <c r="J225" s="15" t="s">
        <v>433</v>
      </c>
      <c r="K225" s="15" t="s">
        <v>445</v>
      </c>
      <c r="L225" s="11">
        <v>35.9</v>
      </c>
    </row>
    <row r="226" spans="1:12" x14ac:dyDescent="0.25">
      <c r="A226" s="7">
        <v>38262075932</v>
      </c>
      <c r="B226" s="9" t="s">
        <v>351</v>
      </c>
      <c r="C226" s="15" t="s">
        <v>5</v>
      </c>
      <c r="D226" s="15" t="s">
        <v>417</v>
      </c>
      <c r="E226" s="15" t="s">
        <v>9</v>
      </c>
      <c r="F226" s="15" t="s">
        <v>424</v>
      </c>
      <c r="G226" s="10">
        <v>27231</v>
      </c>
      <c r="H226" s="13">
        <f ca="1">TRUNC((TODAY()-assinantes[[#This Row],[Data_Nasc]])/365)</f>
        <v>50</v>
      </c>
      <c r="I226" s="13" t="str">
        <f ca="1">HLOOKUP(assinantes[[#This Row],[Idade]],informacoes!$A$3:$D$4,2,TRUE)</f>
        <v>45-54</v>
      </c>
      <c r="J226" s="15" t="s">
        <v>433</v>
      </c>
      <c r="K226" s="15" t="s">
        <v>446</v>
      </c>
      <c r="L226" s="11">
        <v>9.9</v>
      </c>
    </row>
    <row r="227" spans="1:12" x14ac:dyDescent="0.25">
      <c r="A227" s="7">
        <v>38278121652</v>
      </c>
      <c r="B227" s="9" t="s">
        <v>112</v>
      </c>
      <c r="C227" s="15" t="s">
        <v>5</v>
      </c>
      <c r="D227" s="15" t="s">
        <v>8</v>
      </c>
      <c r="E227" s="15" t="s">
        <v>14</v>
      </c>
      <c r="F227" s="15" t="s">
        <v>425</v>
      </c>
      <c r="G227" s="10">
        <v>22241</v>
      </c>
      <c r="H227" s="13">
        <f ca="1">TRUNC((TODAY()-assinantes[[#This Row],[Data_Nasc]])/365)</f>
        <v>64</v>
      </c>
      <c r="I227" s="13" t="str">
        <f ca="1">HLOOKUP(assinantes[[#This Row],[Idade]],informacoes!$A$3:$D$4,2,TRUE)</f>
        <v>54-70</v>
      </c>
      <c r="J227" s="15" t="s">
        <v>433</v>
      </c>
      <c r="K227" s="15" t="s">
        <v>444</v>
      </c>
      <c r="L227" s="11">
        <v>29.9</v>
      </c>
    </row>
    <row r="228" spans="1:12" x14ac:dyDescent="0.25">
      <c r="A228" s="7">
        <v>38385048319</v>
      </c>
      <c r="B228" s="9" t="s">
        <v>247</v>
      </c>
      <c r="C228" s="15" t="s">
        <v>6</v>
      </c>
      <c r="D228" s="15" t="s">
        <v>7</v>
      </c>
      <c r="E228" s="15" t="s">
        <v>12</v>
      </c>
      <c r="F228" s="15" t="s">
        <v>425</v>
      </c>
      <c r="G228" s="10">
        <v>24581</v>
      </c>
      <c r="H228" s="13">
        <f ca="1">TRUNC((TODAY()-assinantes[[#This Row],[Data_Nasc]])/365)</f>
        <v>57</v>
      </c>
      <c r="I228" s="13" t="str">
        <f ca="1">HLOOKUP(assinantes[[#This Row],[Idade]],informacoes!$A$3:$D$4,2,TRUE)</f>
        <v>54-70</v>
      </c>
      <c r="J228" s="15" t="s">
        <v>433</v>
      </c>
      <c r="K228" s="15" t="s">
        <v>447</v>
      </c>
      <c r="L228" s="11">
        <v>79.900000000000006</v>
      </c>
    </row>
    <row r="229" spans="1:12" x14ac:dyDescent="0.25">
      <c r="A229" s="7">
        <v>38423790148</v>
      </c>
      <c r="B229" s="9" t="s">
        <v>92</v>
      </c>
      <c r="C229" s="15" t="s">
        <v>6</v>
      </c>
      <c r="D229" s="15" t="s">
        <v>8</v>
      </c>
      <c r="E229" s="15" t="s">
        <v>13</v>
      </c>
      <c r="F229" s="15" t="s">
        <v>425</v>
      </c>
      <c r="G229" s="10">
        <v>26660</v>
      </c>
      <c r="H229" s="13">
        <f ca="1">TRUNC((TODAY()-assinantes[[#This Row],[Data_Nasc]])/365)</f>
        <v>52</v>
      </c>
      <c r="I229" s="13" t="str">
        <f ca="1">HLOOKUP(assinantes[[#This Row],[Idade]],informacoes!$A$3:$D$4,2,TRUE)</f>
        <v>45-54</v>
      </c>
      <c r="J229" s="15" t="s">
        <v>430</v>
      </c>
      <c r="K229" s="15" t="s">
        <v>446</v>
      </c>
      <c r="L229" s="11">
        <v>9.9</v>
      </c>
    </row>
    <row r="230" spans="1:12" x14ac:dyDescent="0.25">
      <c r="A230" s="7">
        <v>38436562260</v>
      </c>
      <c r="B230" s="9" t="s">
        <v>125</v>
      </c>
      <c r="C230" s="15" t="s">
        <v>6</v>
      </c>
      <c r="D230" s="15" t="s">
        <v>7</v>
      </c>
      <c r="E230" s="15" t="s">
        <v>427</v>
      </c>
      <c r="F230" s="15" t="s">
        <v>425</v>
      </c>
      <c r="G230" s="10">
        <v>31018</v>
      </c>
      <c r="H230" s="13">
        <f ca="1">TRUNC((TODAY()-assinantes[[#This Row],[Data_Nasc]])/365)</f>
        <v>40</v>
      </c>
      <c r="I230" s="13" t="str">
        <f ca="1">HLOOKUP(assinantes[[#This Row],[Idade]],informacoes!$A$3:$D$4,2,TRUE)</f>
        <v>35-44</v>
      </c>
      <c r="J230" s="15" t="s">
        <v>429</v>
      </c>
      <c r="K230" s="15" t="s">
        <v>445</v>
      </c>
      <c r="L230" s="11">
        <v>35.9</v>
      </c>
    </row>
    <row r="231" spans="1:12" x14ac:dyDescent="0.25">
      <c r="A231" s="7">
        <v>38480201900</v>
      </c>
      <c r="B231" s="9" t="s">
        <v>246</v>
      </c>
      <c r="C231" s="15" t="s">
        <v>6</v>
      </c>
      <c r="D231" s="15" t="s">
        <v>417</v>
      </c>
      <c r="E231" s="15" t="s">
        <v>11</v>
      </c>
      <c r="F231" s="15" t="s">
        <v>426</v>
      </c>
      <c r="G231" s="10">
        <v>30429</v>
      </c>
      <c r="H231" s="13">
        <f ca="1">TRUNC((TODAY()-assinantes[[#This Row],[Data_Nasc]])/365)</f>
        <v>41</v>
      </c>
      <c r="I231" s="13" t="str">
        <f ca="1">HLOOKUP(assinantes[[#This Row],[Idade]],informacoes!$A$3:$D$4,2,TRUE)</f>
        <v>35-44</v>
      </c>
      <c r="J231" s="15" t="s">
        <v>431</v>
      </c>
      <c r="K231" s="15" t="s">
        <v>447</v>
      </c>
      <c r="L231" s="11">
        <v>79.900000000000006</v>
      </c>
    </row>
    <row r="232" spans="1:12" x14ac:dyDescent="0.25">
      <c r="A232" s="7">
        <v>38500617594</v>
      </c>
      <c r="B232" s="9" t="s">
        <v>150</v>
      </c>
      <c r="C232" s="15" t="s">
        <v>6</v>
      </c>
      <c r="D232" s="15" t="s">
        <v>7</v>
      </c>
      <c r="E232" s="15" t="s">
        <v>11</v>
      </c>
      <c r="F232" s="15" t="s">
        <v>426</v>
      </c>
      <c r="G232" s="10">
        <v>32533</v>
      </c>
      <c r="H232" s="13">
        <f ca="1">TRUNC((TODAY()-assinantes[[#This Row],[Data_Nasc]])/365)</f>
        <v>36</v>
      </c>
      <c r="I232" s="13" t="str">
        <f ca="1">HLOOKUP(assinantes[[#This Row],[Idade]],informacoes!$A$3:$D$4,2,TRUE)</f>
        <v>35-44</v>
      </c>
      <c r="J232" s="15" t="s">
        <v>432</v>
      </c>
      <c r="K232" s="15" t="s">
        <v>447</v>
      </c>
      <c r="L232" s="11">
        <v>79.900000000000006</v>
      </c>
    </row>
    <row r="233" spans="1:12" x14ac:dyDescent="0.25">
      <c r="A233" s="7">
        <v>38507330255</v>
      </c>
      <c r="B233" s="9" t="s">
        <v>161</v>
      </c>
      <c r="C233" s="15" t="s">
        <v>5</v>
      </c>
      <c r="D233" s="15" t="s">
        <v>417</v>
      </c>
      <c r="E233" s="15" t="s">
        <v>427</v>
      </c>
      <c r="F233" s="15" t="s">
        <v>425</v>
      </c>
      <c r="G233" s="10">
        <v>26164</v>
      </c>
      <c r="H233" s="13">
        <f ca="1">TRUNC((TODAY()-assinantes[[#This Row],[Data_Nasc]])/365)</f>
        <v>53</v>
      </c>
      <c r="I233" s="13" t="str">
        <f ca="1">HLOOKUP(assinantes[[#This Row],[Idade]],informacoes!$A$3:$D$4,2,TRUE)</f>
        <v>45-54</v>
      </c>
      <c r="J233" s="15" t="s">
        <v>434</v>
      </c>
      <c r="K233" s="15" t="s">
        <v>445</v>
      </c>
      <c r="L233" s="11">
        <v>35.9</v>
      </c>
    </row>
    <row r="234" spans="1:12" x14ac:dyDescent="0.25">
      <c r="A234" s="7">
        <v>38563822180</v>
      </c>
      <c r="B234" s="9" t="s">
        <v>359</v>
      </c>
      <c r="C234" s="15" t="s">
        <v>5</v>
      </c>
      <c r="D234" s="15" t="s">
        <v>8</v>
      </c>
      <c r="E234" s="15" t="s">
        <v>427</v>
      </c>
      <c r="F234" s="15" t="s">
        <v>425</v>
      </c>
      <c r="G234" s="10">
        <v>28753</v>
      </c>
      <c r="H234" s="13">
        <f ca="1">TRUNC((TODAY()-assinantes[[#This Row],[Data_Nasc]])/365)</f>
        <v>46</v>
      </c>
      <c r="I234" s="13" t="str">
        <f ca="1">HLOOKUP(assinantes[[#This Row],[Idade]],informacoes!$A$3:$D$4,2,TRUE)</f>
        <v>45-54</v>
      </c>
      <c r="J234" s="15" t="s">
        <v>430</v>
      </c>
      <c r="K234" s="15" t="s">
        <v>444</v>
      </c>
      <c r="L234" s="11">
        <v>29.9</v>
      </c>
    </row>
    <row r="235" spans="1:12" x14ac:dyDescent="0.25">
      <c r="A235" s="7">
        <v>38574789204</v>
      </c>
      <c r="B235" s="9" t="s">
        <v>210</v>
      </c>
      <c r="C235" s="15" t="s">
        <v>6</v>
      </c>
      <c r="D235" s="15" t="s">
        <v>7</v>
      </c>
      <c r="E235" s="15" t="s">
        <v>11</v>
      </c>
      <c r="F235" s="15" t="s">
        <v>426</v>
      </c>
      <c r="G235" s="10">
        <v>25487</v>
      </c>
      <c r="H235" s="13">
        <f ca="1">TRUNC((TODAY()-assinantes[[#This Row],[Data_Nasc]])/365)</f>
        <v>55</v>
      </c>
      <c r="I235" s="13" t="str">
        <f ca="1">HLOOKUP(assinantes[[#This Row],[Idade]],informacoes!$A$3:$D$4,2,TRUE)</f>
        <v>54-70</v>
      </c>
      <c r="J235" s="15" t="s">
        <v>435</v>
      </c>
      <c r="K235" s="15" t="s">
        <v>447</v>
      </c>
      <c r="L235" s="11">
        <v>79.900000000000006</v>
      </c>
    </row>
    <row r="236" spans="1:12" x14ac:dyDescent="0.25">
      <c r="A236" s="7">
        <v>38720204448</v>
      </c>
      <c r="B236" s="9" t="s">
        <v>401</v>
      </c>
      <c r="C236" s="15" t="s">
        <v>6</v>
      </c>
      <c r="D236" s="15" t="s">
        <v>417</v>
      </c>
      <c r="E236" s="15" t="s">
        <v>427</v>
      </c>
      <c r="F236" s="15" t="s">
        <v>425</v>
      </c>
      <c r="G236" s="10">
        <v>30763</v>
      </c>
      <c r="H236" s="13">
        <f ca="1">TRUNC((TODAY()-assinantes[[#This Row],[Data_Nasc]])/365)</f>
        <v>41</v>
      </c>
      <c r="I236" s="13" t="str">
        <f ca="1">HLOOKUP(assinantes[[#This Row],[Idade]],informacoes!$A$3:$D$4,2,TRUE)</f>
        <v>35-44</v>
      </c>
      <c r="J236" s="15" t="s">
        <v>436</v>
      </c>
      <c r="K236" s="15" t="s">
        <v>445</v>
      </c>
      <c r="L236" s="11">
        <v>35.9</v>
      </c>
    </row>
    <row r="237" spans="1:12" x14ac:dyDescent="0.25">
      <c r="A237" s="7">
        <v>38732340622</v>
      </c>
      <c r="B237" s="9" t="s">
        <v>44</v>
      </c>
      <c r="C237" s="15" t="s">
        <v>5</v>
      </c>
      <c r="D237" s="15" t="s">
        <v>418</v>
      </c>
      <c r="E237" s="15" t="s">
        <v>13</v>
      </c>
      <c r="F237" s="15" t="s">
        <v>425</v>
      </c>
      <c r="G237" s="10">
        <v>33741</v>
      </c>
      <c r="H237" s="13">
        <f ca="1">TRUNC((TODAY()-assinantes[[#This Row],[Data_Nasc]])/365)</f>
        <v>32</v>
      </c>
      <c r="I237" s="13" t="str">
        <f ca="1">HLOOKUP(assinantes[[#This Row],[Idade]],informacoes!$A$3:$D$4,2,TRUE)</f>
        <v>24-34</v>
      </c>
      <c r="J237" s="15" t="s">
        <v>430</v>
      </c>
      <c r="K237" s="15" t="s">
        <v>446</v>
      </c>
      <c r="L237" s="11">
        <v>9.9</v>
      </c>
    </row>
    <row r="238" spans="1:12" x14ac:dyDescent="0.25">
      <c r="A238" s="7">
        <v>38738606466</v>
      </c>
      <c r="B238" s="9" t="s">
        <v>234</v>
      </c>
      <c r="C238" s="15" t="s">
        <v>6</v>
      </c>
      <c r="D238" s="15" t="s">
        <v>417</v>
      </c>
      <c r="E238" s="15" t="s">
        <v>11</v>
      </c>
      <c r="F238" s="15" t="s">
        <v>425</v>
      </c>
      <c r="G238" s="10">
        <v>35099</v>
      </c>
      <c r="H238" s="13">
        <f ca="1">TRUNC((TODAY()-assinantes[[#This Row],[Data_Nasc]])/365)</f>
        <v>29</v>
      </c>
      <c r="I238" s="13" t="str">
        <f ca="1">HLOOKUP(assinantes[[#This Row],[Idade]],informacoes!$A$3:$D$4,2,TRUE)</f>
        <v>24-34</v>
      </c>
      <c r="J238" s="15" t="s">
        <v>435</v>
      </c>
      <c r="K238" s="15" t="s">
        <v>447</v>
      </c>
      <c r="L238" s="11">
        <v>79.900000000000006</v>
      </c>
    </row>
    <row r="239" spans="1:12" x14ac:dyDescent="0.25">
      <c r="A239" s="7">
        <v>38797538027</v>
      </c>
      <c r="B239" s="9" t="s">
        <v>284</v>
      </c>
      <c r="C239" s="15" t="s">
        <v>5</v>
      </c>
      <c r="D239" s="15" t="s">
        <v>418</v>
      </c>
      <c r="E239" s="15" t="s">
        <v>13</v>
      </c>
      <c r="F239" s="15" t="s">
        <v>425</v>
      </c>
      <c r="G239" s="10">
        <v>22596</v>
      </c>
      <c r="H239" s="13">
        <f ca="1">TRUNC((TODAY()-assinantes[[#This Row],[Data_Nasc]])/365)</f>
        <v>63</v>
      </c>
      <c r="I239" s="13" t="str">
        <f ca="1">HLOOKUP(assinantes[[#This Row],[Idade]],informacoes!$A$3:$D$4,2,TRUE)</f>
        <v>54-70</v>
      </c>
      <c r="J239" s="15" t="s">
        <v>436</v>
      </c>
      <c r="K239" s="15" t="s">
        <v>446</v>
      </c>
      <c r="L239" s="11">
        <v>9.9</v>
      </c>
    </row>
    <row r="240" spans="1:12" x14ac:dyDescent="0.25">
      <c r="A240" s="7">
        <v>38804835975</v>
      </c>
      <c r="B240" s="9" t="s">
        <v>89</v>
      </c>
      <c r="C240" s="15" t="s">
        <v>6</v>
      </c>
      <c r="D240" s="15" t="s">
        <v>8</v>
      </c>
      <c r="E240" s="15" t="s">
        <v>427</v>
      </c>
      <c r="F240" s="15" t="s">
        <v>424</v>
      </c>
      <c r="G240" s="10">
        <v>31802</v>
      </c>
      <c r="H240" s="13">
        <f ca="1">TRUNC((TODAY()-assinantes[[#This Row],[Data_Nasc]])/365)</f>
        <v>38</v>
      </c>
      <c r="I240" s="13" t="str">
        <f ca="1">HLOOKUP(assinantes[[#This Row],[Idade]],informacoes!$A$3:$D$4,2,TRUE)</f>
        <v>35-44</v>
      </c>
      <c r="J240" s="15" t="s">
        <v>433</v>
      </c>
      <c r="K240" s="15" t="s">
        <v>445</v>
      </c>
      <c r="L240" s="11">
        <v>35.9</v>
      </c>
    </row>
    <row r="241" spans="1:12" x14ac:dyDescent="0.25">
      <c r="A241" s="7">
        <v>39011685266</v>
      </c>
      <c r="B241" s="9" t="s">
        <v>109</v>
      </c>
      <c r="C241" s="15" t="s">
        <v>5</v>
      </c>
      <c r="D241" s="15" t="s">
        <v>8</v>
      </c>
      <c r="E241" s="15" t="s">
        <v>427</v>
      </c>
      <c r="F241" s="15" t="s">
        <v>425</v>
      </c>
      <c r="G241" s="10">
        <v>25075</v>
      </c>
      <c r="H241" s="13">
        <f ca="1">TRUNC((TODAY()-assinantes[[#This Row],[Data_Nasc]])/365)</f>
        <v>56</v>
      </c>
      <c r="I241" s="13" t="str">
        <f ca="1">HLOOKUP(assinantes[[#This Row],[Idade]],informacoes!$A$3:$D$4,2,TRUE)</f>
        <v>54-70</v>
      </c>
      <c r="J241" s="15" t="s">
        <v>433</v>
      </c>
      <c r="K241" s="15" t="s">
        <v>445</v>
      </c>
      <c r="L241" s="11">
        <v>35.9</v>
      </c>
    </row>
    <row r="242" spans="1:12" x14ac:dyDescent="0.25">
      <c r="A242" s="7">
        <v>39016491455</v>
      </c>
      <c r="B242" s="9" t="s">
        <v>303</v>
      </c>
      <c r="C242" s="15" t="s">
        <v>5</v>
      </c>
      <c r="D242" s="15" t="s">
        <v>7</v>
      </c>
      <c r="E242" s="15" t="s">
        <v>9</v>
      </c>
      <c r="F242" s="15" t="s">
        <v>424</v>
      </c>
      <c r="G242" s="10">
        <v>27491</v>
      </c>
      <c r="H242" s="13">
        <f ca="1">TRUNC((TODAY()-assinantes[[#This Row],[Data_Nasc]])/365)</f>
        <v>50</v>
      </c>
      <c r="I242" s="13" t="str">
        <f ca="1">HLOOKUP(assinantes[[#This Row],[Idade]],informacoes!$A$3:$D$4,2,TRUE)</f>
        <v>45-54</v>
      </c>
      <c r="J242" s="15" t="s">
        <v>433</v>
      </c>
      <c r="K242" s="15" t="s">
        <v>446</v>
      </c>
      <c r="L242" s="11">
        <v>9.9</v>
      </c>
    </row>
    <row r="243" spans="1:12" x14ac:dyDescent="0.25">
      <c r="A243" s="7">
        <v>39161320210</v>
      </c>
      <c r="B243" s="9" t="s">
        <v>134</v>
      </c>
      <c r="C243" s="15" t="s">
        <v>6</v>
      </c>
      <c r="D243" s="15" t="s">
        <v>417</v>
      </c>
      <c r="E243" s="15" t="s">
        <v>13</v>
      </c>
      <c r="F243" s="15" t="s">
        <v>425</v>
      </c>
      <c r="G243" s="10">
        <v>31562</v>
      </c>
      <c r="H243" s="13">
        <f ca="1">TRUNC((TODAY()-assinantes[[#This Row],[Data_Nasc]])/365)</f>
        <v>38</v>
      </c>
      <c r="I243" s="13" t="str">
        <f ca="1">HLOOKUP(assinantes[[#This Row],[Idade]],informacoes!$A$3:$D$4,2,TRUE)</f>
        <v>35-44</v>
      </c>
      <c r="J243" s="15" t="s">
        <v>433</v>
      </c>
      <c r="K243" s="15" t="s">
        <v>446</v>
      </c>
      <c r="L243" s="11">
        <v>9.9</v>
      </c>
    </row>
    <row r="244" spans="1:12" x14ac:dyDescent="0.25">
      <c r="A244" s="7">
        <v>39205147195</v>
      </c>
      <c r="B244" s="9" t="s">
        <v>101</v>
      </c>
      <c r="C244" s="15" t="s">
        <v>6</v>
      </c>
      <c r="D244" s="15" t="s">
        <v>417</v>
      </c>
      <c r="E244" s="15" t="s">
        <v>427</v>
      </c>
      <c r="F244" s="15" t="s">
        <v>425</v>
      </c>
      <c r="G244" s="10">
        <v>20599</v>
      </c>
      <c r="H244" s="13">
        <f ca="1">TRUNC((TODAY()-assinantes[[#This Row],[Data_Nasc]])/365)</f>
        <v>68</v>
      </c>
      <c r="I244" s="13" t="str">
        <f ca="1">HLOOKUP(assinantes[[#This Row],[Idade]],informacoes!$A$3:$D$4,2,TRUE)</f>
        <v>54-70</v>
      </c>
      <c r="J244" s="15" t="s">
        <v>433</v>
      </c>
      <c r="K244" s="15" t="s">
        <v>445</v>
      </c>
      <c r="L244" s="11">
        <v>35.9</v>
      </c>
    </row>
    <row r="245" spans="1:12" x14ac:dyDescent="0.25">
      <c r="A245" s="7">
        <v>39217268673</v>
      </c>
      <c r="B245" s="9" t="s">
        <v>31</v>
      </c>
      <c r="C245" s="15" t="s">
        <v>6</v>
      </c>
      <c r="D245" s="15" t="s">
        <v>417</v>
      </c>
      <c r="E245" s="15" t="s">
        <v>12</v>
      </c>
      <c r="F245" s="15" t="s">
        <v>424</v>
      </c>
      <c r="G245" s="10">
        <v>23872</v>
      </c>
      <c r="H245" s="13">
        <f ca="1">TRUNC((TODAY()-assinantes[[#This Row],[Data_Nasc]])/365)</f>
        <v>59</v>
      </c>
      <c r="I245" s="13" t="str">
        <f ca="1">HLOOKUP(assinantes[[#This Row],[Idade]],informacoes!$A$3:$D$4,2,TRUE)</f>
        <v>54-70</v>
      </c>
      <c r="J245" s="15" t="s">
        <v>433</v>
      </c>
      <c r="K245" s="15" t="s">
        <v>447</v>
      </c>
      <c r="L245" s="11">
        <v>79.900000000000006</v>
      </c>
    </row>
    <row r="246" spans="1:12" x14ac:dyDescent="0.25">
      <c r="A246" s="7">
        <v>39300028907</v>
      </c>
      <c r="B246" s="9" t="s">
        <v>339</v>
      </c>
      <c r="C246" s="15" t="s">
        <v>6</v>
      </c>
      <c r="D246" s="15" t="s">
        <v>8</v>
      </c>
      <c r="E246" s="15" t="s">
        <v>9</v>
      </c>
      <c r="F246" s="15" t="s">
        <v>426</v>
      </c>
      <c r="G246" s="10">
        <v>20778</v>
      </c>
      <c r="H246" s="13">
        <f ca="1">TRUNC((TODAY()-assinantes[[#This Row],[Data_Nasc]])/365)</f>
        <v>68</v>
      </c>
      <c r="I246" s="13" t="str">
        <f ca="1">HLOOKUP(assinantes[[#This Row],[Idade]],informacoes!$A$3:$D$4,2,TRUE)</f>
        <v>54-70</v>
      </c>
      <c r="J246" s="15" t="s">
        <v>433</v>
      </c>
      <c r="K246" s="15" t="s">
        <v>446</v>
      </c>
      <c r="L246" s="11">
        <v>9.9</v>
      </c>
    </row>
    <row r="247" spans="1:12" x14ac:dyDescent="0.25">
      <c r="A247" s="7">
        <v>39316864102</v>
      </c>
      <c r="B247" s="9" t="s">
        <v>126</v>
      </c>
      <c r="C247" s="15" t="s">
        <v>6</v>
      </c>
      <c r="D247" s="15" t="s">
        <v>417</v>
      </c>
      <c r="E247" s="15" t="s">
        <v>11</v>
      </c>
      <c r="F247" s="15" t="s">
        <v>426</v>
      </c>
      <c r="G247" s="10">
        <v>29399</v>
      </c>
      <c r="H247" s="13">
        <f ca="1">TRUNC((TODAY()-assinantes[[#This Row],[Data_Nasc]])/365)</f>
        <v>44</v>
      </c>
      <c r="I247" s="13" t="str">
        <f ca="1">HLOOKUP(assinantes[[#This Row],[Idade]],informacoes!$A$3:$D$4,2,TRUE)</f>
        <v>45-54</v>
      </c>
      <c r="J247" s="15" t="s">
        <v>433</v>
      </c>
      <c r="K247" s="15" t="s">
        <v>447</v>
      </c>
      <c r="L247" s="11">
        <v>79.900000000000006</v>
      </c>
    </row>
    <row r="248" spans="1:12" x14ac:dyDescent="0.25">
      <c r="A248" s="7">
        <v>39357979099</v>
      </c>
      <c r="B248" s="9" t="s">
        <v>81</v>
      </c>
      <c r="C248" s="15" t="s">
        <v>6</v>
      </c>
      <c r="D248" s="15" t="s">
        <v>417</v>
      </c>
      <c r="E248" s="15" t="s">
        <v>427</v>
      </c>
      <c r="F248" s="15" t="s">
        <v>425</v>
      </c>
      <c r="G248" s="10">
        <v>28224</v>
      </c>
      <c r="H248" s="13">
        <f ca="1">TRUNC((TODAY()-assinantes[[#This Row],[Data_Nasc]])/365)</f>
        <v>48</v>
      </c>
      <c r="I248" s="13" t="str">
        <f ca="1">HLOOKUP(assinantes[[#This Row],[Idade]],informacoes!$A$3:$D$4,2,TRUE)</f>
        <v>45-54</v>
      </c>
      <c r="J248" s="15" t="s">
        <v>433</v>
      </c>
      <c r="K248" s="15" t="s">
        <v>446</v>
      </c>
      <c r="L248" s="11">
        <v>9.9</v>
      </c>
    </row>
    <row r="249" spans="1:12" x14ac:dyDescent="0.25">
      <c r="A249" s="7">
        <v>39482642623</v>
      </c>
      <c r="B249" s="9" t="s">
        <v>25</v>
      </c>
      <c r="C249" s="15" t="s">
        <v>6</v>
      </c>
      <c r="D249" s="15" t="s">
        <v>7</v>
      </c>
      <c r="E249" s="15" t="s">
        <v>12</v>
      </c>
      <c r="F249" s="15" t="s">
        <v>425</v>
      </c>
      <c r="G249" s="10">
        <v>25330</v>
      </c>
      <c r="H249" s="13">
        <f ca="1">TRUNC((TODAY()-assinantes[[#This Row],[Data_Nasc]])/365)</f>
        <v>55</v>
      </c>
      <c r="I249" s="13" t="str">
        <f ca="1">HLOOKUP(assinantes[[#This Row],[Idade]],informacoes!$A$3:$D$4,2,TRUE)</f>
        <v>54-70</v>
      </c>
      <c r="J249" s="15" t="s">
        <v>429</v>
      </c>
      <c r="K249" s="15" t="s">
        <v>445</v>
      </c>
      <c r="L249" s="11">
        <v>35.9</v>
      </c>
    </row>
    <row r="250" spans="1:12" x14ac:dyDescent="0.25">
      <c r="A250" s="7">
        <v>39613225496</v>
      </c>
      <c r="B250" s="9" t="s">
        <v>371</v>
      </c>
      <c r="C250" s="15" t="s">
        <v>6</v>
      </c>
      <c r="D250" s="15" t="s">
        <v>416</v>
      </c>
      <c r="E250" s="15" t="s">
        <v>13</v>
      </c>
      <c r="F250" s="15" t="s">
        <v>424</v>
      </c>
      <c r="G250" s="10">
        <v>26673</v>
      </c>
      <c r="H250" s="13">
        <f ca="1">TRUNC((TODAY()-assinantes[[#This Row],[Data_Nasc]])/365)</f>
        <v>52</v>
      </c>
      <c r="I250" s="13" t="str">
        <f ca="1">HLOOKUP(assinantes[[#This Row],[Idade]],informacoes!$A$3:$D$4,2,TRUE)</f>
        <v>45-54</v>
      </c>
      <c r="J250" s="15" t="s">
        <v>432</v>
      </c>
      <c r="K250" s="15" t="s">
        <v>444</v>
      </c>
      <c r="L250" s="11">
        <v>29.9</v>
      </c>
    </row>
    <row r="251" spans="1:12" x14ac:dyDescent="0.25">
      <c r="A251" s="7">
        <v>39632140009</v>
      </c>
      <c r="B251" s="9" t="s">
        <v>100</v>
      </c>
      <c r="C251" s="15" t="s">
        <v>6</v>
      </c>
      <c r="D251" s="15" t="s">
        <v>7</v>
      </c>
      <c r="E251" s="15" t="s">
        <v>14</v>
      </c>
      <c r="F251" s="15" t="s">
        <v>425</v>
      </c>
      <c r="G251" s="10">
        <v>32081</v>
      </c>
      <c r="H251" s="13">
        <f ca="1">TRUNC((TODAY()-assinantes[[#This Row],[Data_Nasc]])/365)</f>
        <v>37</v>
      </c>
      <c r="I251" s="13" t="str">
        <f ca="1">HLOOKUP(assinantes[[#This Row],[Idade]],informacoes!$A$3:$D$4,2,TRUE)</f>
        <v>35-44</v>
      </c>
      <c r="J251" s="15" t="s">
        <v>436</v>
      </c>
      <c r="K251" s="15" t="s">
        <v>444</v>
      </c>
      <c r="L251" s="11">
        <v>29.9</v>
      </c>
    </row>
    <row r="252" spans="1:12" x14ac:dyDescent="0.25">
      <c r="A252" s="7">
        <v>39660449593</v>
      </c>
      <c r="B252" s="9" t="s">
        <v>291</v>
      </c>
      <c r="C252" s="15" t="s">
        <v>5</v>
      </c>
      <c r="D252" s="15" t="s">
        <v>416</v>
      </c>
      <c r="E252" s="15" t="s">
        <v>9</v>
      </c>
      <c r="F252" s="15" t="s">
        <v>424</v>
      </c>
      <c r="G252" s="10">
        <v>33937</v>
      </c>
      <c r="H252" s="13">
        <f ca="1">TRUNC((TODAY()-assinantes[[#This Row],[Data_Nasc]])/365)</f>
        <v>32</v>
      </c>
      <c r="I252" s="13" t="str">
        <f ca="1">HLOOKUP(assinantes[[#This Row],[Idade]],informacoes!$A$3:$D$4,2,TRUE)</f>
        <v>24-34</v>
      </c>
      <c r="J252" s="15" t="s">
        <v>436</v>
      </c>
      <c r="K252" s="15" t="s">
        <v>446</v>
      </c>
      <c r="L252" s="11">
        <v>9.9</v>
      </c>
    </row>
    <row r="253" spans="1:12" x14ac:dyDescent="0.25">
      <c r="A253" s="7">
        <v>39678618932</v>
      </c>
      <c r="B253" s="9" t="s">
        <v>72</v>
      </c>
      <c r="C253" s="15" t="s">
        <v>5</v>
      </c>
      <c r="D253" s="15" t="s">
        <v>8</v>
      </c>
      <c r="E253" s="15" t="s">
        <v>13</v>
      </c>
      <c r="F253" s="15" t="s">
        <v>425</v>
      </c>
      <c r="G253" s="10">
        <v>27621</v>
      </c>
      <c r="H253" s="13">
        <f ca="1">TRUNC((TODAY()-assinantes[[#This Row],[Data_Nasc]])/365)</f>
        <v>49</v>
      </c>
      <c r="I253" s="13" t="str">
        <f ca="1">HLOOKUP(assinantes[[#This Row],[Idade]],informacoes!$A$3:$D$4,2,TRUE)</f>
        <v>45-54</v>
      </c>
      <c r="J253" s="15" t="s">
        <v>436</v>
      </c>
      <c r="K253" s="15" t="s">
        <v>445</v>
      </c>
      <c r="L253" s="11">
        <v>35.9</v>
      </c>
    </row>
    <row r="254" spans="1:12" x14ac:dyDescent="0.25">
      <c r="A254" s="7">
        <v>39680758592</v>
      </c>
      <c r="B254" s="9" t="s">
        <v>45</v>
      </c>
      <c r="C254" s="15" t="s">
        <v>6</v>
      </c>
      <c r="D254" s="15" t="s">
        <v>7</v>
      </c>
      <c r="E254" s="15" t="s">
        <v>427</v>
      </c>
      <c r="F254" s="15" t="s">
        <v>425</v>
      </c>
      <c r="G254" s="10">
        <v>32253</v>
      </c>
      <c r="H254" s="13">
        <f ca="1">TRUNC((TODAY()-assinantes[[#This Row],[Data_Nasc]])/365)</f>
        <v>36</v>
      </c>
      <c r="I254" s="13" t="str">
        <f ca="1">HLOOKUP(assinantes[[#This Row],[Idade]],informacoes!$A$3:$D$4,2,TRUE)</f>
        <v>35-44</v>
      </c>
      <c r="J254" s="15" t="s">
        <v>436</v>
      </c>
      <c r="K254" s="15" t="s">
        <v>446</v>
      </c>
      <c r="L254" s="11">
        <v>9.9</v>
      </c>
    </row>
    <row r="255" spans="1:12" x14ac:dyDescent="0.25">
      <c r="A255" s="7">
        <v>39721320066</v>
      </c>
      <c r="B255" s="9" t="s">
        <v>239</v>
      </c>
      <c r="C255" s="15" t="s">
        <v>5</v>
      </c>
      <c r="D255" s="15" t="s">
        <v>8</v>
      </c>
      <c r="E255" s="15" t="s">
        <v>427</v>
      </c>
      <c r="F255" s="15" t="s">
        <v>425</v>
      </c>
      <c r="G255" s="10">
        <v>25660</v>
      </c>
      <c r="H255" s="13">
        <f ca="1">TRUNC((TODAY()-assinantes[[#This Row],[Data_Nasc]])/365)</f>
        <v>55</v>
      </c>
      <c r="I255" s="13" t="str">
        <f ca="1">HLOOKUP(assinantes[[#This Row],[Idade]],informacoes!$A$3:$D$4,2,TRUE)</f>
        <v>54-70</v>
      </c>
      <c r="J255" s="15" t="s">
        <v>436</v>
      </c>
      <c r="K255" s="15" t="s">
        <v>444</v>
      </c>
      <c r="L255" s="11">
        <v>29.9</v>
      </c>
    </row>
    <row r="256" spans="1:12" x14ac:dyDescent="0.25">
      <c r="A256" s="7">
        <v>39724964915</v>
      </c>
      <c r="B256" s="9" t="s">
        <v>234</v>
      </c>
      <c r="C256" s="15" t="s">
        <v>6</v>
      </c>
      <c r="D256" s="15" t="s">
        <v>416</v>
      </c>
      <c r="E256" s="15" t="s">
        <v>11</v>
      </c>
      <c r="F256" s="15" t="s">
        <v>425</v>
      </c>
      <c r="G256" s="10">
        <v>24044</v>
      </c>
      <c r="H256" s="13">
        <f ca="1">TRUNC((TODAY()-assinantes[[#This Row],[Data_Nasc]])/365)</f>
        <v>59</v>
      </c>
      <c r="I256" s="13" t="str">
        <f ca="1">HLOOKUP(assinantes[[#This Row],[Idade]],informacoes!$A$3:$D$4,2,TRUE)</f>
        <v>54-70</v>
      </c>
      <c r="J256" s="15" t="s">
        <v>436</v>
      </c>
      <c r="K256" s="15" t="s">
        <v>447</v>
      </c>
      <c r="L256" s="11">
        <v>79.900000000000006</v>
      </c>
    </row>
    <row r="257" spans="1:12" x14ac:dyDescent="0.25">
      <c r="A257" s="7">
        <v>39816227977</v>
      </c>
      <c r="B257" s="9" t="s">
        <v>301</v>
      </c>
      <c r="C257" s="15" t="s">
        <v>5</v>
      </c>
      <c r="D257" s="15" t="s">
        <v>417</v>
      </c>
      <c r="E257" s="15" t="s">
        <v>427</v>
      </c>
      <c r="F257" s="15" t="s">
        <v>425</v>
      </c>
      <c r="G257" s="10">
        <v>27162</v>
      </c>
      <c r="H257" s="13">
        <f ca="1">TRUNC((TODAY()-assinantes[[#This Row],[Data_Nasc]])/365)</f>
        <v>50</v>
      </c>
      <c r="I257" s="13" t="str">
        <f ca="1">HLOOKUP(assinantes[[#This Row],[Idade]],informacoes!$A$3:$D$4,2,TRUE)</f>
        <v>45-54</v>
      </c>
      <c r="J257" s="15" t="s">
        <v>435</v>
      </c>
      <c r="K257" s="15" t="s">
        <v>445</v>
      </c>
      <c r="L257" s="11">
        <v>35.9</v>
      </c>
    </row>
    <row r="258" spans="1:12" x14ac:dyDescent="0.25">
      <c r="A258" s="7">
        <v>39864520583</v>
      </c>
      <c r="B258" s="9" t="s">
        <v>17</v>
      </c>
      <c r="C258" s="15" t="s">
        <v>6</v>
      </c>
      <c r="D258" s="15" t="s">
        <v>7</v>
      </c>
      <c r="E258" s="15" t="s">
        <v>427</v>
      </c>
      <c r="F258" s="15" t="s">
        <v>425</v>
      </c>
      <c r="G258" s="10">
        <v>34689</v>
      </c>
      <c r="H258" s="13">
        <f ca="1">TRUNC((TODAY()-assinantes[[#This Row],[Data_Nasc]])/365)</f>
        <v>30</v>
      </c>
      <c r="I258" s="13" t="str">
        <f ca="1">HLOOKUP(assinantes[[#This Row],[Idade]],informacoes!$A$3:$D$4,2,TRUE)</f>
        <v>24-34</v>
      </c>
      <c r="J258" s="15" t="s">
        <v>433</v>
      </c>
      <c r="K258" s="15" t="s">
        <v>445</v>
      </c>
      <c r="L258" s="11">
        <v>35.9</v>
      </c>
    </row>
    <row r="259" spans="1:12" x14ac:dyDescent="0.25">
      <c r="A259" s="7">
        <v>40059307494</v>
      </c>
      <c r="B259" s="9" t="s">
        <v>160</v>
      </c>
      <c r="C259" s="15" t="s">
        <v>5</v>
      </c>
      <c r="D259" s="15" t="s">
        <v>7</v>
      </c>
      <c r="E259" s="15" t="s">
        <v>14</v>
      </c>
      <c r="F259" s="15" t="s">
        <v>426</v>
      </c>
      <c r="G259" s="10">
        <v>20239</v>
      </c>
      <c r="H259" s="13">
        <f ca="1">TRUNC((TODAY()-assinantes[[#This Row],[Data_Nasc]])/365)</f>
        <v>69</v>
      </c>
      <c r="I259" s="13" t="str">
        <f ca="1">HLOOKUP(assinantes[[#This Row],[Idade]],informacoes!$A$3:$D$4,2,TRUE)</f>
        <v>54-70</v>
      </c>
      <c r="J259" s="15" t="s">
        <v>433</v>
      </c>
      <c r="K259" s="15" t="s">
        <v>444</v>
      </c>
      <c r="L259" s="11">
        <v>29.9</v>
      </c>
    </row>
    <row r="260" spans="1:12" x14ac:dyDescent="0.25">
      <c r="A260" s="7">
        <v>40159055249</v>
      </c>
      <c r="B260" s="9" t="s">
        <v>350</v>
      </c>
      <c r="C260" s="15" t="s">
        <v>6</v>
      </c>
      <c r="D260" s="15" t="s">
        <v>7</v>
      </c>
      <c r="E260" s="15" t="s">
        <v>13</v>
      </c>
      <c r="F260" s="15" t="s">
        <v>426</v>
      </c>
      <c r="G260" s="10">
        <v>26165</v>
      </c>
      <c r="H260" s="13">
        <f ca="1">TRUNC((TODAY()-assinantes[[#This Row],[Data_Nasc]])/365)</f>
        <v>53</v>
      </c>
      <c r="I260" s="13" t="str">
        <f ca="1">HLOOKUP(assinantes[[#This Row],[Idade]],informacoes!$A$3:$D$4,2,TRUE)</f>
        <v>45-54</v>
      </c>
      <c r="J260" s="15" t="s">
        <v>433</v>
      </c>
      <c r="K260" s="15" t="s">
        <v>446</v>
      </c>
      <c r="L260" s="11">
        <v>9.9</v>
      </c>
    </row>
    <row r="261" spans="1:12" x14ac:dyDescent="0.25">
      <c r="A261" s="7">
        <v>40164211200</v>
      </c>
      <c r="B261" s="9" t="s">
        <v>65</v>
      </c>
      <c r="C261" s="15" t="s">
        <v>6</v>
      </c>
      <c r="D261" s="15" t="s">
        <v>7</v>
      </c>
      <c r="E261" s="15" t="s">
        <v>427</v>
      </c>
      <c r="F261" s="15" t="s">
        <v>425</v>
      </c>
      <c r="G261" s="10">
        <v>21293</v>
      </c>
      <c r="H261" s="13">
        <f ca="1">TRUNC((TODAY()-assinantes[[#This Row],[Data_Nasc]])/365)</f>
        <v>66</v>
      </c>
      <c r="I261" s="13" t="str">
        <f ca="1">HLOOKUP(assinantes[[#This Row],[Idade]],informacoes!$A$3:$D$4,2,TRUE)</f>
        <v>54-70</v>
      </c>
      <c r="J261" s="15" t="s">
        <v>433</v>
      </c>
      <c r="K261" s="15" t="s">
        <v>445</v>
      </c>
      <c r="L261" s="11">
        <v>35.9</v>
      </c>
    </row>
    <row r="262" spans="1:12" x14ac:dyDescent="0.25">
      <c r="A262" s="7">
        <v>40243096179</v>
      </c>
      <c r="B262" s="9" t="s">
        <v>203</v>
      </c>
      <c r="C262" s="15" t="s">
        <v>5</v>
      </c>
      <c r="D262" s="15" t="s">
        <v>7</v>
      </c>
      <c r="E262" s="15" t="s">
        <v>13</v>
      </c>
      <c r="F262" s="15" t="s">
        <v>425</v>
      </c>
      <c r="G262" s="10">
        <v>24009</v>
      </c>
      <c r="H262" s="13">
        <f ca="1">TRUNC((TODAY()-assinantes[[#This Row],[Data_Nasc]])/365)</f>
        <v>59</v>
      </c>
      <c r="I262" s="13" t="str">
        <f ca="1">HLOOKUP(assinantes[[#This Row],[Idade]],informacoes!$A$3:$D$4,2,TRUE)</f>
        <v>54-70</v>
      </c>
      <c r="J262" s="15" t="s">
        <v>433</v>
      </c>
      <c r="K262" s="15" t="s">
        <v>444</v>
      </c>
      <c r="L262" s="11">
        <v>29.9</v>
      </c>
    </row>
    <row r="263" spans="1:12" x14ac:dyDescent="0.25">
      <c r="A263" s="7">
        <v>40248631760</v>
      </c>
      <c r="B263" s="9" t="s">
        <v>158</v>
      </c>
      <c r="C263" s="15" t="s">
        <v>5</v>
      </c>
      <c r="D263" s="15" t="s">
        <v>417</v>
      </c>
      <c r="E263" s="15" t="s">
        <v>13</v>
      </c>
      <c r="F263" s="15" t="s">
        <v>426</v>
      </c>
      <c r="G263" s="10">
        <v>34838</v>
      </c>
      <c r="H263" s="13">
        <f ca="1">TRUNC((TODAY()-assinantes[[#This Row],[Data_Nasc]])/365)</f>
        <v>29</v>
      </c>
      <c r="I263" s="13" t="str">
        <f ca="1">HLOOKUP(assinantes[[#This Row],[Idade]],informacoes!$A$3:$D$4,2,TRUE)</f>
        <v>24-34</v>
      </c>
      <c r="J263" s="15" t="s">
        <v>430</v>
      </c>
      <c r="K263" s="15" t="s">
        <v>446</v>
      </c>
      <c r="L263" s="11">
        <v>9.9</v>
      </c>
    </row>
    <row r="264" spans="1:12" x14ac:dyDescent="0.25">
      <c r="A264" s="7">
        <v>40397347853</v>
      </c>
      <c r="B264" s="9" t="s">
        <v>295</v>
      </c>
      <c r="C264" s="15" t="s">
        <v>6</v>
      </c>
      <c r="D264" s="15" t="s">
        <v>417</v>
      </c>
      <c r="E264" s="15" t="s">
        <v>12</v>
      </c>
      <c r="F264" s="15" t="s">
        <v>425</v>
      </c>
      <c r="G264" s="10">
        <v>31951</v>
      </c>
      <c r="H264" s="13">
        <f ca="1">TRUNC((TODAY()-assinantes[[#This Row],[Data_Nasc]])/365)</f>
        <v>37</v>
      </c>
      <c r="I264" s="13" t="str">
        <f ca="1">HLOOKUP(assinantes[[#This Row],[Idade]],informacoes!$A$3:$D$4,2,TRUE)</f>
        <v>35-44</v>
      </c>
      <c r="J264" s="15" t="s">
        <v>429</v>
      </c>
      <c r="K264" s="15" t="s">
        <v>447</v>
      </c>
      <c r="L264" s="11">
        <v>79.900000000000006</v>
      </c>
    </row>
    <row r="265" spans="1:12" x14ac:dyDescent="0.25">
      <c r="A265" s="7">
        <v>40622214948</v>
      </c>
      <c r="B265" s="9" t="s">
        <v>402</v>
      </c>
      <c r="C265" s="15" t="s">
        <v>5</v>
      </c>
      <c r="D265" s="15" t="s">
        <v>8</v>
      </c>
      <c r="E265" s="15" t="s">
        <v>11</v>
      </c>
      <c r="F265" s="15" t="s">
        <v>424</v>
      </c>
      <c r="G265" s="10">
        <v>31476</v>
      </c>
      <c r="H265" s="13">
        <f ca="1">TRUNC((TODAY()-assinantes[[#This Row],[Data_Nasc]])/365)</f>
        <v>39</v>
      </c>
      <c r="I265" s="13" t="str">
        <f ca="1">HLOOKUP(assinantes[[#This Row],[Idade]],informacoes!$A$3:$D$4,2,TRUE)</f>
        <v>35-44</v>
      </c>
      <c r="J265" s="15" t="s">
        <v>431</v>
      </c>
      <c r="K265" s="15" t="s">
        <v>447</v>
      </c>
      <c r="L265" s="11">
        <v>79.900000000000006</v>
      </c>
    </row>
    <row r="266" spans="1:12" x14ac:dyDescent="0.25">
      <c r="A266" s="7">
        <v>40810919120</v>
      </c>
      <c r="B266" s="9" t="s">
        <v>120</v>
      </c>
      <c r="C266" s="15" t="s">
        <v>6</v>
      </c>
      <c r="D266" s="15" t="s">
        <v>7</v>
      </c>
      <c r="E266" s="15" t="s">
        <v>13</v>
      </c>
      <c r="F266" s="15" t="s">
        <v>426</v>
      </c>
      <c r="G266" s="10">
        <v>22131</v>
      </c>
      <c r="H266" s="13">
        <f ca="1">TRUNC((TODAY()-assinantes[[#This Row],[Data_Nasc]])/365)</f>
        <v>64</v>
      </c>
      <c r="I266" s="13" t="str">
        <f ca="1">HLOOKUP(assinantes[[#This Row],[Idade]],informacoes!$A$3:$D$4,2,TRUE)</f>
        <v>54-70</v>
      </c>
      <c r="J266" s="15" t="s">
        <v>432</v>
      </c>
      <c r="K266" s="15" t="s">
        <v>445</v>
      </c>
      <c r="L266" s="11">
        <v>35.9</v>
      </c>
    </row>
    <row r="267" spans="1:12" x14ac:dyDescent="0.25">
      <c r="A267" s="7">
        <v>40891216129</v>
      </c>
      <c r="B267" s="9" t="s">
        <v>188</v>
      </c>
      <c r="C267" s="15" t="s">
        <v>5</v>
      </c>
      <c r="D267" s="15" t="s">
        <v>416</v>
      </c>
      <c r="E267" s="15" t="s">
        <v>13</v>
      </c>
      <c r="F267" s="15" t="s">
        <v>425</v>
      </c>
      <c r="G267" s="10">
        <v>30703</v>
      </c>
      <c r="H267" s="13">
        <f ca="1">TRUNC((TODAY()-assinantes[[#This Row],[Data_Nasc]])/365)</f>
        <v>41</v>
      </c>
      <c r="I267" s="13" t="str">
        <f ca="1">HLOOKUP(assinantes[[#This Row],[Idade]],informacoes!$A$3:$D$4,2,TRUE)</f>
        <v>35-44</v>
      </c>
      <c r="J267" s="15" t="s">
        <v>434</v>
      </c>
      <c r="K267" s="15" t="s">
        <v>446</v>
      </c>
      <c r="L267" s="11">
        <v>9.9</v>
      </c>
    </row>
    <row r="268" spans="1:12" x14ac:dyDescent="0.25">
      <c r="A268" s="7">
        <v>40907557618</v>
      </c>
      <c r="B268" s="9" t="s">
        <v>373</v>
      </c>
      <c r="C268" s="15" t="s">
        <v>6</v>
      </c>
      <c r="D268" s="15" t="s">
        <v>7</v>
      </c>
      <c r="E268" s="15" t="s">
        <v>427</v>
      </c>
      <c r="F268" s="15" t="s">
        <v>424</v>
      </c>
      <c r="G268" s="10">
        <v>26700</v>
      </c>
      <c r="H268" s="13">
        <f ca="1">TRUNC((TODAY()-assinantes[[#This Row],[Data_Nasc]])/365)</f>
        <v>52</v>
      </c>
      <c r="I268" s="13" t="str">
        <f ca="1">HLOOKUP(assinantes[[#This Row],[Idade]],informacoes!$A$3:$D$4,2,TRUE)</f>
        <v>45-54</v>
      </c>
      <c r="J268" s="15" t="s">
        <v>430</v>
      </c>
      <c r="K268" s="15" t="s">
        <v>445</v>
      </c>
      <c r="L268" s="11">
        <v>35.9</v>
      </c>
    </row>
    <row r="269" spans="1:12" x14ac:dyDescent="0.25">
      <c r="A269" s="7">
        <v>40955062884</v>
      </c>
      <c r="B269" s="9" t="s">
        <v>146</v>
      </c>
      <c r="C269" s="15" t="s">
        <v>6</v>
      </c>
      <c r="D269" s="15" t="s">
        <v>417</v>
      </c>
      <c r="E269" s="15" t="s">
        <v>13</v>
      </c>
      <c r="F269" s="15" t="s">
        <v>425</v>
      </c>
      <c r="G269" s="10">
        <v>33976</v>
      </c>
      <c r="H269" s="13">
        <f ca="1">TRUNC((TODAY()-assinantes[[#This Row],[Data_Nasc]])/365)</f>
        <v>32</v>
      </c>
      <c r="I269" s="13" t="str">
        <f ca="1">HLOOKUP(assinantes[[#This Row],[Idade]],informacoes!$A$3:$D$4,2,TRUE)</f>
        <v>24-34</v>
      </c>
      <c r="J269" s="15" t="s">
        <v>435</v>
      </c>
      <c r="K269" s="15" t="s">
        <v>447</v>
      </c>
      <c r="L269" s="11">
        <v>79.900000000000006</v>
      </c>
    </row>
    <row r="270" spans="1:12" x14ac:dyDescent="0.25">
      <c r="A270" s="7">
        <v>41027808363</v>
      </c>
      <c r="B270" s="9" t="s">
        <v>289</v>
      </c>
      <c r="C270" s="15" t="s">
        <v>5</v>
      </c>
      <c r="D270" s="15" t="s">
        <v>8</v>
      </c>
      <c r="E270" s="15" t="s">
        <v>12</v>
      </c>
      <c r="F270" s="15" t="s">
        <v>424</v>
      </c>
      <c r="G270" s="10">
        <v>31284</v>
      </c>
      <c r="H270" s="13">
        <f ca="1">TRUNC((TODAY()-assinantes[[#This Row],[Data_Nasc]])/365)</f>
        <v>39</v>
      </c>
      <c r="I270" s="13" t="str">
        <f ca="1">HLOOKUP(assinantes[[#This Row],[Idade]],informacoes!$A$3:$D$4,2,TRUE)</f>
        <v>35-44</v>
      </c>
      <c r="J270" s="15" t="s">
        <v>436</v>
      </c>
      <c r="K270" s="15" t="s">
        <v>445</v>
      </c>
      <c r="L270" s="11">
        <v>35.9</v>
      </c>
    </row>
    <row r="271" spans="1:12" x14ac:dyDescent="0.25">
      <c r="A271" s="7">
        <v>41038445189</v>
      </c>
      <c r="B271" s="9" t="s">
        <v>66</v>
      </c>
      <c r="C271" s="15" t="s">
        <v>5</v>
      </c>
      <c r="D271" s="15" t="s">
        <v>417</v>
      </c>
      <c r="E271" s="15" t="s">
        <v>11</v>
      </c>
      <c r="F271" s="15" t="s">
        <v>426</v>
      </c>
      <c r="G271" s="10">
        <v>30962</v>
      </c>
      <c r="H271" s="13">
        <f ca="1">TRUNC((TODAY()-assinantes[[#This Row],[Data_Nasc]])/365)</f>
        <v>40</v>
      </c>
      <c r="I271" s="13" t="str">
        <f ca="1">HLOOKUP(assinantes[[#This Row],[Idade]],informacoes!$A$3:$D$4,2,TRUE)</f>
        <v>35-44</v>
      </c>
      <c r="J271" s="15" t="s">
        <v>430</v>
      </c>
      <c r="K271" s="15" t="s">
        <v>447</v>
      </c>
      <c r="L271" s="11">
        <v>79.900000000000006</v>
      </c>
    </row>
    <row r="272" spans="1:12" x14ac:dyDescent="0.25">
      <c r="A272" s="7">
        <v>41107442085</v>
      </c>
      <c r="B272" s="9" t="s">
        <v>324</v>
      </c>
      <c r="C272" s="15" t="s">
        <v>6</v>
      </c>
      <c r="D272" s="15" t="s">
        <v>418</v>
      </c>
      <c r="E272" s="15" t="s">
        <v>13</v>
      </c>
      <c r="F272" s="15" t="s">
        <v>425</v>
      </c>
      <c r="G272" s="10">
        <v>23139</v>
      </c>
      <c r="H272" s="13">
        <f ca="1">TRUNC((TODAY()-assinantes[[#This Row],[Data_Nasc]])/365)</f>
        <v>61</v>
      </c>
      <c r="I272" s="13" t="str">
        <f ca="1">HLOOKUP(assinantes[[#This Row],[Idade]],informacoes!$A$3:$D$4,2,TRUE)</f>
        <v>54-70</v>
      </c>
      <c r="J272" s="15" t="s">
        <v>435</v>
      </c>
      <c r="K272" s="15" t="s">
        <v>446</v>
      </c>
      <c r="L272" s="11">
        <v>9.9</v>
      </c>
    </row>
    <row r="273" spans="1:12" x14ac:dyDescent="0.25">
      <c r="A273" s="7">
        <v>41158621693</v>
      </c>
      <c r="B273" s="9" t="s">
        <v>106</v>
      </c>
      <c r="C273" s="15" t="s">
        <v>6</v>
      </c>
      <c r="D273" s="15" t="s">
        <v>417</v>
      </c>
      <c r="E273" s="15" t="s">
        <v>14</v>
      </c>
      <c r="F273" s="15" t="s">
        <v>426</v>
      </c>
      <c r="G273" s="10">
        <v>29118</v>
      </c>
      <c r="H273" s="13">
        <f ca="1">TRUNC((TODAY()-assinantes[[#This Row],[Data_Nasc]])/365)</f>
        <v>45</v>
      </c>
      <c r="I273" s="13" t="str">
        <f ca="1">HLOOKUP(assinantes[[#This Row],[Idade]],informacoes!$A$3:$D$4,2,TRUE)</f>
        <v>45-54</v>
      </c>
      <c r="J273" s="15" t="s">
        <v>436</v>
      </c>
      <c r="K273" s="15" t="s">
        <v>444</v>
      </c>
      <c r="L273" s="11">
        <v>29.9</v>
      </c>
    </row>
    <row r="274" spans="1:12" x14ac:dyDescent="0.25">
      <c r="A274" s="7">
        <v>41215776974</v>
      </c>
      <c r="B274" s="9" t="s">
        <v>220</v>
      </c>
      <c r="C274" s="15" t="s">
        <v>6</v>
      </c>
      <c r="D274" s="15" t="s">
        <v>7</v>
      </c>
      <c r="E274" s="15" t="s">
        <v>14</v>
      </c>
      <c r="F274" s="15" t="s">
        <v>425</v>
      </c>
      <c r="G274" s="10">
        <v>27732</v>
      </c>
      <c r="H274" s="13">
        <f ca="1">TRUNC((TODAY()-assinantes[[#This Row],[Data_Nasc]])/365)</f>
        <v>49</v>
      </c>
      <c r="I274" s="13" t="str">
        <f ca="1">HLOOKUP(assinantes[[#This Row],[Idade]],informacoes!$A$3:$D$4,2,TRUE)</f>
        <v>45-54</v>
      </c>
      <c r="J274" s="15" t="s">
        <v>433</v>
      </c>
      <c r="K274" s="15" t="s">
        <v>444</v>
      </c>
      <c r="L274" s="11">
        <v>29.9</v>
      </c>
    </row>
    <row r="275" spans="1:12" x14ac:dyDescent="0.25">
      <c r="A275" s="7">
        <v>41339088783</v>
      </c>
      <c r="B275" s="9" t="s">
        <v>379</v>
      </c>
      <c r="C275" s="15" t="s">
        <v>6</v>
      </c>
      <c r="D275" s="15" t="s">
        <v>8</v>
      </c>
      <c r="E275" s="15" t="s">
        <v>12</v>
      </c>
      <c r="F275" s="15" t="s">
        <v>426</v>
      </c>
      <c r="G275" s="10">
        <v>25150</v>
      </c>
      <c r="H275" s="13">
        <f ca="1">TRUNC((TODAY()-assinantes[[#This Row],[Data_Nasc]])/365)</f>
        <v>56</v>
      </c>
      <c r="I275" s="13" t="str">
        <f ca="1">HLOOKUP(assinantes[[#This Row],[Idade]],informacoes!$A$3:$D$4,2,TRUE)</f>
        <v>54-70</v>
      </c>
      <c r="J275" s="15" t="s">
        <v>433</v>
      </c>
      <c r="K275" s="15" t="s">
        <v>446</v>
      </c>
      <c r="L275" s="11">
        <v>9.9</v>
      </c>
    </row>
    <row r="276" spans="1:12" x14ac:dyDescent="0.25">
      <c r="A276" s="7">
        <v>41353457861</v>
      </c>
      <c r="B276" s="9" t="s">
        <v>392</v>
      </c>
      <c r="C276" s="15" t="s">
        <v>5</v>
      </c>
      <c r="D276" s="15" t="s">
        <v>8</v>
      </c>
      <c r="E276" s="15" t="s">
        <v>13</v>
      </c>
      <c r="F276" s="15" t="s">
        <v>425</v>
      </c>
      <c r="G276" s="10">
        <v>34552</v>
      </c>
      <c r="H276" s="13">
        <f ca="1">TRUNC((TODAY()-assinantes[[#This Row],[Data_Nasc]])/365)</f>
        <v>30</v>
      </c>
      <c r="I276" s="13" t="str">
        <f ca="1">HLOOKUP(assinantes[[#This Row],[Idade]],informacoes!$A$3:$D$4,2,TRUE)</f>
        <v>24-34</v>
      </c>
      <c r="J276" s="15" t="s">
        <v>433</v>
      </c>
      <c r="K276" s="15" t="s">
        <v>444</v>
      </c>
      <c r="L276" s="11">
        <v>29.9</v>
      </c>
    </row>
    <row r="277" spans="1:12" x14ac:dyDescent="0.25">
      <c r="A277" s="7">
        <v>41369590305</v>
      </c>
      <c r="B277" s="9" t="s">
        <v>175</v>
      </c>
      <c r="C277" s="15" t="s">
        <v>6</v>
      </c>
      <c r="D277" s="15" t="s">
        <v>417</v>
      </c>
      <c r="E277" s="15" t="s">
        <v>12</v>
      </c>
      <c r="F277" s="15" t="s">
        <v>425</v>
      </c>
      <c r="G277" s="10">
        <v>27201</v>
      </c>
      <c r="H277" s="13">
        <f ca="1">TRUNC((TODAY()-assinantes[[#This Row],[Data_Nasc]])/365)</f>
        <v>50</v>
      </c>
      <c r="I277" s="13" t="str">
        <f ca="1">HLOOKUP(assinantes[[#This Row],[Idade]],informacoes!$A$3:$D$4,2,TRUE)</f>
        <v>45-54</v>
      </c>
      <c r="J277" s="15" t="s">
        <v>433</v>
      </c>
      <c r="K277" s="15" t="s">
        <v>447</v>
      </c>
      <c r="L277" s="11">
        <v>79.900000000000006</v>
      </c>
    </row>
    <row r="278" spans="1:12" x14ac:dyDescent="0.25">
      <c r="A278" s="7">
        <v>41395444838</v>
      </c>
      <c r="B278" s="9" t="s">
        <v>104</v>
      </c>
      <c r="C278" s="15" t="s">
        <v>6</v>
      </c>
      <c r="D278" s="15" t="s">
        <v>417</v>
      </c>
      <c r="E278" s="15" t="s">
        <v>13</v>
      </c>
      <c r="F278" s="15" t="s">
        <v>425</v>
      </c>
      <c r="G278" s="10">
        <v>20720</v>
      </c>
      <c r="H278" s="13">
        <f ca="1">TRUNC((TODAY()-assinantes[[#This Row],[Data_Nasc]])/365)</f>
        <v>68</v>
      </c>
      <c r="I278" s="13" t="str">
        <f ca="1">HLOOKUP(assinantes[[#This Row],[Idade]],informacoes!$A$3:$D$4,2,TRUE)</f>
        <v>54-70</v>
      </c>
      <c r="J278" s="15" t="s">
        <v>433</v>
      </c>
      <c r="K278" s="15" t="s">
        <v>444</v>
      </c>
      <c r="L278" s="11">
        <v>29.9</v>
      </c>
    </row>
    <row r="279" spans="1:12" x14ac:dyDescent="0.25">
      <c r="A279" s="7">
        <v>41472299450</v>
      </c>
      <c r="B279" s="9" t="s">
        <v>251</v>
      </c>
      <c r="C279" s="15" t="s">
        <v>5</v>
      </c>
      <c r="D279" s="15" t="s">
        <v>416</v>
      </c>
      <c r="E279" s="15" t="s">
        <v>13</v>
      </c>
      <c r="F279" s="15" t="s">
        <v>424</v>
      </c>
      <c r="G279" s="10">
        <v>32582</v>
      </c>
      <c r="H279" s="13">
        <f ca="1">TRUNC((TODAY()-assinantes[[#This Row],[Data_Nasc]])/365)</f>
        <v>36</v>
      </c>
      <c r="I279" s="13" t="str">
        <f ca="1">HLOOKUP(assinantes[[#This Row],[Idade]],informacoes!$A$3:$D$4,2,TRUE)</f>
        <v>35-44</v>
      </c>
      <c r="J279" s="15" t="s">
        <v>433</v>
      </c>
      <c r="K279" s="15" t="s">
        <v>444</v>
      </c>
      <c r="L279" s="11">
        <v>29.9</v>
      </c>
    </row>
    <row r="280" spans="1:12" x14ac:dyDescent="0.25">
      <c r="A280" s="7">
        <v>41524354226</v>
      </c>
      <c r="B280" s="9" t="s">
        <v>36</v>
      </c>
      <c r="C280" s="15" t="s">
        <v>5</v>
      </c>
      <c r="D280" s="15" t="s">
        <v>7</v>
      </c>
      <c r="E280" s="15" t="s">
        <v>13</v>
      </c>
      <c r="F280" s="15" t="s">
        <v>426</v>
      </c>
      <c r="G280" s="10">
        <v>28670</v>
      </c>
      <c r="H280" s="13">
        <f ca="1">TRUNC((TODAY()-assinantes[[#This Row],[Data_Nasc]])/365)</f>
        <v>46</v>
      </c>
      <c r="I280" s="13" t="str">
        <f ca="1">HLOOKUP(assinantes[[#This Row],[Idade]],informacoes!$A$3:$D$4,2,TRUE)</f>
        <v>45-54</v>
      </c>
      <c r="J280" s="15" t="s">
        <v>433</v>
      </c>
      <c r="K280" s="15" t="s">
        <v>446</v>
      </c>
      <c r="L280" s="11">
        <v>9.9</v>
      </c>
    </row>
    <row r="281" spans="1:12" x14ac:dyDescent="0.25">
      <c r="A281" s="7">
        <v>41632449755</v>
      </c>
      <c r="B281" s="9" t="s">
        <v>327</v>
      </c>
      <c r="C281" s="15" t="s">
        <v>5</v>
      </c>
      <c r="D281" s="15" t="s">
        <v>7</v>
      </c>
      <c r="E281" s="15" t="s">
        <v>9</v>
      </c>
      <c r="F281" s="15" t="s">
        <v>425</v>
      </c>
      <c r="G281" s="10">
        <v>27531</v>
      </c>
      <c r="H281" s="13">
        <f ca="1">TRUNC((TODAY()-assinantes[[#This Row],[Data_Nasc]])/365)</f>
        <v>49</v>
      </c>
      <c r="I281" s="13" t="str">
        <f ca="1">HLOOKUP(assinantes[[#This Row],[Idade]],informacoes!$A$3:$D$4,2,TRUE)</f>
        <v>45-54</v>
      </c>
      <c r="J281" s="15" t="s">
        <v>433</v>
      </c>
      <c r="K281" s="15" t="s">
        <v>444</v>
      </c>
      <c r="L281" s="11">
        <v>29.9</v>
      </c>
    </row>
    <row r="282" spans="1:12" x14ac:dyDescent="0.25">
      <c r="A282" s="7">
        <v>41701732128</v>
      </c>
      <c r="B282" s="9" t="s">
        <v>180</v>
      </c>
      <c r="C282" s="15" t="s">
        <v>5</v>
      </c>
      <c r="D282" s="15" t="s">
        <v>7</v>
      </c>
      <c r="E282" s="15" t="s">
        <v>13</v>
      </c>
      <c r="F282" s="15" t="s">
        <v>425</v>
      </c>
      <c r="G282" s="10">
        <v>34194</v>
      </c>
      <c r="H282" s="13">
        <f ca="1">TRUNC((TODAY()-assinantes[[#This Row],[Data_Nasc]])/365)</f>
        <v>31</v>
      </c>
      <c r="I282" s="13" t="str">
        <f ca="1">HLOOKUP(assinantes[[#This Row],[Idade]],informacoes!$A$3:$D$4,2,TRUE)</f>
        <v>24-34</v>
      </c>
      <c r="J282" s="15" t="s">
        <v>433</v>
      </c>
      <c r="K282" s="15" t="s">
        <v>446</v>
      </c>
      <c r="L282" s="11">
        <v>9.9</v>
      </c>
    </row>
    <row r="283" spans="1:12" x14ac:dyDescent="0.25">
      <c r="A283" s="7">
        <v>41731968364</v>
      </c>
      <c r="B283" s="9" t="s">
        <v>47</v>
      </c>
      <c r="C283" s="15" t="s">
        <v>6</v>
      </c>
      <c r="D283" s="15" t="s">
        <v>7</v>
      </c>
      <c r="E283" s="15" t="s">
        <v>427</v>
      </c>
      <c r="F283" s="15" t="s">
        <v>425</v>
      </c>
      <c r="G283" s="10">
        <v>25419</v>
      </c>
      <c r="H283" s="13">
        <f ca="1">TRUNC((TODAY()-assinantes[[#This Row],[Data_Nasc]])/365)</f>
        <v>55</v>
      </c>
      <c r="I283" s="13" t="str">
        <f ca="1">HLOOKUP(assinantes[[#This Row],[Idade]],informacoes!$A$3:$D$4,2,TRUE)</f>
        <v>54-70</v>
      </c>
      <c r="J283" s="15" t="s">
        <v>429</v>
      </c>
      <c r="K283" s="15" t="s">
        <v>444</v>
      </c>
      <c r="L283" s="11">
        <v>29.9</v>
      </c>
    </row>
    <row r="284" spans="1:12" x14ac:dyDescent="0.25">
      <c r="A284" s="7">
        <v>41775805487</v>
      </c>
      <c r="B284" s="9" t="s">
        <v>338</v>
      </c>
      <c r="C284" s="15" t="s">
        <v>6</v>
      </c>
      <c r="D284" s="15" t="s">
        <v>417</v>
      </c>
      <c r="E284" s="15" t="s">
        <v>13</v>
      </c>
      <c r="F284" s="15" t="s">
        <v>426</v>
      </c>
      <c r="G284" s="10">
        <v>29946</v>
      </c>
      <c r="H284" s="13">
        <f ca="1">TRUNC((TODAY()-assinantes[[#This Row],[Data_Nasc]])/365)</f>
        <v>43</v>
      </c>
      <c r="I284" s="13" t="str">
        <f ca="1">HLOOKUP(assinantes[[#This Row],[Idade]],informacoes!$A$3:$D$4,2,TRUE)</f>
        <v>35-44</v>
      </c>
      <c r="J284" s="15" t="s">
        <v>432</v>
      </c>
      <c r="K284" s="15" t="s">
        <v>447</v>
      </c>
      <c r="L284" s="11">
        <v>79.900000000000006</v>
      </c>
    </row>
    <row r="285" spans="1:12" x14ac:dyDescent="0.25">
      <c r="A285" s="7">
        <v>41826922437</v>
      </c>
      <c r="B285" s="9" t="s">
        <v>258</v>
      </c>
      <c r="C285" s="15" t="s">
        <v>6</v>
      </c>
      <c r="D285" s="15" t="s">
        <v>417</v>
      </c>
      <c r="E285" s="15" t="s">
        <v>11</v>
      </c>
      <c r="F285" s="15" t="s">
        <v>426</v>
      </c>
      <c r="G285" s="10">
        <v>28295</v>
      </c>
      <c r="H285" s="13">
        <f ca="1">TRUNC((TODAY()-assinantes[[#This Row],[Data_Nasc]])/365)</f>
        <v>47</v>
      </c>
      <c r="I285" s="13" t="str">
        <f ca="1">HLOOKUP(assinantes[[#This Row],[Idade]],informacoes!$A$3:$D$4,2,TRUE)</f>
        <v>45-54</v>
      </c>
      <c r="J285" s="15" t="s">
        <v>436</v>
      </c>
      <c r="K285" s="15" t="s">
        <v>447</v>
      </c>
      <c r="L285" s="11">
        <v>79.900000000000006</v>
      </c>
    </row>
    <row r="286" spans="1:12" x14ac:dyDescent="0.25">
      <c r="A286" s="7">
        <v>41852635544</v>
      </c>
      <c r="B286" s="9" t="s">
        <v>253</v>
      </c>
      <c r="C286" s="15" t="s">
        <v>5</v>
      </c>
      <c r="D286" s="15" t="s">
        <v>7</v>
      </c>
      <c r="E286" s="15" t="s">
        <v>427</v>
      </c>
      <c r="F286" s="15" t="s">
        <v>424</v>
      </c>
      <c r="G286" s="10">
        <v>29505</v>
      </c>
      <c r="H286" s="13">
        <f ca="1">TRUNC((TODAY()-assinantes[[#This Row],[Data_Nasc]])/365)</f>
        <v>44</v>
      </c>
      <c r="I286" s="13" t="str">
        <f ca="1">HLOOKUP(assinantes[[#This Row],[Idade]],informacoes!$A$3:$D$4,2,TRUE)</f>
        <v>45-54</v>
      </c>
      <c r="J286" s="15" t="s">
        <v>436</v>
      </c>
      <c r="K286" s="15" t="s">
        <v>445</v>
      </c>
      <c r="L286" s="11">
        <v>35.9</v>
      </c>
    </row>
    <row r="287" spans="1:12" x14ac:dyDescent="0.25">
      <c r="A287" s="7">
        <v>41877616889</v>
      </c>
      <c r="B287" s="9" t="s">
        <v>266</v>
      </c>
      <c r="C287" s="15" t="s">
        <v>6</v>
      </c>
      <c r="D287" s="15" t="s">
        <v>417</v>
      </c>
      <c r="E287" s="15" t="s">
        <v>13</v>
      </c>
      <c r="F287" s="15" t="s">
        <v>426</v>
      </c>
      <c r="G287" s="10">
        <v>29499</v>
      </c>
      <c r="H287" s="13">
        <f ca="1">TRUNC((TODAY()-assinantes[[#This Row],[Data_Nasc]])/365)</f>
        <v>44</v>
      </c>
      <c r="I287" s="13" t="str">
        <f ca="1">HLOOKUP(assinantes[[#This Row],[Idade]],informacoes!$A$3:$D$4,2,TRUE)</f>
        <v>45-54</v>
      </c>
      <c r="J287" s="15" t="s">
        <v>436</v>
      </c>
      <c r="K287" s="15" t="s">
        <v>447</v>
      </c>
      <c r="L287" s="11">
        <v>79.900000000000006</v>
      </c>
    </row>
    <row r="288" spans="1:12" x14ac:dyDescent="0.25">
      <c r="A288" s="7">
        <v>41899088127</v>
      </c>
      <c r="B288" s="9" t="s">
        <v>50</v>
      </c>
      <c r="C288" s="15" t="s">
        <v>5</v>
      </c>
      <c r="D288" s="15" t="s">
        <v>7</v>
      </c>
      <c r="E288" s="15" t="s">
        <v>13</v>
      </c>
      <c r="F288" s="15" t="s">
        <v>426</v>
      </c>
      <c r="G288" s="10">
        <v>33013</v>
      </c>
      <c r="H288" s="13">
        <f ca="1">TRUNC((TODAY()-assinantes[[#This Row],[Data_Nasc]])/365)</f>
        <v>34</v>
      </c>
      <c r="I288" s="13" t="str">
        <f ca="1">HLOOKUP(assinantes[[#This Row],[Idade]],informacoes!$A$3:$D$4,2,TRUE)</f>
        <v>24-34</v>
      </c>
      <c r="J288" s="15" t="s">
        <v>436</v>
      </c>
      <c r="K288" s="15" t="s">
        <v>447</v>
      </c>
      <c r="L288" s="11">
        <v>79.900000000000006</v>
      </c>
    </row>
    <row r="289" spans="1:12" x14ac:dyDescent="0.25">
      <c r="A289" s="7">
        <v>41968341445</v>
      </c>
      <c r="B289" s="9" t="s">
        <v>384</v>
      </c>
      <c r="C289" s="15" t="s">
        <v>5</v>
      </c>
      <c r="D289" s="15" t="s">
        <v>417</v>
      </c>
      <c r="E289" s="15" t="s">
        <v>13</v>
      </c>
      <c r="F289" s="15" t="s">
        <v>425</v>
      </c>
      <c r="G289" s="10">
        <v>24660</v>
      </c>
      <c r="H289" s="13">
        <f ca="1">TRUNC((TODAY()-assinantes[[#This Row],[Data_Nasc]])/365)</f>
        <v>57</v>
      </c>
      <c r="I289" s="13" t="str">
        <f ca="1">HLOOKUP(assinantes[[#This Row],[Idade]],informacoes!$A$3:$D$4,2,TRUE)</f>
        <v>54-70</v>
      </c>
      <c r="J289" s="15" t="s">
        <v>436</v>
      </c>
      <c r="K289" s="15" t="s">
        <v>445</v>
      </c>
      <c r="L289" s="11">
        <v>35.9</v>
      </c>
    </row>
    <row r="290" spans="1:12" x14ac:dyDescent="0.25">
      <c r="A290" s="7">
        <v>42013420174</v>
      </c>
      <c r="B290" s="9" t="s">
        <v>149</v>
      </c>
      <c r="C290" s="15" t="s">
        <v>6</v>
      </c>
      <c r="D290" s="15" t="s">
        <v>8</v>
      </c>
      <c r="E290" s="15" t="s">
        <v>427</v>
      </c>
      <c r="F290" s="15" t="s">
        <v>426</v>
      </c>
      <c r="G290" s="10">
        <v>20566</v>
      </c>
      <c r="H290" s="13">
        <f ca="1">TRUNC((TODAY()-assinantes[[#This Row],[Data_Nasc]])/365)</f>
        <v>68</v>
      </c>
      <c r="I290" s="13" t="str">
        <f ca="1">HLOOKUP(assinantes[[#This Row],[Idade]],informacoes!$A$3:$D$4,2,TRUE)</f>
        <v>54-70</v>
      </c>
      <c r="J290" s="15" t="s">
        <v>436</v>
      </c>
      <c r="K290" s="15" t="s">
        <v>445</v>
      </c>
      <c r="L290" s="11">
        <v>35.9</v>
      </c>
    </row>
    <row r="291" spans="1:12" x14ac:dyDescent="0.25">
      <c r="A291" s="7">
        <v>42084569981</v>
      </c>
      <c r="B291" s="9" t="s">
        <v>216</v>
      </c>
      <c r="C291" s="15" t="s">
        <v>6</v>
      </c>
      <c r="D291" s="15" t="s">
        <v>7</v>
      </c>
      <c r="E291" s="15" t="s">
        <v>13</v>
      </c>
      <c r="F291" s="15" t="s">
        <v>426</v>
      </c>
      <c r="G291" s="10">
        <v>29777</v>
      </c>
      <c r="H291" s="13">
        <f ca="1">TRUNC((TODAY()-assinantes[[#This Row],[Data_Nasc]])/365)</f>
        <v>43</v>
      </c>
      <c r="I291" s="13" t="str">
        <f ca="1">HLOOKUP(assinantes[[#This Row],[Idade]],informacoes!$A$3:$D$4,2,TRUE)</f>
        <v>35-44</v>
      </c>
      <c r="J291" s="15" t="s">
        <v>435</v>
      </c>
      <c r="K291" s="15" t="s">
        <v>445</v>
      </c>
      <c r="L291" s="11">
        <v>35.9</v>
      </c>
    </row>
    <row r="292" spans="1:12" x14ac:dyDescent="0.25">
      <c r="A292" s="7">
        <v>42110059785</v>
      </c>
      <c r="B292" s="9" t="s">
        <v>155</v>
      </c>
      <c r="C292" s="15" t="s">
        <v>6</v>
      </c>
      <c r="D292" s="15" t="s">
        <v>417</v>
      </c>
      <c r="E292" s="15" t="s">
        <v>13</v>
      </c>
      <c r="F292" s="15" t="s">
        <v>425</v>
      </c>
      <c r="G292" s="10">
        <v>28974</v>
      </c>
      <c r="H292" s="13">
        <f ca="1">TRUNC((TODAY()-assinantes[[#This Row],[Data_Nasc]])/365)</f>
        <v>45</v>
      </c>
      <c r="I292" s="13" t="str">
        <f ca="1">HLOOKUP(assinantes[[#This Row],[Idade]],informacoes!$A$3:$D$4,2,TRUE)</f>
        <v>45-54</v>
      </c>
      <c r="J292" s="15" t="s">
        <v>433</v>
      </c>
      <c r="K292" s="15" t="s">
        <v>444</v>
      </c>
      <c r="L292" s="11">
        <v>29.9</v>
      </c>
    </row>
    <row r="293" spans="1:12" x14ac:dyDescent="0.25">
      <c r="A293" s="7">
        <v>42155541132</v>
      </c>
      <c r="B293" s="9" t="s">
        <v>391</v>
      </c>
      <c r="C293" s="15" t="s">
        <v>6</v>
      </c>
      <c r="D293" s="15" t="s">
        <v>417</v>
      </c>
      <c r="E293" s="15" t="s">
        <v>12</v>
      </c>
      <c r="F293" s="15" t="s">
        <v>424</v>
      </c>
      <c r="G293" s="10">
        <v>23002</v>
      </c>
      <c r="H293" s="13">
        <f ca="1">TRUNC((TODAY()-assinantes[[#This Row],[Data_Nasc]])/365)</f>
        <v>62</v>
      </c>
      <c r="I293" s="13" t="str">
        <f ca="1">HLOOKUP(assinantes[[#This Row],[Idade]],informacoes!$A$3:$D$4,2,TRUE)</f>
        <v>54-70</v>
      </c>
      <c r="J293" s="15" t="s">
        <v>433</v>
      </c>
      <c r="K293" s="15" t="s">
        <v>447</v>
      </c>
      <c r="L293" s="11">
        <v>79.900000000000006</v>
      </c>
    </row>
    <row r="294" spans="1:12" x14ac:dyDescent="0.25">
      <c r="A294" s="7">
        <v>42224635144</v>
      </c>
      <c r="B294" s="9" t="s">
        <v>282</v>
      </c>
      <c r="C294" s="15" t="s">
        <v>6</v>
      </c>
      <c r="D294" s="15" t="s">
        <v>8</v>
      </c>
      <c r="E294" s="15" t="s">
        <v>11</v>
      </c>
      <c r="F294" s="15" t="s">
        <v>424</v>
      </c>
      <c r="G294" s="10">
        <v>22394</v>
      </c>
      <c r="H294" s="13">
        <f ca="1">TRUNC((TODAY()-assinantes[[#This Row],[Data_Nasc]])/365)</f>
        <v>63</v>
      </c>
      <c r="I294" s="13" t="str">
        <f ca="1">HLOOKUP(assinantes[[#This Row],[Idade]],informacoes!$A$3:$D$4,2,TRUE)</f>
        <v>54-70</v>
      </c>
      <c r="J294" s="15" t="s">
        <v>433</v>
      </c>
      <c r="K294" s="15" t="s">
        <v>447</v>
      </c>
      <c r="L294" s="11">
        <v>79.900000000000006</v>
      </c>
    </row>
    <row r="295" spans="1:12" x14ac:dyDescent="0.25">
      <c r="A295" s="7">
        <v>42314907630</v>
      </c>
      <c r="B295" s="9" t="s">
        <v>224</v>
      </c>
      <c r="C295" s="15" t="s">
        <v>6</v>
      </c>
      <c r="D295" s="15" t="s">
        <v>417</v>
      </c>
      <c r="E295" s="15" t="s">
        <v>13</v>
      </c>
      <c r="F295" s="15" t="s">
        <v>425</v>
      </c>
      <c r="G295" s="10">
        <v>31551</v>
      </c>
      <c r="H295" s="13">
        <f ca="1">TRUNC((TODAY()-assinantes[[#This Row],[Data_Nasc]])/365)</f>
        <v>38</v>
      </c>
      <c r="I295" s="13" t="str">
        <f ca="1">HLOOKUP(assinantes[[#This Row],[Idade]],informacoes!$A$3:$D$4,2,TRUE)</f>
        <v>35-44</v>
      </c>
      <c r="J295" s="15" t="s">
        <v>433</v>
      </c>
      <c r="K295" s="15" t="s">
        <v>444</v>
      </c>
      <c r="L295" s="11">
        <v>29.9</v>
      </c>
    </row>
    <row r="296" spans="1:12" x14ac:dyDescent="0.25">
      <c r="A296" s="7">
        <v>42346270511</v>
      </c>
      <c r="B296" s="9" t="s">
        <v>71</v>
      </c>
      <c r="C296" s="15" t="s">
        <v>5</v>
      </c>
      <c r="D296" s="15" t="s">
        <v>417</v>
      </c>
      <c r="E296" s="15" t="s">
        <v>427</v>
      </c>
      <c r="F296" s="15" t="s">
        <v>424</v>
      </c>
      <c r="G296" s="10">
        <v>30254</v>
      </c>
      <c r="H296" s="13">
        <f ca="1">TRUNC((TODAY()-assinantes[[#This Row],[Data_Nasc]])/365)</f>
        <v>42</v>
      </c>
      <c r="I296" s="13" t="str">
        <f ca="1">HLOOKUP(assinantes[[#This Row],[Idade]],informacoes!$A$3:$D$4,2,TRUE)</f>
        <v>35-44</v>
      </c>
      <c r="J296" s="15" t="s">
        <v>433</v>
      </c>
      <c r="K296" s="15" t="s">
        <v>444</v>
      </c>
      <c r="L296" s="11">
        <v>29.9</v>
      </c>
    </row>
    <row r="297" spans="1:12" x14ac:dyDescent="0.25">
      <c r="A297" s="7">
        <v>42400046505</v>
      </c>
      <c r="B297" s="9" t="s">
        <v>154</v>
      </c>
      <c r="C297" s="15" t="s">
        <v>6</v>
      </c>
      <c r="D297" s="15" t="s">
        <v>417</v>
      </c>
      <c r="E297" s="15" t="s">
        <v>14</v>
      </c>
      <c r="F297" s="15" t="s">
        <v>425</v>
      </c>
      <c r="G297" s="10">
        <v>27985</v>
      </c>
      <c r="H297" s="13">
        <f ca="1">TRUNC((TODAY()-assinantes[[#This Row],[Data_Nasc]])/365)</f>
        <v>48</v>
      </c>
      <c r="I297" s="13" t="str">
        <f ca="1">HLOOKUP(assinantes[[#This Row],[Idade]],informacoes!$A$3:$D$4,2,TRUE)</f>
        <v>45-54</v>
      </c>
      <c r="J297" s="15" t="s">
        <v>430</v>
      </c>
      <c r="K297" s="15" t="s">
        <v>444</v>
      </c>
      <c r="L297" s="11">
        <v>29.9</v>
      </c>
    </row>
    <row r="298" spans="1:12" x14ac:dyDescent="0.25">
      <c r="A298" s="7">
        <v>42434329390</v>
      </c>
      <c r="B298" s="9" t="s">
        <v>308</v>
      </c>
      <c r="C298" s="15" t="s">
        <v>6</v>
      </c>
      <c r="D298" s="15" t="s">
        <v>416</v>
      </c>
      <c r="E298" s="15" t="s">
        <v>13</v>
      </c>
      <c r="F298" s="15" t="s">
        <v>425</v>
      </c>
      <c r="G298" s="10">
        <v>24058</v>
      </c>
      <c r="H298" s="13">
        <f ca="1">TRUNC((TODAY()-assinantes[[#This Row],[Data_Nasc]])/365)</f>
        <v>59</v>
      </c>
      <c r="I298" s="13" t="str">
        <f ca="1">HLOOKUP(assinantes[[#This Row],[Idade]],informacoes!$A$3:$D$4,2,TRUE)</f>
        <v>54-70</v>
      </c>
      <c r="J298" s="15" t="s">
        <v>429</v>
      </c>
      <c r="K298" s="15" t="s">
        <v>446</v>
      </c>
      <c r="L298" s="11">
        <v>9.9</v>
      </c>
    </row>
    <row r="299" spans="1:12" x14ac:dyDescent="0.25">
      <c r="A299" s="7">
        <v>42460611185</v>
      </c>
      <c r="B299" s="9" t="s">
        <v>394</v>
      </c>
      <c r="C299" s="15" t="s">
        <v>5</v>
      </c>
      <c r="D299" s="15" t="s">
        <v>417</v>
      </c>
      <c r="E299" s="15" t="s">
        <v>14</v>
      </c>
      <c r="F299" s="15" t="s">
        <v>425</v>
      </c>
      <c r="G299" s="10">
        <v>24908</v>
      </c>
      <c r="H299" s="13">
        <f ca="1">TRUNC((TODAY()-assinantes[[#This Row],[Data_Nasc]])/365)</f>
        <v>57</v>
      </c>
      <c r="I299" s="13" t="str">
        <f ca="1">HLOOKUP(assinantes[[#This Row],[Idade]],informacoes!$A$3:$D$4,2,TRUE)</f>
        <v>54-70</v>
      </c>
      <c r="J299" s="15" t="s">
        <v>431</v>
      </c>
      <c r="K299" s="15" t="s">
        <v>444</v>
      </c>
      <c r="L299" s="11">
        <v>29.9</v>
      </c>
    </row>
    <row r="300" spans="1:12" x14ac:dyDescent="0.25">
      <c r="A300" s="7">
        <v>42658139379</v>
      </c>
      <c r="B300" s="9" t="s">
        <v>294</v>
      </c>
      <c r="C300" s="15" t="s">
        <v>6</v>
      </c>
      <c r="D300" s="15" t="s">
        <v>417</v>
      </c>
      <c r="E300" s="15" t="s">
        <v>11</v>
      </c>
      <c r="F300" s="15" t="s">
        <v>425</v>
      </c>
      <c r="G300" s="10">
        <v>32770</v>
      </c>
      <c r="H300" s="13">
        <f ca="1">TRUNC((TODAY()-assinantes[[#This Row],[Data_Nasc]])/365)</f>
        <v>35</v>
      </c>
      <c r="I300" s="13" t="str">
        <f ca="1">HLOOKUP(assinantes[[#This Row],[Idade]],informacoes!$A$3:$D$4,2,TRUE)</f>
        <v>35-44</v>
      </c>
      <c r="J300" s="15" t="s">
        <v>432</v>
      </c>
      <c r="K300" s="15" t="s">
        <v>447</v>
      </c>
      <c r="L300" s="11">
        <v>79.900000000000006</v>
      </c>
    </row>
    <row r="301" spans="1:12" x14ac:dyDescent="0.25">
      <c r="A301" s="7">
        <v>42678380444</v>
      </c>
      <c r="B301" s="9" t="s">
        <v>246</v>
      </c>
      <c r="C301" s="15" t="s">
        <v>6</v>
      </c>
      <c r="D301" s="15" t="s">
        <v>417</v>
      </c>
      <c r="E301" s="15" t="s">
        <v>11</v>
      </c>
      <c r="F301" s="15" t="s">
        <v>426</v>
      </c>
      <c r="G301" s="10">
        <v>28309</v>
      </c>
      <c r="H301" s="13">
        <f ca="1">TRUNC((TODAY()-assinantes[[#This Row],[Data_Nasc]])/365)</f>
        <v>47</v>
      </c>
      <c r="I301" s="13" t="str">
        <f ca="1">HLOOKUP(assinantes[[#This Row],[Idade]],informacoes!$A$3:$D$4,2,TRUE)</f>
        <v>45-54</v>
      </c>
      <c r="J301" s="15" t="s">
        <v>434</v>
      </c>
      <c r="K301" s="15" t="s">
        <v>447</v>
      </c>
      <c r="L301" s="11">
        <v>79.900000000000006</v>
      </c>
    </row>
    <row r="302" spans="1:12" x14ac:dyDescent="0.25">
      <c r="A302" s="7">
        <v>42680912819</v>
      </c>
      <c r="B302" s="9" t="s">
        <v>265</v>
      </c>
      <c r="C302" s="15" t="s">
        <v>5</v>
      </c>
      <c r="D302" s="15" t="s">
        <v>7</v>
      </c>
      <c r="E302" s="15" t="s">
        <v>12</v>
      </c>
      <c r="F302" s="15" t="s">
        <v>425</v>
      </c>
      <c r="G302" s="10">
        <v>27457</v>
      </c>
      <c r="H302" s="13">
        <f ca="1">TRUNC((TODAY()-assinantes[[#This Row],[Data_Nasc]])/365)</f>
        <v>50</v>
      </c>
      <c r="I302" s="13" t="str">
        <f ca="1">HLOOKUP(assinantes[[#This Row],[Idade]],informacoes!$A$3:$D$4,2,TRUE)</f>
        <v>45-54</v>
      </c>
      <c r="J302" s="15" t="s">
        <v>430</v>
      </c>
      <c r="K302" s="15" t="s">
        <v>445</v>
      </c>
      <c r="L302" s="11">
        <v>35.9</v>
      </c>
    </row>
    <row r="303" spans="1:12" x14ac:dyDescent="0.25">
      <c r="A303" s="7">
        <v>42735692164</v>
      </c>
      <c r="B303" s="9" t="s">
        <v>69</v>
      </c>
      <c r="C303" s="15" t="s">
        <v>6</v>
      </c>
      <c r="D303" s="15" t="s">
        <v>8</v>
      </c>
      <c r="E303" s="15" t="s">
        <v>427</v>
      </c>
      <c r="F303" s="15" t="s">
        <v>426</v>
      </c>
      <c r="G303" s="10">
        <v>34699</v>
      </c>
      <c r="H303" s="13">
        <f ca="1">TRUNC((TODAY()-assinantes[[#This Row],[Data_Nasc]])/365)</f>
        <v>30</v>
      </c>
      <c r="I303" s="13" t="str">
        <f ca="1">HLOOKUP(assinantes[[#This Row],[Idade]],informacoes!$A$3:$D$4,2,TRUE)</f>
        <v>24-34</v>
      </c>
      <c r="J303" s="15" t="s">
        <v>435</v>
      </c>
      <c r="K303" s="15" t="s">
        <v>446</v>
      </c>
      <c r="L303" s="11">
        <v>9.9</v>
      </c>
    </row>
    <row r="304" spans="1:12" x14ac:dyDescent="0.25">
      <c r="A304" s="7">
        <v>42745218846</v>
      </c>
      <c r="B304" s="9" t="s">
        <v>133</v>
      </c>
      <c r="C304" s="15" t="s">
        <v>6</v>
      </c>
      <c r="D304" s="15" t="s">
        <v>7</v>
      </c>
      <c r="E304" s="15" t="s">
        <v>427</v>
      </c>
      <c r="F304" s="15" t="s">
        <v>424</v>
      </c>
      <c r="G304" s="10">
        <v>28738</v>
      </c>
      <c r="H304" s="13">
        <f ca="1">TRUNC((TODAY()-assinantes[[#This Row],[Data_Nasc]])/365)</f>
        <v>46</v>
      </c>
      <c r="I304" s="13" t="str">
        <f ca="1">HLOOKUP(assinantes[[#This Row],[Idade]],informacoes!$A$3:$D$4,2,TRUE)</f>
        <v>45-54</v>
      </c>
      <c r="J304" s="15" t="s">
        <v>436</v>
      </c>
      <c r="K304" s="15" t="s">
        <v>445</v>
      </c>
      <c r="L304" s="11">
        <v>35.9</v>
      </c>
    </row>
    <row r="305" spans="1:12" x14ac:dyDescent="0.25">
      <c r="A305" s="7">
        <v>42808465160</v>
      </c>
      <c r="B305" s="9" t="s">
        <v>125</v>
      </c>
      <c r="C305" s="15" t="s">
        <v>6</v>
      </c>
      <c r="D305" s="15" t="s">
        <v>7</v>
      </c>
      <c r="E305" s="15" t="s">
        <v>427</v>
      </c>
      <c r="F305" s="15" t="s">
        <v>425</v>
      </c>
      <c r="G305" s="10">
        <v>26186</v>
      </c>
      <c r="H305" s="13">
        <f ca="1">TRUNC((TODAY()-assinantes[[#This Row],[Data_Nasc]])/365)</f>
        <v>53</v>
      </c>
      <c r="I305" s="13" t="str">
        <f ca="1">HLOOKUP(assinantes[[#This Row],[Idade]],informacoes!$A$3:$D$4,2,TRUE)</f>
        <v>45-54</v>
      </c>
      <c r="J305" s="15" t="s">
        <v>430</v>
      </c>
      <c r="K305" s="15" t="s">
        <v>445</v>
      </c>
      <c r="L305" s="11">
        <v>35.9</v>
      </c>
    </row>
    <row r="306" spans="1:12" x14ac:dyDescent="0.25">
      <c r="A306" s="7">
        <v>42864213763</v>
      </c>
      <c r="B306" s="9" t="s">
        <v>273</v>
      </c>
      <c r="C306" s="15" t="s">
        <v>5</v>
      </c>
      <c r="D306" s="15" t="s">
        <v>7</v>
      </c>
      <c r="E306" s="15" t="s">
        <v>427</v>
      </c>
      <c r="F306" s="15" t="s">
        <v>424</v>
      </c>
      <c r="G306" s="10">
        <v>32466</v>
      </c>
      <c r="H306" s="13">
        <f ca="1">TRUNC((TODAY()-assinantes[[#This Row],[Data_Nasc]])/365)</f>
        <v>36</v>
      </c>
      <c r="I306" s="13" t="str">
        <f ca="1">HLOOKUP(assinantes[[#This Row],[Idade]],informacoes!$A$3:$D$4,2,TRUE)</f>
        <v>35-44</v>
      </c>
      <c r="J306" s="15" t="s">
        <v>435</v>
      </c>
      <c r="K306" s="15" t="s">
        <v>446</v>
      </c>
      <c r="L306" s="11">
        <v>9.9</v>
      </c>
    </row>
    <row r="307" spans="1:12" x14ac:dyDescent="0.25">
      <c r="A307" s="7">
        <v>42955842741</v>
      </c>
      <c r="B307" s="9" t="s">
        <v>291</v>
      </c>
      <c r="C307" s="15" t="s">
        <v>5</v>
      </c>
      <c r="D307" s="15" t="s">
        <v>416</v>
      </c>
      <c r="E307" s="15" t="s">
        <v>9</v>
      </c>
      <c r="F307" s="15" t="s">
        <v>424</v>
      </c>
      <c r="G307" s="10">
        <v>26653</v>
      </c>
      <c r="H307" s="13">
        <f ca="1">TRUNC((TODAY()-assinantes[[#This Row],[Data_Nasc]])/365)</f>
        <v>52</v>
      </c>
      <c r="I307" s="13" t="str">
        <f ca="1">HLOOKUP(assinantes[[#This Row],[Idade]],informacoes!$A$3:$D$4,2,TRUE)</f>
        <v>45-54</v>
      </c>
      <c r="J307" s="15" t="s">
        <v>436</v>
      </c>
      <c r="K307" s="15" t="s">
        <v>446</v>
      </c>
      <c r="L307" s="11">
        <v>9.9</v>
      </c>
    </row>
    <row r="308" spans="1:12" x14ac:dyDescent="0.25">
      <c r="A308" s="7">
        <v>42981421778</v>
      </c>
      <c r="B308" s="9" t="s">
        <v>298</v>
      </c>
      <c r="C308" s="15" t="s">
        <v>5</v>
      </c>
      <c r="D308" s="15" t="s">
        <v>417</v>
      </c>
      <c r="E308" s="15" t="s">
        <v>14</v>
      </c>
      <c r="F308" s="15" t="s">
        <v>426</v>
      </c>
      <c r="G308" s="10">
        <v>32563</v>
      </c>
      <c r="H308" s="13">
        <f ca="1">TRUNC((TODAY()-assinantes[[#This Row],[Data_Nasc]])/365)</f>
        <v>36</v>
      </c>
      <c r="I308" s="13" t="str">
        <f ca="1">HLOOKUP(assinantes[[#This Row],[Idade]],informacoes!$A$3:$D$4,2,TRUE)</f>
        <v>35-44</v>
      </c>
      <c r="J308" s="15" t="s">
        <v>433</v>
      </c>
      <c r="K308" s="15" t="s">
        <v>444</v>
      </c>
      <c r="L308" s="11">
        <v>29.9</v>
      </c>
    </row>
    <row r="309" spans="1:12" x14ac:dyDescent="0.25">
      <c r="A309" s="7">
        <v>43001444003</v>
      </c>
      <c r="B309" s="9" t="s">
        <v>176</v>
      </c>
      <c r="C309" s="15" t="s">
        <v>6</v>
      </c>
      <c r="D309" s="15" t="s">
        <v>7</v>
      </c>
      <c r="E309" s="15" t="s">
        <v>13</v>
      </c>
      <c r="F309" s="15" t="s">
        <v>426</v>
      </c>
      <c r="G309" s="10">
        <v>25444</v>
      </c>
      <c r="H309" s="13">
        <f ca="1">TRUNC((TODAY()-assinantes[[#This Row],[Data_Nasc]])/365)</f>
        <v>55</v>
      </c>
      <c r="I309" s="13" t="str">
        <f ca="1">HLOOKUP(assinantes[[#This Row],[Idade]],informacoes!$A$3:$D$4,2,TRUE)</f>
        <v>54-70</v>
      </c>
      <c r="J309" s="15" t="s">
        <v>433</v>
      </c>
      <c r="K309" s="15" t="s">
        <v>444</v>
      </c>
      <c r="L309" s="11">
        <v>29.9</v>
      </c>
    </row>
    <row r="310" spans="1:12" x14ac:dyDescent="0.25">
      <c r="A310" s="7">
        <v>43008928497</v>
      </c>
      <c r="B310" s="9" t="s">
        <v>278</v>
      </c>
      <c r="C310" s="15" t="s">
        <v>6</v>
      </c>
      <c r="D310" s="15" t="s">
        <v>417</v>
      </c>
      <c r="E310" s="15" t="s">
        <v>13</v>
      </c>
      <c r="F310" s="15" t="s">
        <v>426</v>
      </c>
      <c r="G310" s="10">
        <v>32097</v>
      </c>
      <c r="H310" s="13">
        <f ca="1">TRUNC((TODAY()-assinantes[[#This Row],[Data_Nasc]])/365)</f>
        <v>37</v>
      </c>
      <c r="I310" s="13" t="str">
        <f ca="1">HLOOKUP(assinantes[[#This Row],[Idade]],informacoes!$A$3:$D$4,2,TRUE)</f>
        <v>35-44</v>
      </c>
      <c r="J310" s="15" t="s">
        <v>433</v>
      </c>
      <c r="K310" s="15" t="s">
        <v>446</v>
      </c>
      <c r="L310" s="11">
        <v>9.9</v>
      </c>
    </row>
    <row r="311" spans="1:12" x14ac:dyDescent="0.25">
      <c r="A311" s="7">
        <v>43118591455</v>
      </c>
      <c r="B311" s="9" t="s">
        <v>290</v>
      </c>
      <c r="C311" s="15" t="s">
        <v>6</v>
      </c>
      <c r="D311" s="15" t="s">
        <v>7</v>
      </c>
      <c r="E311" s="15" t="s">
        <v>13</v>
      </c>
      <c r="F311" s="15" t="s">
        <v>426</v>
      </c>
      <c r="G311" s="10">
        <v>25014</v>
      </c>
      <c r="H311" s="13">
        <f ca="1">TRUNC((TODAY()-assinantes[[#This Row],[Data_Nasc]])/365)</f>
        <v>56</v>
      </c>
      <c r="I311" s="13" t="str">
        <f ca="1">HLOOKUP(assinantes[[#This Row],[Idade]],informacoes!$A$3:$D$4,2,TRUE)</f>
        <v>54-70</v>
      </c>
      <c r="J311" s="15" t="s">
        <v>433</v>
      </c>
      <c r="K311" s="15" t="s">
        <v>447</v>
      </c>
      <c r="L311" s="11">
        <v>79.900000000000006</v>
      </c>
    </row>
    <row r="312" spans="1:12" x14ac:dyDescent="0.25">
      <c r="A312" s="7">
        <v>43245355006</v>
      </c>
      <c r="B312" s="9" t="s">
        <v>144</v>
      </c>
      <c r="C312" s="15" t="s">
        <v>6</v>
      </c>
      <c r="D312" s="15" t="s">
        <v>417</v>
      </c>
      <c r="E312" s="15" t="s">
        <v>13</v>
      </c>
      <c r="F312" s="15" t="s">
        <v>425</v>
      </c>
      <c r="G312" s="10">
        <v>34539</v>
      </c>
      <c r="H312" s="13">
        <f ca="1">TRUNC((TODAY()-assinantes[[#This Row],[Data_Nasc]])/365)</f>
        <v>30</v>
      </c>
      <c r="I312" s="13" t="str">
        <f ca="1">HLOOKUP(assinantes[[#This Row],[Idade]],informacoes!$A$3:$D$4,2,TRUE)</f>
        <v>24-34</v>
      </c>
      <c r="J312" s="15" t="s">
        <v>433</v>
      </c>
      <c r="K312" s="15" t="s">
        <v>445</v>
      </c>
      <c r="L312" s="11">
        <v>35.9</v>
      </c>
    </row>
    <row r="313" spans="1:12" x14ac:dyDescent="0.25">
      <c r="A313" s="7">
        <v>43251240742</v>
      </c>
      <c r="B313" s="9" t="s">
        <v>201</v>
      </c>
      <c r="C313" s="15" t="s">
        <v>5</v>
      </c>
      <c r="D313" s="15" t="s">
        <v>417</v>
      </c>
      <c r="E313" s="15" t="s">
        <v>427</v>
      </c>
      <c r="F313" s="15" t="s">
        <v>425</v>
      </c>
      <c r="G313" s="10">
        <v>27285</v>
      </c>
      <c r="H313" s="13">
        <f ca="1">TRUNC((TODAY()-assinantes[[#This Row],[Data_Nasc]])/365)</f>
        <v>50</v>
      </c>
      <c r="I313" s="13" t="str">
        <f ca="1">HLOOKUP(assinantes[[#This Row],[Idade]],informacoes!$A$3:$D$4,2,TRUE)</f>
        <v>45-54</v>
      </c>
      <c r="J313" s="15" t="s">
        <v>433</v>
      </c>
      <c r="K313" s="15" t="s">
        <v>446</v>
      </c>
      <c r="L313" s="11">
        <v>9.9</v>
      </c>
    </row>
    <row r="314" spans="1:12" x14ac:dyDescent="0.25">
      <c r="A314" s="7">
        <v>43251978310</v>
      </c>
      <c r="B314" s="9" t="s">
        <v>305</v>
      </c>
      <c r="C314" s="15" t="s">
        <v>6</v>
      </c>
      <c r="D314" s="15" t="s">
        <v>7</v>
      </c>
      <c r="E314" s="15" t="s">
        <v>427</v>
      </c>
      <c r="F314" s="15" t="s">
        <v>425</v>
      </c>
      <c r="G314" s="10">
        <v>27466</v>
      </c>
      <c r="H314" s="13">
        <f ca="1">TRUNC((TODAY()-assinantes[[#This Row],[Data_Nasc]])/365)</f>
        <v>50</v>
      </c>
      <c r="I314" s="13" t="str">
        <f ca="1">HLOOKUP(assinantes[[#This Row],[Idade]],informacoes!$A$3:$D$4,2,TRUE)</f>
        <v>45-54</v>
      </c>
      <c r="J314" s="15" t="s">
        <v>433</v>
      </c>
      <c r="K314" s="15" t="s">
        <v>445</v>
      </c>
      <c r="L314" s="11">
        <v>35.9</v>
      </c>
    </row>
    <row r="315" spans="1:12" x14ac:dyDescent="0.25">
      <c r="A315" s="7">
        <v>43308815311</v>
      </c>
      <c r="B315" s="9" t="s">
        <v>84</v>
      </c>
      <c r="C315" s="15" t="s">
        <v>5</v>
      </c>
      <c r="D315" s="15" t="s">
        <v>418</v>
      </c>
      <c r="E315" s="15" t="s">
        <v>13</v>
      </c>
      <c r="F315" s="15" t="s">
        <v>425</v>
      </c>
      <c r="G315" s="10">
        <v>22517</v>
      </c>
      <c r="H315" s="13">
        <f ca="1">TRUNC((TODAY()-assinantes[[#This Row],[Data_Nasc]])/365)</f>
        <v>63</v>
      </c>
      <c r="I315" s="13" t="str">
        <f ca="1">HLOOKUP(assinantes[[#This Row],[Idade]],informacoes!$A$3:$D$4,2,TRUE)</f>
        <v>54-70</v>
      </c>
      <c r="J315" s="15" t="s">
        <v>433</v>
      </c>
      <c r="K315" s="15" t="s">
        <v>446</v>
      </c>
      <c r="L315" s="11">
        <v>9.9</v>
      </c>
    </row>
    <row r="316" spans="1:12" x14ac:dyDescent="0.25">
      <c r="A316" s="7">
        <v>43329901726</v>
      </c>
      <c r="B316" s="9" t="s">
        <v>81</v>
      </c>
      <c r="C316" s="15" t="s">
        <v>6</v>
      </c>
      <c r="D316" s="15" t="s">
        <v>417</v>
      </c>
      <c r="E316" s="15" t="s">
        <v>427</v>
      </c>
      <c r="F316" s="15" t="s">
        <v>425</v>
      </c>
      <c r="G316" s="10">
        <v>24537</v>
      </c>
      <c r="H316" s="13">
        <f ca="1">TRUNC((TODAY()-assinantes[[#This Row],[Data_Nasc]])/365)</f>
        <v>58</v>
      </c>
      <c r="I316" s="13" t="str">
        <f ca="1">HLOOKUP(assinantes[[#This Row],[Idade]],informacoes!$A$3:$D$4,2,TRUE)</f>
        <v>54-70</v>
      </c>
      <c r="J316" s="15" t="s">
        <v>433</v>
      </c>
      <c r="K316" s="15" t="s">
        <v>446</v>
      </c>
      <c r="L316" s="11">
        <v>9.9</v>
      </c>
    </row>
    <row r="317" spans="1:12" x14ac:dyDescent="0.25">
      <c r="A317" s="7">
        <v>43349394419</v>
      </c>
      <c r="B317" s="9" t="s">
        <v>227</v>
      </c>
      <c r="C317" s="15" t="s">
        <v>5</v>
      </c>
      <c r="D317" s="15" t="s">
        <v>7</v>
      </c>
      <c r="E317" s="15" t="s">
        <v>13</v>
      </c>
      <c r="F317" s="15" t="s">
        <v>425</v>
      </c>
      <c r="G317" s="10">
        <v>21824</v>
      </c>
      <c r="H317" s="13">
        <f ca="1">TRUNC((TODAY()-assinantes[[#This Row],[Data_Nasc]])/365)</f>
        <v>65</v>
      </c>
      <c r="I317" s="13" t="str">
        <f ca="1">HLOOKUP(assinantes[[#This Row],[Idade]],informacoes!$A$3:$D$4,2,TRUE)</f>
        <v>54-70</v>
      </c>
      <c r="J317" s="15" t="s">
        <v>429</v>
      </c>
      <c r="K317" s="15" t="s">
        <v>444</v>
      </c>
      <c r="L317" s="11">
        <v>29.9</v>
      </c>
    </row>
    <row r="318" spans="1:12" x14ac:dyDescent="0.25">
      <c r="A318" s="7">
        <v>43353453212</v>
      </c>
      <c r="B318" s="9" t="s">
        <v>376</v>
      </c>
      <c r="C318" s="15" t="s">
        <v>5</v>
      </c>
      <c r="D318" s="15" t="s">
        <v>7</v>
      </c>
      <c r="E318" s="15" t="s">
        <v>14</v>
      </c>
      <c r="F318" s="15" t="s">
        <v>426</v>
      </c>
      <c r="G318" s="10">
        <v>21970</v>
      </c>
      <c r="H318" s="13">
        <f ca="1">TRUNC((TODAY()-assinantes[[#This Row],[Data_Nasc]])/365)</f>
        <v>65</v>
      </c>
      <c r="I318" s="13" t="str">
        <f ca="1">HLOOKUP(assinantes[[#This Row],[Idade]],informacoes!$A$3:$D$4,2,TRUE)</f>
        <v>54-70</v>
      </c>
      <c r="J318" s="15" t="s">
        <v>432</v>
      </c>
      <c r="K318" s="15" t="s">
        <v>446</v>
      </c>
      <c r="L318" s="11">
        <v>9.9</v>
      </c>
    </row>
    <row r="319" spans="1:12" x14ac:dyDescent="0.25">
      <c r="A319" s="7">
        <v>43449469621</v>
      </c>
      <c r="B319" s="9" t="s">
        <v>130</v>
      </c>
      <c r="C319" s="15" t="s">
        <v>6</v>
      </c>
      <c r="D319" s="15" t="s">
        <v>7</v>
      </c>
      <c r="E319" s="15" t="s">
        <v>14</v>
      </c>
      <c r="F319" s="15" t="s">
        <v>426</v>
      </c>
      <c r="G319" s="10">
        <v>25723</v>
      </c>
      <c r="H319" s="13">
        <f ca="1">TRUNC((TODAY()-assinantes[[#This Row],[Data_Nasc]])/365)</f>
        <v>54</v>
      </c>
      <c r="I319" s="13" t="str">
        <f ca="1">HLOOKUP(assinantes[[#This Row],[Idade]],informacoes!$A$3:$D$4,2,TRUE)</f>
        <v>54-70</v>
      </c>
      <c r="J319" s="15" t="s">
        <v>436</v>
      </c>
      <c r="K319" s="15" t="s">
        <v>444</v>
      </c>
      <c r="L319" s="11">
        <v>29.9</v>
      </c>
    </row>
    <row r="320" spans="1:12" x14ac:dyDescent="0.25">
      <c r="A320" s="7">
        <v>43512417125</v>
      </c>
      <c r="B320" s="9" t="s">
        <v>56</v>
      </c>
      <c r="C320" s="15" t="s">
        <v>5</v>
      </c>
      <c r="D320" s="15" t="s">
        <v>7</v>
      </c>
      <c r="E320" s="15" t="s">
        <v>13</v>
      </c>
      <c r="F320" s="15" t="s">
        <v>425</v>
      </c>
      <c r="G320" s="10">
        <v>26300</v>
      </c>
      <c r="H320" s="13">
        <f ca="1">TRUNC((TODAY()-assinantes[[#This Row],[Data_Nasc]])/365)</f>
        <v>53</v>
      </c>
      <c r="I320" s="13" t="str">
        <f ca="1">HLOOKUP(assinantes[[#This Row],[Idade]],informacoes!$A$3:$D$4,2,TRUE)</f>
        <v>45-54</v>
      </c>
      <c r="J320" s="15" t="s">
        <v>436</v>
      </c>
      <c r="K320" s="15" t="s">
        <v>444</v>
      </c>
      <c r="L320" s="11">
        <v>29.9</v>
      </c>
    </row>
    <row r="321" spans="1:12" x14ac:dyDescent="0.25">
      <c r="A321" s="7">
        <v>43690634952</v>
      </c>
      <c r="B321" s="9" t="s">
        <v>179</v>
      </c>
      <c r="C321" s="15" t="s">
        <v>5</v>
      </c>
      <c r="D321" s="15" t="s">
        <v>8</v>
      </c>
      <c r="E321" s="15" t="s">
        <v>13</v>
      </c>
      <c r="F321" s="15" t="s">
        <v>425</v>
      </c>
      <c r="G321" s="10">
        <v>20978</v>
      </c>
      <c r="H321" s="13">
        <f ca="1">TRUNC((TODAY()-assinantes[[#This Row],[Data_Nasc]])/365)</f>
        <v>67</v>
      </c>
      <c r="I321" s="13" t="str">
        <f ca="1">HLOOKUP(assinantes[[#This Row],[Idade]],informacoes!$A$3:$D$4,2,TRUE)</f>
        <v>54-70</v>
      </c>
      <c r="J321" s="15" t="s">
        <v>436</v>
      </c>
      <c r="K321" s="15" t="s">
        <v>444</v>
      </c>
      <c r="L321" s="11">
        <v>29.9</v>
      </c>
    </row>
    <row r="322" spans="1:12" x14ac:dyDescent="0.25">
      <c r="A322" s="7">
        <v>43739297869</v>
      </c>
      <c r="B322" s="9" t="s">
        <v>33</v>
      </c>
      <c r="C322" s="15" t="s">
        <v>6</v>
      </c>
      <c r="D322" s="15" t="s">
        <v>7</v>
      </c>
      <c r="E322" s="15" t="s">
        <v>427</v>
      </c>
      <c r="F322" s="15" t="s">
        <v>424</v>
      </c>
      <c r="G322" s="10">
        <v>34238</v>
      </c>
      <c r="H322" s="13">
        <f ca="1">TRUNC((TODAY()-assinantes[[#This Row],[Data_Nasc]])/365)</f>
        <v>31</v>
      </c>
      <c r="I322" s="13" t="str">
        <f ca="1">HLOOKUP(assinantes[[#This Row],[Idade]],informacoes!$A$3:$D$4,2,TRUE)</f>
        <v>24-34</v>
      </c>
      <c r="J322" s="15" t="s">
        <v>436</v>
      </c>
      <c r="K322" s="15" t="s">
        <v>446</v>
      </c>
      <c r="L322" s="11">
        <v>9.9</v>
      </c>
    </row>
    <row r="323" spans="1:12" x14ac:dyDescent="0.25">
      <c r="A323" s="7">
        <v>43743382226</v>
      </c>
      <c r="B323" s="9" t="s">
        <v>335</v>
      </c>
      <c r="C323" s="15" t="s">
        <v>5</v>
      </c>
      <c r="D323" s="15" t="s">
        <v>417</v>
      </c>
      <c r="E323" s="15" t="s">
        <v>427</v>
      </c>
      <c r="F323" s="15" t="s">
        <v>425</v>
      </c>
      <c r="G323" s="10">
        <v>33082</v>
      </c>
      <c r="H323" s="13">
        <f ca="1">TRUNC((TODAY()-assinantes[[#This Row],[Data_Nasc]])/365)</f>
        <v>34</v>
      </c>
      <c r="I323" s="13" t="str">
        <f ca="1">HLOOKUP(assinantes[[#This Row],[Idade]],informacoes!$A$3:$D$4,2,TRUE)</f>
        <v>24-34</v>
      </c>
      <c r="J323" s="15" t="s">
        <v>436</v>
      </c>
      <c r="K323" s="15" t="s">
        <v>444</v>
      </c>
      <c r="L323" s="11">
        <v>29.9</v>
      </c>
    </row>
    <row r="324" spans="1:12" x14ac:dyDescent="0.25">
      <c r="A324" s="7">
        <v>43809437545</v>
      </c>
      <c r="B324" s="9" t="s">
        <v>281</v>
      </c>
      <c r="C324" s="15" t="s">
        <v>5</v>
      </c>
      <c r="D324" s="15" t="s">
        <v>417</v>
      </c>
      <c r="E324" s="15" t="s">
        <v>427</v>
      </c>
      <c r="F324" s="15" t="s">
        <v>425</v>
      </c>
      <c r="G324" s="10">
        <v>26747</v>
      </c>
      <c r="H324" s="13">
        <f ca="1">TRUNC((TODAY()-assinantes[[#This Row],[Data_Nasc]])/365)</f>
        <v>52</v>
      </c>
      <c r="I324" s="13" t="str">
        <f ca="1">HLOOKUP(assinantes[[#This Row],[Idade]],informacoes!$A$3:$D$4,2,TRUE)</f>
        <v>45-54</v>
      </c>
      <c r="J324" s="15" t="s">
        <v>436</v>
      </c>
      <c r="K324" s="15" t="s">
        <v>445</v>
      </c>
      <c r="L324" s="11">
        <v>35.9</v>
      </c>
    </row>
    <row r="325" spans="1:12" x14ac:dyDescent="0.25">
      <c r="A325" s="7">
        <v>43862516707</v>
      </c>
      <c r="B325" s="9" t="s">
        <v>235</v>
      </c>
      <c r="C325" s="15" t="s">
        <v>6</v>
      </c>
      <c r="D325" s="15" t="s">
        <v>417</v>
      </c>
      <c r="E325" s="15" t="s">
        <v>12</v>
      </c>
      <c r="F325" s="15" t="s">
        <v>425</v>
      </c>
      <c r="G325" s="10">
        <v>25404</v>
      </c>
      <c r="H325" s="13">
        <f ca="1">TRUNC((TODAY()-assinantes[[#This Row],[Data_Nasc]])/365)</f>
        <v>55</v>
      </c>
      <c r="I325" s="13" t="str">
        <f ca="1">HLOOKUP(assinantes[[#This Row],[Idade]],informacoes!$A$3:$D$4,2,TRUE)</f>
        <v>54-70</v>
      </c>
      <c r="J325" s="15" t="s">
        <v>435</v>
      </c>
      <c r="K325" s="15" t="s">
        <v>446</v>
      </c>
      <c r="L325" s="11">
        <v>9.9</v>
      </c>
    </row>
    <row r="326" spans="1:12" x14ac:dyDescent="0.25">
      <c r="A326" s="7">
        <v>43865627349</v>
      </c>
      <c r="B326" s="9" t="s">
        <v>86</v>
      </c>
      <c r="C326" s="15" t="s">
        <v>5</v>
      </c>
      <c r="D326" s="15" t="s">
        <v>417</v>
      </c>
      <c r="E326" s="15" t="s">
        <v>13</v>
      </c>
      <c r="F326" s="15" t="s">
        <v>426</v>
      </c>
      <c r="G326" s="10">
        <v>29875</v>
      </c>
      <c r="H326" s="13">
        <f ca="1">TRUNC((TODAY()-assinantes[[#This Row],[Data_Nasc]])/365)</f>
        <v>43</v>
      </c>
      <c r="I326" s="13" t="str">
        <f ca="1">HLOOKUP(assinantes[[#This Row],[Idade]],informacoes!$A$3:$D$4,2,TRUE)</f>
        <v>35-44</v>
      </c>
      <c r="J326" s="15" t="s">
        <v>433</v>
      </c>
      <c r="K326" s="15" t="s">
        <v>446</v>
      </c>
      <c r="L326" s="11">
        <v>9.9</v>
      </c>
    </row>
    <row r="327" spans="1:12" x14ac:dyDescent="0.25">
      <c r="A327" s="7">
        <v>43955177890</v>
      </c>
      <c r="B327" s="9" t="s">
        <v>165</v>
      </c>
      <c r="C327" s="15" t="s">
        <v>5</v>
      </c>
      <c r="D327" s="15" t="s">
        <v>7</v>
      </c>
      <c r="E327" s="15" t="s">
        <v>427</v>
      </c>
      <c r="F327" s="15" t="s">
        <v>425</v>
      </c>
      <c r="G327" s="10">
        <v>27565</v>
      </c>
      <c r="H327" s="13">
        <f ca="1">TRUNC((TODAY()-assinantes[[#This Row],[Data_Nasc]])/365)</f>
        <v>49</v>
      </c>
      <c r="I327" s="13" t="str">
        <f ca="1">HLOOKUP(assinantes[[#This Row],[Idade]],informacoes!$A$3:$D$4,2,TRUE)</f>
        <v>45-54</v>
      </c>
      <c r="J327" s="15" t="s">
        <v>433</v>
      </c>
      <c r="K327" s="15" t="s">
        <v>446</v>
      </c>
      <c r="L327" s="11">
        <v>9.9</v>
      </c>
    </row>
    <row r="328" spans="1:12" x14ac:dyDescent="0.25">
      <c r="A328" s="7">
        <v>43990474257</v>
      </c>
      <c r="B328" s="9" t="s">
        <v>142</v>
      </c>
      <c r="C328" s="15" t="s">
        <v>6</v>
      </c>
      <c r="D328" s="15" t="s">
        <v>8</v>
      </c>
      <c r="E328" s="15" t="s">
        <v>427</v>
      </c>
      <c r="F328" s="15" t="s">
        <v>424</v>
      </c>
      <c r="G328" s="10">
        <v>28750</v>
      </c>
      <c r="H328" s="13">
        <f ca="1">TRUNC((TODAY()-assinantes[[#This Row],[Data_Nasc]])/365)</f>
        <v>46</v>
      </c>
      <c r="I328" s="13" t="str">
        <f ca="1">HLOOKUP(assinantes[[#This Row],[Idade]],informacoes!$A$3:$D$4,2,TRUE)</f>
        <v>45-54</v>
      </c>
      <c r="J328" s="15" t="s">
        <v>433</v>
      </c>
      <c r="K328" s="15" t="s">
        <v>444</v>
      </c>
      <c r="L328" s="11">
        <v>29.9</v>
      </c>
    </row>
    <row r="329" spans="1:12" x14ac:dyDescent="0.25">
      <c r="A329" s="7">
        <v>44079062916</v>
      </c>
      <c r="B329" s="9" t="s">
        <v>279</v>
      </c>
      <c r="C329" s="15" t="s">
        <v>6</v>
      </c>
      <c r="D329" s="15" t="s">
        <v>8</v>
      </c>
      <c r="E329" s="15" t="s">
        <v>9</v>
      </c>
      <c r="F329" s="15" t="s">
        <v>425</v>
      </c>
      <c r="G329" s="10">
        <v>30816</v>
      </c>
      <c r="H329" s="13">
        <f ca="1">TRUNC((TODAY()-assinantes[[#This Row],[Data_Nasc]])/365)</f>
        <v>40</v>
      </c>
      <c r="I329" s="13" t="str">
        <f ca="1">HLOOKUP(assinantes[[#This Row],[Idade]],informacoes!$A$3:$D$4,2,TRUE)</f>
        <v>35-44</v>
      </c>
      <c r="J329" s="15" t="s">
        <v>433</v>
      </c>
      <c r="K329" s="15" t="s">
        <v>444</v>
      </c>
      <c r="L329" s="11">
        <v>29.9</v>
      </c>
    </row>
    <row r="330" spans="1:12" x14ac:dyDescent="0.25">
      <c r="A330" s="7">
        <v>44113863787</v>
      </c>
      <c r="B330" s="9" t="s">
        <v>343</v>
      </c>
      <c r="C330" s="15" t="s">
        <v>5</v>
      </c>
      <c r="D330" s="15" t="s">
        <v>7</v>
      </c>
      <c r="E330" s="15" t="s">
        <v>12</v>
      </c>
      <c r="F330" s="15" t="s">
        <v>424</v>
      </c>
      <c r="G330" s="10">
        <v>26021</v>
      </c>
      <c r="H330" s="13">
        <f ca="1">TRUNC((TODAY()-assinantes[[#This Row],[Data_Nasc]])/365)</f>
        <v>54</v>
      </c>
      <c r="I330" s="13" t="str">
        <f ca="1">HLOOKUP(assinantes[[#This Row],[Idade]],informacoes!$A$3:$D$4,2,TRUE)</f>
        <v>54-70</v>
      </c>
      <c r="J330" s="15" t="s">
        <v>433</v>
      </c>
      <c r="K330" s="15" t="s">
        <v>447</v>
      </c>
      <c r="L330" s="11">
        <v>79.900000000000006</v>
      </c>
    </row>
    <row r="331" spans="1:12" x14ac:dyDescent="0.25">
      <c r="A331" s="7">
        <v>44133248813</v>
      </c>
      <c r="B331" s="9" t="s">
        <v>120</v>
      </c>
      <c r="C331" s="15" t="s">
        <v>6</v>
      </c>
      <c r="D331" s="15" t="s">
        <v>7</v>
      </c>
      <c r="E331" s="15" t="s">
        <v>13</v>
      </c>
      <c r="F331" s="15" t="s">
        <v>426</v>
      </c>
      <c r="G331" s="10">
        <v>31851</v>
      </c>
      <c r="H331" s="13">
        <f ca="1">TRUNC((TODAY()-assinantes[[#This Row],[Data_Nasc]])/365)</f>
        <v>38</v>
      </c>
      <c r="I331" s="13" t="str">
        <f ca="1">HLOOKUP(assinantes[[#This Row],[Idade]],informacoes!$A$3:$D$4,2,TRUE)</f>
        <v>35-44</v>
      </c>
      <c r="J331" s="15" t="s">
        <v>430</v>
      </c>
      <c r="K331" s="15" t="s">
        <v>445</v>
      </c>
      <c r="L331" s="11">
        <v>35.9</v>
      </c>
    </row>
    <row r="332" spans="1:12" x14ac:dyDescent="0.25">
      <c r="A332" s="7">
        <v>44417946805</v>
      </c>
      <c r="B332" s="9" t="s">
        <v>313</v>
      </c>
      <c r="C332" s="15" t="s">
        <v>6</v>
      </c>
      <c r="D332" s="15" t="s">
        <v>7</v>
      </c>
      <c r="E332" s="15" t="s">
        <v>12</v>
      </c>
      <c r="F332" s="15" t="s">
        <v>424</v>
      </c>
      <c r="G332" s="10">
        <v>28177</v>
      </c>
      <c r="H332" s="13">
        <f ca="1">TRUNC((TODAY()-assinantes[[#This Row],[Data_Nasc]])/365)</f>
        <v>48</v>
      </c>
      <c r="I332" s="13" t="str">
        <f ca="1">HLOOKUP(assinantes[[#This Row],[Idade]],informacoes!$A$3:$D$4,2,TRUE)</f>
        <v>45-54</v>
      </c>
      <c r="J332" s="15" t="s">
        <v>429</v>
      </c>
      <c r="K332" s="15" t="s">
        <v>445</v>
      </c>
      <c r="L332" s="11">
        <v>35.9</v>
      </c>
    </row>
    <row r="333" spans="1:12" x14ac:dyDescent="0.25">
      <c r="A333" s="7">
        <v>44517150220</v>
      </c>
      <c r="B333" s="9" t="s">
        <v>26</v>
      </c>
      <c r="C333" s="15" t="s">
        <v>5</v>
      </c>
      <c r="D333" s="15" t="s">
        <v>417</v>
      </c>
      <c r="E333" s="15" t="s">
        <v>13</v>
      </c>
      <c r="F333" s="15" t="s">
        <v>426</v>
      </c>
      <c r="G333" s="10">
        <v>32994</v>
      </c>
      <c r="H333" s="13">
        <f ca="1">TRUNC((TODAY()-assinantes[[#This Row],[Data_Nasc]])/365)</f>
        <v>34</v>
      </c>
      <c r="I333" s="13" t="str">
        <f ca="1">HLOOKUP(assinantes[[#This Row],[Idade]],informacoes!$A$3:$D$4,2,TRUE)</f>
        <v>24-34</v>
      </c>
      <c r="J333" s="15" t="s">
        <v>431</v>
      </c>
      <c r="K333" s="15" t="s">
        <v>447</v>
      </c>
      <c r="L333" s="11">
        <v>79.900000000000006</v>
      </c>
    </row>
    <row r="334" spans="1:12" x14ac:dyDescent="0.25">
      <c r="A334" s="7">
        <v>44641671343</v>
      </c>
      <c r="B334" s="9" t="s">
        <v>280</v>
      </c>
      <c r="C334" s="15" t="s">
        <v>6</v>
      </c>
      <c r="D334" s="15" t="s">
        <v>7</v>
      </c>
      <c r="E334" s="15" t="s">
        <v>14</v>
      </c>
      <c r="F334" s="15" t="s">
        <v>426</v>
      </c>
      <c r="G334" s="10">
        <v>27549</v>
      </c>
      <c r="H334" s="13">
        <f ca="1">TRUNC((TODAY()-assinantes[[#This Row],[Data_Nasc]])/365)</f>
        <v>49</v>
      </c>
      <c r="I334" s="13" t="str">
        <f ca="1">HLOOKUP(assinantes[[#This Row],[Idade]],informacoes!$A$3:$D$4,2,TRUE)</f>
        <v>45-54</v>
      </c>
      <c r="J334" s="15" t="s">
        <v>432</v>
      </c>
      <c r="K334" s="15" t="s">
        <v>446</v>
      </c>
      <c r="L334" s="11">
        <v>9.9</v>
      </c>
    </row>
    <row r="335" spans="1:12" x14ac:dyDescent="0.25">
      <c r="A335" s="7">
        <v>44675229890</v>
      </c>
      <c r="B335" s="9" t="s">
        <v>42</v>
      </c>
      <c r="C335" s="15" t="s">
        <v>5</v>
      </c>
      <c r="D335" s="15" t="s">
        <v>8</v>
      </c>
      <c r="E335" s="15" t="s">
        <v>11</v>
      </c>
      <c r="F335" s="15" t="s">
        <v>424</v>
      </c>
      <c r="G335" s="10">
        <v>31308</v>
      </c>
      <c r="H335" s="13">
        <f ca="1">TRUNC((TODAY()-assinantes[[#This Row],[Data_Nasc]])/365)</f>
        <v>39</v>
      </c>
      <c r="I335" s="13" t="str">
        <f ca="1">HLOOKUP(assinantes[[#This Row],[Idade]],informacoes!$A$3:$D$4,2,TRUE)</f>
        <v>35-44</v>
      </c>
      <c r="J335" s="15" t="s">
        <v>434</v>
      </c>
      <c r="K335" s="15" t="s">
        <v>447</v>
      </c>
      <c r="L335" s="11">
        <v>79.900000000000006</v>
      </c>
    </row>
    <row r="336" spans="1:12" x14ac:dyDescent="0.25">
      <c r="A336" s="7">
        <v>44780102027</v>
      </c>
      <c r="B336" s="9" t="s">
        <v>398</v>
      </c>
      <c r="C336" s="15" t="s">
        <v>5</v>
      </c>
      <c r="D336" s="15" t="s">
        <v>416</v>
      </c>
      <c r="E336" s="15" t="s">
        <v>13</v>
      </c>
      <c r="F336" s="15" t="s">
        <v>426</v>
      </c>
      <c r="G336" s="10">
        <v>32123</v>
      </c>
      <c r="H336" s="13">
        <f ca="1">TRUNC((TODAY()-assinantes[[#This Row],[Data_Nasc]])/365)</f>
        <v>37</v>
      </c>
      <c r="I336" s="13" t="str">
        <f ca="1">HLOOKUP(assinantes[[#This Row],[Idade]],informacoes!$A$3:$D$4,2,TRUE)</f>
        <v>35-44</v>
      </c>
      <c r="J336" s="15" t="s">
        <v>430</v>
      </c>
      <c r="K336" s="15" t="s">
        <v>446</v>
      </c>
      <c r="L336" s="11">
        <v>9.9</v>
      </c>
    </row>
    <row r="337" spans="1:12" x14ac:dyDescent="0.25">
      <c r="A337" s="7">
        <v>44780432801</v>
      </c>
      <c r="B337" s="9" t="s">
        <v>390</v>
      </c>
      <c r="C337" s="15" t="s">
        <v>5</v>
      </c>
      <c r="D337" s="15" t="s">
        <v>7</v>
      </c>
      <c r="E337" s="15" t="s">
        <v>11</v>
      </c>
      <c r="F337" s="15" t="s">
        <v>426</v>
      </c>
      <c r="G337" s="10">
        <v>33672</v>
      </c>
      <c r="H337" s="13">
        <f ca="1">TRUNC((TODAY()-assinantes[[#This Row],[Data_Nasc]])/365)</f>
        <v>33</v>
      </c>
      <c r="I337" s="13" t="str">
        <f ca="1">HLOOKUP(assinantes[[#This Row],[Idade]],informacoes!$A$3:$D$4,2,TRUE)</f>
        <v>24-34</v>
      </c>
      <c r="J337" s="15" t="s">
        <v>435</v>
      </c>
      <c r="K337" s="15" t="s">
        <v>447</v>
      </c>
      <c r="L337" s="11">
        <v>79.900000000000006</v>
      </c>
    </row>
    <row r="338" spans="1:12" x14ac:dyDescent="0.25">
      <c r="A338" s="7">
        <v>44873409921</v>
      </c>
      <c r="B338" s="9" t="s">
        <v>118</v>
      </c>
      <c r="C338" s="15" t="s">
        <v>5</v>
      </c>
      <c r="D338" s="15" t="s">
        <v>417</v>
      </c>
      <c r="E338" s="15" t="s">
        <v>427</v>
      </c>
      <c r="F338" s="15" t="s">
        <v>426</v>
      </c>
      <c r="G338" s="10">
        <v>31040</v>
      </c>
      <c r="H338" s="13">
        <f ca="1">TRUNC((TODAY()-assinantes[[#This Row],[Data_Nasc]])/365)</f>
        <v>40</v>
      </c>
      <c r="I338" s="13" t="str">
        <f ca="1">HLOOKUP(assinantes[[#This Row],[Idade]],informacoes!$A$3:$D$4,2,TRUE)</f>
        <v>35-44</v>
      </c>
      <c r="J338" s="15" t="s">
        <v>436</v>
      </c>
      <c r="K338" s="15" t="s">
        <v>444</v>
      </c>
      <c r="L338" s="11">
        <v>29.9</v>
      </c>
    </row>
    <row r="339" spans="1:12" x14ac:dyDescent="0.25">
      <c r="A339" s="7">
        <v>44968480072</v>
      </c>
      <c r="B339" s="9" t="s">
        <v>143</v>
      </c>
      <c r="C339" s="15" t="s">
        <v>6</v>
      </c>
      <c r="D339" s="15" t="s">
        <v>7</v>
      </c>
      <c r="E339" s="15" t="s">
        <v>427</v>
      </c>
      <c r="F339" s="15" t="s">
        <v>424</v>
      </c>
      <c r="G339" s="10">
        <v>30279</v>
      </c>
      <c r="H339" s="13">
        <f ca="1">TRUNC((TODAY()-assinantes[[#This Row],[Data_Nasc]])/365)</f>
        <v>42</v>
      </c>
      <c r="I339" s="13" t="str">
        <f ca="1">HLOOKUP(assinantes[[#This Row],[Idade]],informacoes!$A$3:$D$4,2,TRUE)</f>
        <v>35-44</v>
      </c>
      <c r="J339" s="15" t="s">
        <v>430</v>
      </c>
      <c r="K339" s="15" t="s">
        <v>444</v>
      </c>
      <c r="L339" s="11">
        <v>29.9</v>
      </c>
    </row>
    <row r="340" spans="1:12" x14ac:dyDescent="0.25">
      <c r="A340" s="7">
        <v>45034419141</v>
      </c>
      <c r="B340" s="9" t="s">
        <v>54</v>
      </c>
      <c r="C340" s="15" t="s">
        <v>5</v>
      </c>
      <c r="D340" s="15" t="s">
        <v>417</v>
      </c>
      <c r="E340" s="15" t="s">
        <v>11</v>
      </c>
      <c r="F340" s="15" t="s">
        <v>425</v>
      </c>
      <c r="G340" s="10">
        <v>22505</v>
      </c>
      <c r="H340" s="13">
        <f ca="1">TRUNC((TODAY()-assinantes[[#This Row],[Data_Nasc]])/365)</f>
        <v>63</v>
      </c>
      <c r="I340" s="13" t="str">
        <f ca="1">HLOOKUP(assinantes[[#This Row],[Idade]],informacoes!$A$3:$D$4,2,TRUE)</f>
        <v>54-70</v>
      </c>
      <c r="J340" s="15" t="s">
        <v>435</v>
      </c>
      <c r="K340" s="15" t="s">
        <v>447</v>
      </c>
      <c r="L340" s="11">
        <v>79.900000000000006</v>
      </c>
    </row>
    <row r="341" spans="1:12" x14ac:dyDescent="0.25">
      <c r="A341" s="7">
        <v>45125322860</v>
      </c>
      <c r="B341" s="9" t="s">
        <v>136</v>
      </c>
      <c r="C341" s="15" t="s">
        <v>6</v>
      </c>
      <c r="D341" s="15" t="s">
        <v>7</v>
      </c>
      <c r="E341" s="15" t="s">
        <v>14</v>
      </c>
      <c r="F341" s="15" t="s">
        <v>426</v>
      </c>
      <c r="G341" s="10">
        <v>31552</v>
      </c>
      <c r="H341" s="13">
        <f ca="1">TRUNC((TODAY()-assinantes[[#This Row],[Data_Nasc]])/365)</f>
        <v>38</v>
      </c>
      <c r="I341" s="13" t="str">
        <f ca="1">HLOOKUP(assinantes[[#This Row],[Idade]],informacoes!$A$3:$D$4,2,TRUE)</f>
        <v>35-44</v>
      </c>
      <c r="J341" s="15" t="s">
        <v>436</v>
      </c>
      <c r="K341" s="15" t="s">
        <v>446</v>
      </c>
      <c r="L341" s="11">
        <v>9.9</v>
      </c>
    </row>
    <row r="342" spans="1:12" x14ac:dyDescent="0.25">
      <c r="A342" s="7">
        <v>45190223661</v>
      </c>
      <c r="B342" s="9" t="s">
        <v>394</v>
      </c>
      <c r="C342" s="15" t="s">
        <v>5</v>
      </c>
      <c r="D342" s="15" t="s">
        <v>417</v>
      </c>
      <c r="E342" s="15" t="s">
        <v>14</v>
      </c>
      <c r="F342" s="15" t="s">
        <v>425</v>
      </c>
      <c r="G342" s="10">
        <v>24657</v>
      </c>
      <c r="H342" s="13">
        <f ca="1">TRUNC((TODAY()-assinantes[[#This Row],[Data_Nasc]])/365)</f>
        <v>57</v>
      </c>
      <c r="I342" s="13" t="str">
        <f ca="1">HLOOKUP(assinantes[[#This Row],[Idade]],informacoes!$A$3:$D$4,2,TRUE)</f>
        <v>54-70</v>
      </c>
      <c r="J342" s="15" t="s">
        <v>433</v>
      </c>
      <c r="K342" s="15" t="s">
        <v>444</v>
      </c>
      <c r="L342" s="11">
        <v>29.9</v>
      </c>
    </row>
    <row r="343" spans="1:12" x14ac:dyDescent="0.25">
      <c r="A343" s="7">
        <v>45305541903</v>
      </c>
      <c r="B343" s="9" t="s">
        <v>174</v>
      </c>
      <c r="C343" s="15" t="s">
        <v>6</v>
      </c>
      <c r="D343" s="15" t="s">
        <v>417</v>
      </c>
      <c r="E343" s="15" t="s">
        <v>11</v>
      </c>
      <c r="F343" s="15" t="s">
        <v>425</v>
      </c>
      <c r="G343" s="10">
        <v>24382</v>
      </c>
      <c r="H343" s="13">
        <f ca="1">TRUNC((TODAY()-assinantes[[#This Row],[Data_Nasc]])/365)</f>
        <v>58</v>
      </c>
      <c r="I343" s="13" t="str">
        <f ca="1">HLOOKUP(assinantes[[#This Row],[Idade]],informacoes!$A$3:$D$4,2,TRUE)</f>
        <v>54-70</v>
      </c>
      <c r="J343" s="15" t="s">
        <v>433</v>
      </c>
      <c r="K343" s="15" t="s">
        <v>447</v>
      </c>
      <c r="L343" s="11">
        <v>79.900000000000006</v>
      </c>
    </row>
    <row r="344" spans="1:12" x14ac:dyDescent="0.25">
      <c r="A344" s="7">
        <v>45344898195</v>
      </c>
      <c r="B344" s="9" t="s">
        <v>338</v>
      </c>
      <c r="C344" s="15" t="s">
        <v>6</v>
      </c>
      <c r="D344" s="15" t="s">
        <v>417</v>
      </c>
      <c r="E344" s="15" t="s">
        <v>13</v>
      </c>
      <c r="F344" s="15" t="s">
        <v>426</v>
      </c>
      <c r="G344" s="10">
        <v>34215</v>
      </c>
      <c r="H344" s="13">
        <f ca="1">TRUNC((TODAY()-assinantes[[#This Row],[Data_Nasc]])/365)</f>
        <v>31</v>
      </c>
      <c r="I344" s="13" t="str">
        <f ca="1">HLOOKUP(assinantes[[#This Row],[Idade]],informacoes!$A$3:$D$4,2,TRUE)</f>
        <v>24-34</v>
      </c>
      <c r="J344" s="15" t="s">
        <v>433</v>
      </c>
      <c r="K344" s="15" t="s">
        <v>447</v>
      </c>
      <c r="L344" s="11">
        <v>79.900000000000006</v>
      </c>
    </row>
    <row r="345" spans="1:12" x14ac:dyDescent="0.25">
      <c r="A345" s="7">
        <v>45398267634</v>
      </c>
      <c r="B345" s="9" t="s">
        <v>307</v>
      </c>
      <c r="C345" s="15" t="s">
        <v>5</v>
      </c>
      <c r="D345" s="15" t="s">
        <v>7</v>
      </c>
      <c r="E345" s="15" t="s">
        <v>12</v>
      </c>
      <c r="F345" s="15" t="s">
        <v>425</v>
      </c>
      <c r="G345" s="10">
        <v>34338</v>
      </c>
      <c r="H345" s="13">
        <f ca="1">TRUNC((TODAY()-assinantes[[#This Row],[Data_Nasc]])/365)</f>
        <v>31</v>
      </c>
      <c r="I345" s="13" t="str">
        <f ca="1">HLOOKUP(assinantes[[#This Row],[Idade]],informacoes!$A$3:$D$4,2,TRUE)</f>
        <v>24-34</v>
      </c>
      <c r="J345" s="15" t="s">
        <v>433</v>
      </c>
      <c r="K345" s="15" t="s">
        <v>446</v>
      </c>
      <c r="L345" s="11">
        <v>9.9</v>
      </c>
    </row>
    <row r="346" spans="1:12" x14ac:dyDescent="0.25">
      <c r="A346" s="7">
        <v>45551104001</v>
      </c>
      <c r="B346" s="9" t="s">
        <v>356</v>
      </c>
      <c r="C346" s="15" t="s">
        <v>6</v>
      </c>
      <c r="D346" s="15" t="s">
        <v>7</v>
      </c>
      <c r="E346" s="15" t="s">
        <v>13</v>
      </c>
      <c r="F346" s="15" t="s">
        <v>426</v>
      </c>
      <c r="G346" s="10">
        <v>21615</v>
      </c>
      <c r="H346" s="13">
        <f ca="1">TRUNC((TODAY()-assinantes[[#This Row],[Data_Nasc]])/365)</f>
        <v>66</v>
      </c>
      <c r="I346" s="13" t="str">
        <f ca="1">HLOOKUP(assinantes[[#This Row],[Idade]],informacoes!$A$3:$D$4,2,TRUE)</f>
        <v>54-70</v>
      </c>
      <c r="J346" s="15" t="s">
        <v>433</v>
      </c>
      <c r="K346" s="15" t="s">
        <v>446</v>
      </c>
      <c r="L346" s="11">
        <v>9.9</v>
      </c>
    </row>
    <row r="347" spans="1:12" x14ac:dyDescent="0.25">
      <c r="A347" s="7">
        <v>45591421429</v>
      </c>
      <c r="B347" s="9" t="s">
        <v>342</v>
      </c>
      <c r="C347" s="15" t="s">
        <v>6</v>
      </c>
      <c r="D347" s="15" t="s">
        <v>8</v>
      </c>
      <c r="E347" s="15" t="s">
        <v>11</v>
      </c>
      <c r="F347" s="15" t="s">
        <v>424</v>
      </c>
      <c r="G347" s="10">
        <v>29906</v>
      </c>
      <c r="H347" s="13">
        <f ca="1">TRUNC((TODAY()-assinantes[[#This Row],[Data_Nasc]])/365)</f>
        <v>43</v>
      </c>
      <c r="I347" s="13" t="str">
        <f ca="1">HLOOKUP(assinantes[[#This Row],[Idade]],informacoes!$A$3:$D$4,2,TRUE)</f>
        <v>35-44</v>
      </c>
      <c r="J347" s="15" t="s">
        <v>433</v>
      </c>
      <c r="K347" s="15" t="s">
        <v>447</v>
      </c>
      <c r="L347" s="11">
        <v>79.900000000000006</v>
      </c>
    </row>
    <row r="348" spans="1:12" x14ac:dyDescent="0.25">
      <c r="A348" s="7">
        <v>45665433109</v>
      </c>
      <c r="B348" s="9" t="s">
        <v>43</v>
      </c>
      <c r="C348" s="15" t="s">
        <v>6</v>
      </c>
      <c r="D348" s="15" t="s">
        <v>7</v>
      </c>
      <c r="E348" s="15" t="s">
        <v>12</v>
      </c>
      <c r="F348" s="15" t="s">
        <v>424</v>
      </c>
      <c r="G348" s="10">
        <v>29499</v>
      </c>
      <c r="H348" s="13">
        <f ca="1">TRUNC((TODAY()-assinantes[[#This Row],[Data_Nasc]])/365)</f>
        <v>44</v>
      </c>
      <c r="I348" s="13" t="str">
        <f ca="1">HLOOKUP(assinantes[[#This Row],[Idade]],informacoes!$A$3:$D$4,2,TRUE)</f>
        <v>45-54</v>
      </c>
      <c r="J348" s="15" t="s">
        <v>433</v>
      </c>
      <c r="K348" s="15" t="s">
        <v>446</v>
      </c>
      <c r="L348" s="11">
        <v>9.9</v>
      </c>
    </row>
    <row r="349" spans="1:12" x14ac:dyDescent="0.25">
      <c r="A349" s="7">
        <v>45682920544</v>
      </c>
      <c r="B349" s="9" t="s">
        <v>233</v>
      </c>
      <c r="C349" s="15" t="s">
        <v>5</v>
      </c>
      <c r="D349" s="15" t="s">
        <v>7</v>
      </c>
      <c r="E349" s="15" t="s">
        <v>427</v>
      </c>
      <c r="F349" s="15" t="s">
        <v>424</v>
      </c>
      <c r="G349" s="10">
        <v>32679</v>
      </c>
      <c r="H349" s="13">
        <f ca="1">TRUNC((TODAY()-assinantes[[#This Row],[Data_Nasc]])/365)</f>
        <v>35</v>
      </c>
      <c r="I349" s="13" t="str">
        <f ca="1">HLOOKUP(assinantes[[#This Row],[Idade]],informacoes!$A$3:$D$4,2,TRUE)</f>
        <v>35-44</v>
      </c>
      <c r="J349" s="15" t="s">
        <v>433</v>
      </c>
      <c r="K349" s="15" t="s">
        <v>445</v>
      </c>
      <c r="L349" s="11">
        <v>35.9</v>
      </c>
    </row>
    <row r="350" spans="1:12" x14ac:dyDescent="0.25">
      <c r="A350" s="7">
        <v>45709208362</v>
      </c>
      <c r="B350" s="9" t="s">
        <v>189</v>
      </c>
      <c r="C350" s="15" t="s">
        <v>5</v>
      </c>
      <c r="D350" s="15" t="s">
        <v>8</v>
      </c>
      <c r="E350" s="15" t="s">
        <v>427</v>
      </c>
      <c r="F350" s="15" t="s">
        <v>425</v>
      </c>
      <c r="G350" s="10">
        <v>22631</v>
      </c>
      <c r="H350" s="13">
        <f ca="1">TRUNC((TODAY()-assinantes[[#This Row],[Data_Nasc]])/365)</f>
        <v>63</v>
      </c>
      <c r="I350" s="13" t="str">
        <f ca="1">HLOOKUP(assinantes[[#This Row],[Idade]],informacoes!$A$3:$D$4,2,TRUE)</f>
        <v>54-70</v>
      </c>
      <c r="J350" s="15" t="s">
        <v>433</v>
      </c>
      <c r="K350" s="15" t="s">
        <v>446</v>
      </c>
      <c r="L350" s="11">
        <v>9.9</v>
      </c>
    </row>
    <row r="351" spans="1:12" x14ac:dyDescent="0.25">
      <c r="A351" s="7">
        <v>45881940290</v>
      </c>
      <c r="B351" s="9" t="s">
        <v>195</v>
      </c>
      <c r="C351" s="15" t="s">
        <v>5</v>
      </c>
      <c r="D351" s="15" t="s">
        <v>417</v>
      </c>
      <c r="E351" s="15" t="s">
        <v>9</v>
      </c>
      <c r="F351" s="15" t="s">
        <v>425</v>
      </c>
      <c r="G351" s="10">
        <v>32142</v>
      </c>
      <c r="H351" s="13">
        <f ca="1">TRUNC((TODAY()-assinantes[[#This Row],[Data_Nasc]])/365)</f>
        <v>37</v>
      </c>
      <c r="I351" s="13" t="str">
        <f ca="1">HLOOKUP(assinantes[[#This Row],[Idade]],informacoes!$A$3:$D$4,2,TRUE)</f>
        <v>35-44</v>
      </c>
      <c r="J351" s="15" t="s">
        <v>429</v>
      </c>
      <c r="K351" s="15" t="s">
        <v>446</v>
      </c>
      <c r="L351" s="11">
        <v>9.9</v>
      </c>
    </row>
    <row r="352" spans="1:12" x14ac:dyDescent="0.25">
      <c r="A352" s="7">
        <v>45892038935</v>
      </c>
      <c r="B352" s="9" t="s">
        <v>325</v>
      </c>
      <c r="C352" s="15" t="s">
        <v>5</v>
      </c>
      <c r="D352" s="15" t="s">
        <v>7</v>
      </c>
      <c r="E352" s="15" t="s">
        <v>427</v>
      </c>
      <c r="F352" s="15" t="s">
        <v>425</v>
      </c>
      <c r="G352" s="10">
        <v>29975</v>
      </c>
      <c r="H352" s="13">
        <f ca="1">TRUNC((TODAY()-assinantes[[#This Row],[Data_Nasc]])/365)</f>
        <v>43</v>
      </c>
      <c r="I352" s="13" t="str">
        <f ca="1">HLOOKUP(assinantes[[#This Row],[Idade]],informacoes!$A$3:$D$4,2,TRUE)</f>
        <v>35-44</v>
      </c>
      <c r="J352" s="15" t="s">
        <v>432</v>
      </c>
      <c r="K352" s="15" t="s">
        <v>445</v>
      </c>
      <c r="L352" s="11">
        <v>35.9</v>
      </c>
    </row>
    <row r="353" spans="1:12" x14ac:dyDescent="0.25">
      <c r="A353" s="7">
        <v>45953823152</v>
      </c>
      <c r="B353" s="9" t="s">
        <v>181</v>
      </c>
      <c r="C353" s="15" t="s">
        <v>5</v>
      </c>
      <c r="D353" s="15" t="s">
        <v>417</v>
      </c>
      <c r="E353" s="15" t="s">
        <v>427</v>
      </c>
      <c r="F353" s="15" t="s">
        <v>425</v>
      </c>
      <c r="G353" s="10">
        <v>23160</v>
      </c>
      <c r="H353" s="13">
        <f ca="1">TRUNC((TODAY()-assinantes[[#This Row],[Data_Nasc]])/365)</f>
        <v>61</v>
      </c>
      <c r="I353" s="13" t="str">
        <f ca="1">HLOOKUP(assinantes[[#This Row],[Idade]],informacoes!$A$3:$D$4,2,TRUE)</f>
        <v>54-70</v>
      </c>
      <c r="J353" s="15" t="s">
        <v>436</v>
      </c>
      <c r="K353" s="15" t="s">
        <v>445</v>
      </c>
      <c r="L353" s="11">
        <v>35.9</v>
      </c>
    </row>
    <row r="354" spans="1:12" x14ac:dyDescent="0.25">
      <c r="A354" s="7">
        <v>45961352404</v>
      </c>
      <c r="B354" s="9" t="s">
        <v>375</v>
      </c>
      <c r="C354" s="15" t="s">
        <v>6</v>
      </c>
      <c r="D354" s="15" t="s">
        <v>417</v>
      </c>
      <c r="E354" s="15" t="s">
        <v>9</v>
      </c>
      <c r="F354" s="15" t="s">
        <v>425</v>
      </c>
      <c r="G354" s="10">
        <v>30770</v>
      </c>
      <c r="H354" s="13">
        <f ca="1">TRUNC((TODAY()-assinantes[[#This Row],[Data_Nasc]])/365)</f>
        <v>41</v>
      </c>
      <c r="I354" s="13" t="str">
        <f ca="1">HLOOKUP(assinantes[[#This Row],[Idade]],informacoes!$A$3:$D$4,2,TRUE)</f>
        <v>35-44</v>
      </c>
      <c r="J354" s="15" t="s">
        <v>436</v>
      </c>
      <c r="K354" s="15" t="s">
        <v>444</v>
      </c>
      <c r="L354" s="11">
        <v>29.9</v>
      </c>
    </row>
    <row r="355" spans="1:12" x14ac:dyDescent="0.25">
      <c r="A355" s="7">
        <v>46126747412</v>
      </c>
      <c r="B355" s="9" t="s">
        <v>159</v>
      </c>
      <c r="C355" s="15" t="s">
        <v>5</v>
      </c>
      <c r="D355" s="15" t="s">
        <v>8</v>
      </c>
      <c r="E355" s="15" t="s">
        <v>9</v>
      </c>
      <c r="F355" s="15" t="s">
        <v>425</v>
      </c>
      <c r="G355" s="10">
        <v>22827</v>
      </c>
      <c r="H355" s="13">
        <f ca="1">TRUNC((TODAY()-assinantes[[#This Row],[Data_Nasc]])/365)</f>
        <v>62</v>
      </c>
      <c r="I355" s="13" t="str">
        <f ca="1">HLOOKUP(assinantes[[#This Row],[Idade]],informacoes!$A$3:$D$4,2,TRUE)</f>
        <v>54-70</v>
      </c>
      <c r="J355" s="15" t="s">
        <v>436</v>
      </c>
      <c r="K355" s="15" t="s">
        <v>446</v>
      </c>
      <c r="L355" s="11">
        <v>9.9</v>
      </c>
    </row>
    <row r="356" spans="1:12" x14ac:dyDescent="0.25">
      <c r="A356" s="7">
        <v>46157189382</v>
      </c>
      <c r="B356" s="9" t="s">
        <v>290</v>
      </c>
      <c r="C356" s="15" t="s">
        <v>6</v>
      </c>
      <c r="D356" s="15" t="s">
        <v>7</v>
      </c>
      <c r="E356" s="15" t="s">
        <v>13</v>
      </c>
      <c r="F356" s="15" t="s">
        <v>426</v>
      </c>
      <c r="G356" s="10">
        <v>25876</v>
      </c>
      <c r="H356" s="13">
        <f ca="1">TRUNC((TODAY()-assinantes[[#This Row],[Data_Nasc]])/365)</f>
        <v>54</v>
      </c>
      <c r="I356" s="13" t="str">
        <f ca="1">HLOOKUP(assinantes[[#This Row],[Idade]],informacoes!$A$3:$D$4,2,TRUE)</f>
        <v>54-70</v>
      </c>
      <c r="J356" s="15" t="s">
        <v>436</v>
      </c>
      <c r="K356" s="15" t="s">
        <v>447</v>
      </c>
      <c r="L356" s="11">
        <v>79.900000000000006</v>
      </c>
    </row>
    <row r="357" spans="1:12" x14ac:dyDescent="0.25">
      <c r="A357" s="7">
        <v>46205324892</v>
      </c>
      <c r="B357" s="9" t="s">
        <v>22</v>
      </c>
      <c r="C357" s="15" t="s">
        <v>5</v>
      </c>
      <c r="D357" s="15" t="s">
        <v>8</v>
      </c>
      <c r="E357" s="15" t="s">
        <v>427</v>
      </c>
      <c r="F357" s="15" t="s">
        <v>424</v>
      </c>
      <c r="G357" s="10">
        <v>25099</v>
      </c>
      <c r="H357" s="13">
        <f ca="1">TRUNC((TODAY()-assinantes[[#This Row],[Data_Nasc]])/365)</f>
        <v>56</v>
      </c>
      <c r="I357" s="13" t="str">
        <f ca="1">HLOOKUP(assinantes[[#This Row],[Idade]],informacoes!$A$3:$D$4,2,TRUE)</f>
        <v>54-70</v>
      </c>
      <c r="J357" s="15" t="s">
        <v>436</v>
      </c>
      <c r="K357" s="15" t="s">
        <v>444</v>
      </c>
      <c r="L357" s="11">
        <v>29.9</v>
      </c>
    </row>
    <row r="358" spans="1:12" x14ac:dyDescent="0.25">
      <c r="A358" s="7">
        <v>46222211142</v>
      </c>
      <c r="B358" s="9" t="s">
        <v>391</v>
      </c>
      <c r="C358" s="15" t="s">
        <v>6</v>
      </c>
      <c r="D358" s="15" t="s">
        <v>417</v>
      </c>
      <c r="E358" s="15" t="s">
        <v>12</v>
      </c>
      <c r="F358" s="15" t="s">
        <v>424</v>
      </c>
      <c r="G358" s="10">
        <v>21213</v>
      </c>
      <c r="H358" s="13">
        <f ca="1">TRUNC((TODAY()-assinantes[[#This Row],[Data_Nasc]])/365)</f>
        <v>67</v>
      </c>
      <c r="I358" s="13" t="str">
        <f ca="1">HLOOKUP(assinantes[[#This Row],[Idade]],informacoes!$A$3:$D$4,2,TRUE)</f>
        <v>54-70</v>
      </c>
      <c r="J358" s="15" t="s">
        <v>436</v>
      </c>
      <c r="K358" s="15" t="s">
        <v>447</v>
      </c>
      <c r="L358" s="11">
        <v>79.900000000000006</v>
      </c>
    </row>
    <row r="359" spans="1:12" x14ac:dyDescent="0.25">
      <c r="A359" s="7">
        <v>46344330480</v>
      </c>
      <c r="B359" s="9" t="s">
        <v>348</v>
      </c>
      <c r="C359" s="15" t="s">
        <v>6</v>
      </c>
      <c r="D359" s="15" t="s">
        <v>416</v>
      </c>
      <c r="E359" s="15" t="s">
        <v>13</v>
      </c>
      <c r="F359" s="15" t="s">
        <v>425</v>
      </c>
      <c r="G359" s="10">
        <v>34083</v>
      </c>
      <c r="H359" s="13">
        <f ca="1">TRUNC((TODAY()-assinantes[[#This Row],[Data_Nasc]])/365)</f>
        <v>31</v>
      </c>
      <c r="I359" s="13" t="str">
        <f ca="1">HLOOKUP(assinantes[[#This Row],[Idade]],informacoes!$A$3:$D$4,2,TRUE)</f>
        <v>24-34</v>
      </c>
      <c r="J359" s="15" t="s">
        <v>435</v>
      </c>
      <c r="K359" s="15" t="s">
        <v>446</v>
      </c>
      <c r="L359" s="11">
        <v>9.9</v>
      </c>
    </row>
    <row r="360" spans="1:12" x14ac:dyDescent="0.25">
      <c r="A360" s="7">
        <v>46353055602</v>
      </c>
      <c r="B360" s="9" t="s">
        <v>373</v>
      </c>
      <c r="C360" s="15" t="s">
        <v>6</v>
      </c>
      <c r="D360" s="15" t="s">
        <v>7</v>
      </c>
      <c r="E360" s="15" t="s">
        <v>427</v>
      </c>
      <c r="F360" s="15" t="s">
        <v>424</v>
      </c>
      <c r="G360" s="10">
        <v>22815</v>
      </c>
      <c r="H360" s="13">
        <f ca="1">TRUNC((TODAY()-assinantes[[#This Row],[Data_Nasc]])/365)</f>
        <v>62</v>
      </c>
      <c r="I360" s="13" t="str">
        <f ca="1">HLOOKUP(assinantes[[#This Row],[Idade]],informacoes!$A$3:$D$4,2,TRUE)</f>
        <v>54-70</v>
      </c>
      <c r="J360" s="15" t="s">
        <v>433</v>
      </c>
      <c r="K360" s="15" t="s">
        <v>445</v>
      </c>
      <c r="L360" s="11">
        <v>35.9</v>
      </c>
    </row>
    <row r="361" spans="1:12" x14ac:dyDescent="0.25">
      <c r="A361" s="7">
        <v>46354255833</v>
      </c>
      <c r="B361" s="9" t="s">
        <v>392</v>
      </c>
      <c r="C361" s="15" t="s">
        <v>5</v>
      </c>
      <c r="D361" s="15" t="s">
        <v>8</v>
      </c>
      <c r="E361" s="15" t="s">
        <v>13</v>
      </c>
      <c r="F361" s="15" t="s">
        <v>425</v>
      </c>
      <c r="G361" s="10">
        <v>26340</v>
      </c>
      <c r="H361" s="13">
        <f ca="1">TRUNC((TODAY()-assinantes[[#This Row],[Data_Nasc]])/365)</f>
        <v>53</v>
      </c>
      <c r="I361" s="13" t="str">
        <f ca="1">HLOOKUP(assinantes[[#This Row],[Idade]],informacoes!$A$3:$D$4,2,TRUE)</f>
        <v>45-54</v>
      </c>
      <c r="J361" s="15" t="s">
        <v>433</v>
      </c>
      <c r="K361" s="15" t="s">
        <v>444</v>
      </c>
      <c r="L361" s="11">
        <v>29.9</v>
      </c>
    </row>
    <row r="362" spans="1:12" x14ac:dyDescent="0.25">
      <c r="A362" s="7">
        <v>46370856674</v>
      </c>
      <c r="B362" s="9" t="s">
        <v>319</v>
      </c>
      <c r="C362" s="15" t="s">
        <v>5</v>
      </c>
      <c r="D362" s="15" t="s">
        <v>8</v>
      </c>
      <c r="E362" s="15" t="s">
        <v>12</v>
      </c>
      <c r="F362" s="15" t="s">
        <v>425</v>
      </c>
      <c r="G362" s="10">
        <v>26710</v>
      </c>
      <c r="H362" s="13">
        <f ca="1">TRUNC((TODAY()-assinantes[[#This Row],[Data_Nasc]])/365)</f>
        <v>52</v>
      </c>
      <c r="I362" s="13" t="str">
        <f ca="1">HLOOKUP(assinantes[[#This Row],[Idade]],informacoes!$A$3:$D$4,2,TRUE)</f>
        <v>45-54</v>
      </c>
      <c r="J362" s="15" t="s">
        <v>433</v>
      </c>
      <c r="K362" s="15" t="s">
        <v>447</v>
      </c>
      <c r="L362" s="11">
        <v>79.900000000000006</v>
      </c>
    </row>
    <row r="363" spans="1:12" x14ac:dyDescent="0.25">
      <c r="A363" s="7">
        <v>46447828715</v>
      </c>
      <c r="B363" s="9" t="s">
        <v>407</v>
      </c>
      <c r="C363" s="15" t="s">
        <v>6</v>
      </c>
      <c r="D363" s="15" t="s">
        <v>7</v>
      </c>
      <c r="E363" s="15" t="s">
        <v>427</v>
      </c>
      <c r="F363" s="15" t="s">
        <v>425</v>
      </c>
      <c r="G363" s="10">
        <v>31371</v>
      </c>
      <c r="H363" s="13">
        <f ca="1">TRUNC((TODAY()-assinantes[[#This Row],[Data_Nasc]])/365)</f>
        <v>39</v>
      </c>
      <c r="I363" s="13" t="str">
        <f ca="1">HLOOKUP(assinantes[[#This Row],[Idade]],informacoes!$A$3:$D$4,2,TRUE)</f>
        <v>35-44</v>
      </c>
      <c r="J363" s="15" t="s">
        <v>433</v>
      </c>
      <c r="K363" s="15" t="s">
        <v>444</v>
      </c>
      <c r="L363" s="11">
        <v>29.9</v>
      </c>
    </row>
    <row r="364" spans="1:12" x14ac:dyDescent="0.25">
      <c r="A364" s="7">
        <v>46483232083</v>
      </c>
      <c r="B364" s="9" t="s">
        <v>365</v>
      </c>
      <c r="C364" s="15" t="s">
        <v>6</v>
      </c>
      <c r="D364" s="15" t="s">
        <v>7</v>
      </c>
      <c r="E364" s="15" t="s">
        <v>427</v>
      </c>
      <c r="F364" s="15" t="s">
        <v>425</v>
      </c>
      <c r="G364" s="10">
        <v>25253</v>
      </c>
      <c r="H364" s="13">
        <f ca="1">TRUNC((TODAY()-assinantes[[#This Row],[Data_Nasc]])/365)</f>
        <v>56</v>
      </c>
      <c r="I364" s="13" t="str">
        <f ca="1">HLOOKUP(assinantes[[#This Row],[Idade]],informacoes!$A$3:$D$4,2,TRUE)</f>
        <v>54-70</v>
      </c>
      <c r="J364" s="15" t="s">
        <v>433</v>
      </c>
      <c r="K364" s="15" t="s">
        <v>445</v>
      </c>
      <c r="L364" s="11">
        <v>35.9</v>
      </c>
    </row>
    <row r="365" spans="1:12" x14ac:dyDescent="0.25">
      <c r="A365" s="7">
        <v>46533166609</v>
      </c>
      <c r="B365" s="9" t="s">
        <v>283</v>
      </c>
      <c r="C365" s="15" t="s">
        <v>6</v>
      </c>
      <c r="D365" s="15" t="s">
        <v>7</v>
      </c>
      <c r="E365" s="15" t="s">
        <v>12</v>
      </c>
      <c r="F365" s="15" t="s">
        <v>424</v>
      </c>
      <c r="G365" s="10">
        <v>33765</v>
      </c>
      <c r="H365" s="13">
        <f ca="1">TRUNC((TODAY()-assinantes[[#This Row],[Data_Nasc]])/365)</f>
        <v>32</v>
      </c>
      <c r="I365" s="13" t="str">
        <f ca="1">HLOOKUP(assinantes[[#This Row],[Idade]],informacoes!$A$3:$D$4,2,TRUE)</f>
        <v>24-34</v>
      </c>
      <c r="J365" s="15" t="s">
        <v>430</v>
      </c>
      <c r="K365" s="15" t="s">
        <v>446</v>
      </c>
      <c r="L365" s="11">
        <v>9.9</v>
      </c>
    </row>
    <row r="366" spans="1:12" x14ac:dyDescent="0.25">
      <c r="A366" s="7">
        <v>46593413625</v>
      </c>
      <c r="B366" s="9" t="s">
        <v>90</v>
      </c>
      <c r="C366" s="15" t="s">
        <v>5</v>
      </c>
      <c r="D366" s="15" t="s">
        <v>7</v>
      </c>
      <c r="E366" s="15" t="s">
        <v>11</v>
      </c>
      <c r="F366" s="15" t="s">
        <v>426</v>
      </c>
      <c r="G366" s="10">
        <v>31478</v>
      </c>
      <c r="H366" s="13">
        <f ca="1">TRUNC((TODAY()-assinantes[[#This Row],[Data_Nasc]])/365)</f>
        <v>39</v>
      </c>
      <c r="I366" s="13" t="str">
        <f ca="1">HLOOKUP(assinantes[[#This Row],[Idade]],informacoes!$A$3:$D$4,2,TRUE)</f>
        <v>35-44</v>
      </c>
      <c r="J366" s="15" t="s">
        <v>429</v>
      </c>
      <c r="K366" s="15" t="s">
        <v>447</v>
      </c>
      <c r="L366" s="11">
        <v>79.900000000000006</v>
      </c>
    </row>
    <row r="367" spans="1:12" x14ac:dyDescent="0.25">
      <c r="A367" s="7">
        <v>46610379858</v>
      </c>
      <c r="B367" s="9" t="s">
        <v>105</v>
      </c>
      <c r="C367" s="15" t="s">
        <v>6</v>
      </c>
      <c r="D367" s="15" t="s">
        <v>7</v>
      </c>
      <c r="E367" s="15" t="s">
        <v>427</v>
      </c>
      <c r="F367" s="15" t="s">
        <v>425</v>
      </c>
      <c r="G367" s="10">
        <v>22932</v>
      </c>
      <c r="H367" s="13">
        <f ca="1">TRUNC((TODAY()-assinantes[[#This Row],[Data_Nasc]])/365)</f>
        <v>62</v>
      </c>
      <c r="I367" s="13" t="str">
        <f ca="1">HLOOKUP(assinantes[[#This Row],[Idade]],informacoes!$A$3:$D$4,2,TRUE)</f>
        <v>54-70</v>
      </c>
      <c r="J367" s="15" t="s">
        <v>431</v>
      </c>
      <c r="K367" s="15" t="s">
        <v>446</v>
      </c>
      <c r="L367" s="11">
        <v>9.9</v>
      </c>
    </row>
    <row r="368" spans="1:12" x14ac:dyDescent="0.25">
      <c r="A368" s="7">
        <v>46621773048</v>
      </c>
      <c r="B368" s="9" t="s">
        <v>379</v>
      </c>
      <c r="C368" s="15" t="s">
        <v>6</v>
      </c>
      <c r="D368" s="15" t="s">
        <v>8</v>
      </c>
      <c r="E368" s="15" t="s">
        <v>12</v>
      </c>
      <c r="F368" s="15" t="s">
        <v>426</v>
      </c>
      <c r="G368" s="10">
        <v>23709</v>
      </c>
      <c r="H368" s="13">
        <f ca="1">TRUNC((TODAY()-assinantes[[#This Row],[Data_Nasc]])/365)</f>
        <v>60</v>
      </c>
      <c r="I368" s="13" t="str">
        <f ca="1">HLOOKUP(assinantes[[#This Row],[Idade]],informacoes!$A$3:$D$4,2,TRUE)</f>
        <v>54-70</v>
      </c>
      <c r="J368" s="15" t="s">
        <v>432</v>
      </c>
      <c r="K368" s="15" t="s">
        <v>446</v>
      </c>
      <c r="L368" s="11">
        <v>9.9</v>
      </c>
    </row>
    <row r="369" spans="1:12" x14ac:dyDescent="0.25">
      <c r="A369" s="7">
        <v>46741073132</v>
      </c>
      <c r="B369" s="9" t="s">
        <v>399</v>
      </c>
      <c r="C369" s="15" t="s">
        <v>6</v>
      </c>
      <c r="D369" s="15" t="s">
        <v>8</v>
      </c>
      <c r="E369" s="15" t="s">
        <v>9</v>
      </c>
      <c r="F369" s="15" t="s">
        <v>425</v>
      </c>
      <c r="G369" s="10">
        <v>28749</v>
      </c>
      <c r="H369" s="13">
        <f ca="1">TRUNC((TODAY()-assinantes[[#This Row],[Data_Nasc]])/365)</f>
        <v>46</v>
      </c>
      <c r="I369" s="13" t="str">
        <f ca="1">HLOOKUP(assinantes[[#This Row],[Idade]],informacoes!$A$3:$D$4,2,TRUE)</f>
        <v>45-54</v>
      </c>
      <c r="J369" s="15" t="s">
        <v>434</v>
      </c>
      <c r="K369" s="15" t="s">
        <v>446</v>
      </c>
      <c r="L369" s="11">
        <v>9.9</v>
      </c>
    </row>
    <row r="370" spans="1:12" x14ac:dyDescent="0.25">
      <c r="A370" s="7">
        <v>46800162766</v>
      </c>
      <c r="B370" s="9" t="s">
        <v>64</v>
      </c>
      <c r="C370" s="15" t="s">
        <v>5</v>
      </c>
      <c r="D370" s="15" t="s">
        <v>417</v>
      </c>
      <c r="E370" s="15" t="s">
        <v>14</v>
      </c>
      <c r="F370" s="15" t="s">
        <v>425</v>
      </c>
      <c r="G370" s="10">
        <v>29708</v>
      </c>
      <c r="H370" s="13">
        <f ca="1">TRUNC((TODAY()-assinantes[[#This Row],[Data_Nasc]])/365)</f>
        <v>43</v>
      </c>
      <c r="I370" s="13" t="str">
        <f ca="1">HLOOKUP(assinantes[[#This Row],[Idade]],informacoes!$A$3:$D$4,2,TRUE)</f>
        <v>35-44</v>
      </c>
      <c r="J370" s="15" t="s">
        <v>430</v>
      </c>
      <c r="K370" s="15" t="s">
        <v>444</v>
      </c>
      <c r="L370" s="11">
        <v>29.9</v>
      </c>
    </row>
    <row r="371" spans="1:12" x14ac:dyDescent="0.25">
      <c r="A371" s="7">
        <v>46858118798</v>
      </c>
      <c r="B371" s="9" t="s">
        <v>132</v>
      </c>
      <c r="C371" s="15" t="s">
        <v>6</v>
      </c>
      <c r="D371" s="15" t="s">
        <v>8</v>
      </c>
      <c r="E371" s="15" t="s">
        <v>13</v>
      </c>
      <c r="F371" s="15" t="s">
        <v>425</v>
      </c>
      <c r="G371" s="10">
        <v>20741</v>
      </c>
      <c r="H371" s="13">
        <f ca="1">TRUNC((TODAY()-assinantes[[#This Row],[Data_Nasc]])/365)</f>
        <v>68</v>
      </c>
      <c r="I371" s="13" t="str">
        <f ca="1">HLOOKUP(assinantes[[#This Row],[Idade]],informacoes!$A$3:$D$4,2,TRUE)</f>
        <v>54-70</v>
      </c>
      <c r="J371" s="15" t="s">
        <v>435</v>
      </c>
      <c r="K371" s="15" t="s">
        <v>446</v>
      </c>
      <c r="L371" s="11">
        <v>9.9</v>
      </c>
    </row>
    <row r="372" spans="1:12" x14ac:dyDescent="0.25">
      <c r="A372" s="7">
        <v>46884175269</v>
      </c>
      <c r="B372" s="9" t="s">
        <v>214</v>
      </c>
      <c r="C372" s="15" t="s">
        <v>6</v>
      </c>
      <c r="D372" s="15" t="s">
        <v>417</v>
      </c>
      <c r="E372" s="15" t="s">
        <v>427</v>
      </c>
      <c r="F372" s="15" t="s">
        <v>426</v>
      </c>
      <c r="G372" s="10">
        <v>22480</v>
      </c>
      <c r="H372" s="13">
        <f ca="1">TRUNC((TODAY()-assinantes[[#This Row],[Data_Nasc]])/365)</f>
        <v>63</v>
      </c>
      <c r="I372" s="13" t="str">
        <f ca="1">HLOOKUP(assinantes[[#This Row],[Idade]],informacoes!$A$3:$D$4,2,TRUE)</f>
        <v>54-70</v>
      </c>
      <c r="J372" s="15" t="s">
        <v>436</v>
      </c>
      <c r="K372" s="15" t="s">
        <v>444</v>
      </c>
      <c r="L372" s="11">
        <v>29.9</v>
      </c>
    </row>
    <row r="373" spans="1:12" x14ac:dyDescent="0.25">
      <c r="A373" s="7">
        <v>47005649054</v>
      </c>
      <c r="B373" s="9" t="s">
        <v>329</v>
      </c>
      <c r="C373" s="15" t="s">
        <v>5</v>
      </c>
      <c r="D373" s="15" t="s">
        <v>8</v>
      </c>
      <c r="E373" s="15" t="s">
        <v>427</v>
      </c>
      <c r="F373" s="15" t="s">
        <v>424</v>
      </c>
      <c r="G373" s="10">
        <v>28842</v>
      </c>
      <c r="H373" s="13">
        <f ca="1">TRUNC((TODAY()-assinantes[[#This Row],[Data_Nasc]])/365)</f>
        <v>46</v>
      </c>
      <c r="I373" s="13" t="str">
        <f ca="1">HLOOKUP(assinantes[[#This Row],[Idade]],informacoes!$A$3:$D$4,2,TRUE)</f>
        <v>45-54</v>
      </c>
      <c r="J373" s="15" t="s">
        <v>430</v>
      </c>
      <c r="K373" s="15" t="s">
        <v>445</v>
      </c>
      <c r="L373" s="11">
        <v>35.9</v>
      </c>
    </row>
    <row r="374" spans="1:12" x14ac:dyDescent="0.25">
      <c r="A374" s="7">
        <v>47007221276</v>
      </c>
      <c r="B374" s="9" t="s">
        <v>29</v>
      </c>
      <c r="C374" s="15" t="s">
        <v>6</v>
      </c>
      <c r="D374" s="15" t="s">
        <v>8</v>
      </c>
      <c r="E374" s="15" t="s">
        <v>427</v>
      </c>
      <c r="F374" s="15" t="s">
        <v>426</v>
      </c>
      <c r="G374" s="10">
        <v>26224</v>
      </c>
      <c r="H374" s="13">
        <f ca="1">TRUNC((TODAY()-assinantes[[#This Row],[Data_Nasc]])/365)</f>
        <v>53</v>
      </c>
      <c r="I374" s="13" t="str">
        <f ca="1">HLOOKUP(assinantes[[#This Row],[Idade]],informacoes!$A$3:$D$4,2,TRUE)</f>
        <v>45-54</v>
      </c>
      <c r="J374" s="15" t="s">
        <v>435</v>
      </c>
      <c r="K374" s="15" t="s">
        <v>445</v>
      </c>
      <c r="L374" s="11">
        <v>35.9</v>
      </c>
    </row>
    <row r="375" spans="1:12" x14ac:dyDescent="0.25">
      <c r="A375" s="7">
        <v>47042599063</v>
      </c>
      <c r="B375" s="9" t="s">
        <v>102</v>
      </c>
      <c r="C375" s="15" t="s">
        <v>6</v>
      </c>
      <c r="D375" s="15" t="s">
        <v>8</v>
      </c>
      <c r="E375" s="15" t="s">
        <v>11</v>
      </c>
      <c r="F375" s="15" t="s">
        <v>424</v>
      </c>
      <c r="G375" s="10">
        <v>33916</v>
      </c>
      <c r="H375" s="13">
        <f ca="1">TRUNC((TODAY()-assinantes[[#This Row],[Data_Nasc]])/365)</f>
        <v>32</v>
      </c>
      <c r="I375" s="13" t="str">
        <f ca="1">HLOOKUP(assinantes[[#This Row],[Idade]],informacoes!$A$3:$D$4,2,TRUE)</f>
        <v>24-34</v>
      </c>
      <c r="J375" s="15" t="s">
        <v>436</v>
      </c>
      <c r="K375" s="15" t="s">
        <v>447</v>
      </c>
      <c r="L375" s="11">
        <v>79.900000000000006</v>
      </c>
    </row>
    <row r="376" spans="1:12" x14ac:dyDescent="0.25">
      <c r="A376" s="7">
        <v>47042740325</v>
      </c>
      <c r="B376" s="9" t="s">
        <v>292</v>
      </c>
      <c r="C376" s="15" t="s">
        <v>5</v>
      </c>
      <c r="D376" s="15" t="s">
        <v>8</v>
      </c>
      <c r="E376" s="15" t="s">
        <v>14</v>
      </c>
      <c r="F376" s="15" t="s">
        <v>425</v>
      </c>
      <c r="G376" s="10">
        <v>31830</v>
      </c>
      <c r="H376" s="13">
        <f ca="1">TRUNC((TODAY()-assinantes[[#This Row],[Data_Nasc]])/365)</f>
        <v>38</v>
      </c>
      <c r="I376" s="13" t="str">
        <f ca="1">HLOOKUP(assinantes[[#This Row],[Idade]],informacoes!$A$3:$D$4,2,TRUE)</f>
        <v>35-44</v>
      </c>
      <c r="J376" s="15" t="s">
        <v>433</v>
      </c>
      <c r="K376" s="15" t="s">
        <v>444</v>
      </c>
      <c r="L376" s="11">
        <v>29.9</v>
      </c>
    </row>
    <row r="377" spans="1:12" x14ac:dyDescent="0.25">
      <c r="A377" s="7">
        <v>47129833052</v>
      </c>
      <c r="B377" s="9" t="s">
        <v>278</v>
      </c>
      <c r="C377" s="15" t="s">
        <v>6</v>
      </c>
      <c r="D377" s="15" t="s">
        <v>417</v>
      </c>
      <c r="E377" s="15" t="s">
        <v>13</v>
      </c>
      <c r="F377" s="15" t="s">
        <v>426</v>
      </c>
      <c r="G377" s="10">
        <v>24724</v>
      </c>
      <c r="H377" s="13">
        <f ca="1">TRUNC((TODAY()-assinantes[[#This Row],[Data_Nasc]])/365)</f>
        <v>57</v>
      </c>
      <c r="I377" s="13" t="str">
        <f ca="1">HLOOKUP(assinantes[[#This Row],[Idade]],informacoes!$A$3:$D$4,2,TRUE)</f>
        <v>54-70</v>
      </c>
      <c r="J377" s="15" t="s">
        <v>433</v>
      </c>
      <c r="K377" s="15" t="s">
        <v>446</v>
      </c>
      <c r="L377" s="11">
        <v>9.9</v>
      </c>
    </row>
    <row r="378" spans="1:12" x14ac:dyDescent="0.25">
      <c r="A378" s="7">
        <v>47153877700</v>
      </c>
      <c r="B378" s="9" t="s">
        <v>185</v>
      </c>
      <c r="C378" s="15" t="s">
        <v>5</v>
      </c>
      <c r="D378" s="15" t="s">
        <v>7</v>
      </c>
      <c r="E378" s="15" t="s">
        <v>427</v>
      </c>
      <c r="F378" s="15" t="s">
        <v>425</v>
      </c>
      <c r="G378" s="10">
        <v>28772</v>
      </c>
      <c r="H378" s="13">
        <f ca="1">TRUNC((TODAY()-assinantes[[#This Row],[Data_Nasc]])/365)</f>
        <v>46</v>
      </c>
      <c r="I378" s="13" t="str">
        <f ca="1">HLOOKUP(assinantes[[#This Row],[Idade]],informacoes!$A$3:$D$4,2,TRUE)</f>
        <v>45-54</v>
      </c>
      <c r="J378" s="15" t="s">
        <v>433</v>
      </c>
      <c r="K378" s="15" t="s">
        <v>445</v>
      </c>
      <c r="L378" s="11">
        <v>35.9</v>
      </c>
    </row>
    <row r="379" spans="1:12" x14ac:dyDescent="0.25">
      <c r="A379" s="7">
        <v>47174082747</v>
      </c>
      <c r="B379" s="9" t="s">
        <v>124</v>
      </c>
      <c r="C379" s="15" t="s">
        <v>6</v>
      </c>
      <c r="D379" s="15" t="s">
        <v>418</v>
      </c>
      <c r="E379" s="15" t="s">
        <v>14</v>
      </c>
      <c r="F379" s="15" t="s">
        <v>425</v>
      </c>
      <c r="G379" s="10">
        <v>33910</v>
      </c>
      <c r="H379" s="13">
        <f ca="1">TRUNC((TODAY()-assinantes[[#This Row],[Data_Nasc]])/365)</f>
        <v>32</v>
      </c>
      <c r="I379" s="13" t="str">
        <f ca="1">HLOOKUP(assinantes[[#This Row],[Idade]],informacoes!$A$3:$D$4,2,TRUE)</f>
        <v>24-34</v>
      </c>
      <c r="J379" s="15" t="s">
        <v>433</v>
      </c>
      <c r="K379" s="15" t="s">
        <v>444</v>
      </c>
      <c r="L379" s="11">
        <v>29.9</v>
      </c>
    </row>
    <row r="380" spans="1:12" x14ac:dyDescent="0.25">
      <c r="A380" s="7">
        <v>47188953731</v>
      </c>
      <c r="B380" s="9" t="s">
        <v>185</v>
      </c>
      <c r="C380" s="15" t="s">
        <v>5</v>
      </c>
      <c r="D380" s="15" t="s">
        <v>7</v>
      </c>
      <c r="E380" s="15" t="s">
        <v>427</v>
      </c>
      <c r="F380" s="15" t="s">
        <v>425</v>
      </c>
      <c r="G380" s="10">
        <v>29434</v>
      </c>
      <c r="H380" s="13">
        <f ca="1">TRUNC((TODAY()-assinantes[[#This Row],[Data_Nasc]])/365)</f>
        <v>44</v>
      </c>
      <c r="I380" s="13" t="str">
        <f ca="1">HLOOKUP(assinantes[[#This Row],[Idade]],informacoes!$A$3:$D$4,2,TRUE)</f>
        <v>45-54</v>
      </c>
      <c r="J380" s="15" t="s">
        <v>433</v>
      </c>
      <c r="K380" s="15" t="s">
        <v>445</v>
      </c>
      <c r="L380" s="11">
        <v>35.9</v>
      </c>
    </row>
    <row r="381" spans="1:12" x14ac:dyDescent="0.25">
      <c r="A381" s="7">
        <v>47208400662</v>
      </c>
      <c r="B381" s="9" t="s">
        <v>171</v>
      </c>
      <c r="C381" s="15" t="s">
        <v>6</v>
      </c>
      <c r="D381" s="15" t="s">
        <v>416</v>
      </c>
      <c r="E381" s="15" t="s">
        <v>9</v>
      </c>
      <c r="F381" s="15" t="s">
        <v>424</v>
      </c>
      <c r="G381" s="10">
        <v>28549</v>
      </c>
      <c r="H381" s="13">
        <f ca="1">TRUNC((TODAY()-assinantes[[#This Row],[Data_Nasc]])/365)</f>
        <v>47</v>
      </c>
      <c r="I381" s="13" t="str">
        <f ca="1">HLOOKUP(assinantes[[#This Row],[Idade]],informacoes!$A$3:$D$4,2,TRUE)</f>
        <v>45-54</v>
      </c>
      <c r="J381" s="15" t="s">
        <v>433</v>
      </c>
      <c r="K381" s="15" t="s">
        <v>446</v>
      </c>
      <c r="L381" s="11">
        <v>9.9</v>
      </c>
    </row>
    <row r="382" spans="1:12" x14ac:dyDescent="0.25">
      <c r="A382" s="7">
        <v>47245946960</v>
      </c>
      <c r="B382" s="9" t="s">
        <v>19</v>
      </c>
      <c r="C382" s="15" t="s">
        <v>6</v>
      </c>
      <c r="D382" s="15" t="s">
        <v>8</v>
      </c>
      <c r="E382" s="15" t="s">
        <v>12</v>
      </c>
      <c r="F382" s="15" t="s">
        <v>426</v>
      </c>
      <c r="G382" s="10">
        <v>29352</v>
      </c>
      <c r="H382" s="13">
        <f ca="1">TRUNC((TODAY()-assinantes[[#This Row],[Data_Nasc]])/365)</f>
        <v>44</v>
      </c>
      <c r="I382" s="13" t="str">
        <f ca="1">HLOOKUP(assinantes[[#This Row],[Idade]],informacoes!$A$3:$D$4,2,TRUE)</f>
        <v>45-54</v>
      </c>
      <c r="J382" s="15" t="s">
        <v>433</v>
      </c>
      <c r="K382" s="15" t="s">
        <v>446</v>
      </c>
      <c r="L382" s="11">
        <v>9.9</v>
      </c>
    </row>
    <row r="383" spans="1:12" x14ac:dyDescent="0.25">
      <c r="A383" s="7">
        <v>47365199226</v>
      </c>
      <c r="B383" s="9" t="s">
        <v>242</v>
      </c>
      <c r="C383" s="15" t="s">
        <v>6</v>
      </c>
      <c r="D383" s="15" t="s">
        <v>8</v>
      </c>
      <c r="E383" s="15" t="s">
        <v>13</v>
      </c>
      <c r="F383" s="15" t="s">
        <v>424</v>
      </c>
      <c r="G383" s="10">
        <v>32275</v>
      </c>
      <c r="H383" s="13">
        <f ca="1">TRUNC((TODAY()-assinantes[[#This Row],[Data_Nasc]])/365)</f>
        <v>36</v>
      </c>
      <c r="I383" s="13" t="str">
        <f ca="1">HLOOKUP(assinantes[[#This Row],[Idade]],informacoes!$A$3:$D$4,2,TRUE)</f>
        <v>35-44</v>
      </c>
      <c r="J383" s="15" t="s">
        <v>433</v>
      </c>
      <c r="K383" s="15" t="s">
        <v>447</v>
      </c>
      <c r="L383" s="11">
        <v>79.900000000000006</v>
      </c>
    </row>
    <row r="384" spans="1:12" x14ac:dyDescent="0.25">
      <c r="A384" s="7">
        <v>47372471507</v>
      </c>
      <c r="B384" s="9" t="s">
        <v>271</v>
      </c>
      <c r="C384" s="15" t="s">
        <v>5</v>
      </c>
      <c r="D384" s="15" t="s">
        <v>417</v>
      </c>
      <c r="E384" s="15" t="s">
        <v>12</v>
      </c>
      <c r="F384" s="15" t="s">
        <v>424</v>
      </c>
      <c r="G384" s="10">
        <v>21726</v>
      </c>
      <c r="H384" s="13">
        <f ca="1">TRUNC((TODAY()-assinantes[[#This Row],[Data_Nasc]])/365)</f>
        <v>65</v>
      </c>
      <c r="I384" s="13" t="str">
        <f ca="1">HLOOKUP(assinantes[[#This Row],[Idade]],informacoes!$A$3:$D$4,2,TRUE)</f>
        <v>54-70</v>
      </c>
      <c r="J384" s="15" t="s">
        <v>433</v>
      </c>
      <c r="K384" s="15" t="s">
        <v>447</v>
      </c>
      <c r="L384" s="11">
        <v>79.900000000000006</v>
      </c>
    </row>
    <row r="385" spans="1:12" x14ac:dyDescent="0.25">
      <c r="A385" s="7">
        <v>47393301586</v>
      </c>
      <c r="B385" s="9" t="s">
        <v>213</v>
      </c>
      <c r="C385" s="15" t="s">
        <v>6</v>
      </c>
      <c r="D385" s="15" t="s">
        <v>7</v>
      </c>
      <c r="E385" s="15" t="s">
        <v>427</v>
      </c>
      <c r="F385" s="15" t="s">
        <v>424</v>
      </c>
      <c r="G385" s="10">
        <v>34327</v>
      </c>
      <c r="H385" s="13">
        <f ca="1">TRUNC((TODAY()-assinantes[[#This Row],[Data_Nasc]])/365)</f>
        <v>31</v>
      </c>
      <c r="I385" s="13" t="str">
        <f ca="1">HLOOKUP(assinantes[[#This Row],[Idade]],informacoes!$A$3:$D$4,2,TRUE)</f>
        <v>24-34</v>
      </c>
      <c r="J385" s="15" t="s">
        <v>429</v>
      </c>
      <c r="K385" s="15" t="s">
        <v>446</v>
      </c>
      <c r="L385" s="11">
        <v>9.9</v>
      </c>
    </row>
    <row r="386" spans="1:12" x14ac:dyDescent="0.25">
      <c r="A386" s="7">
        <v>47497279533</v>
      </c>
      <c r="B386" s="9" t="s">
        <v>103</v>
      </c>
      <c r="C386" s="15" t="s">
        <v>6</v>
      </c>
      <c r="D386" s="15" t="s">
        <v>7</v>
      </c>
      <c r="E386" s="15" t="s">
        <v>12</v>
      </c>
      <c r="F386" s="15" t="s">
        <v>425</v>
      </c>
      <c r="G386" s="10">
        <v>31175</v>
      </c>
      <c r="H386" s="13">
        <f ca="1">TRUNC((TODAY()-assinantes[[#This Row],[Data_Nasc]])/365)</f>
        <v>39</v>
      </c>
      <c r="I386" s="13" t="str">
        <f ca="1">HLOOKUP(assinantes[[#This Row],[Idade]],informacoes!$A$3:$D$4,2,TRUE)</f>
        <v>35-44</v>
      </c>
      <c r="J386" s="15" t="s">
        <v>432</v>
      </c>
      <c r="K386" s="15" t="s">
        <v>447</v>
      </c>
      <c r="L386" s="11">
        <v>79.900000000000006</v>
      </c>
    </row>
    <row r="387" spans="1:12" x14ac:dyDescent="0.25">
      <c r="A387" s="7">
        <v>47514609560</v>
      </c>
      <c r="B387" s="9" t="s">
        <v>360</v>
      </c>
      <c r="C387" s="15" t="s">
        <v>6</v>
      </c>
      <c r="D387" s="15" t="s">
        <v>7</v>
      </c>
      <c r="E387" s="15" t="s">
        <v>13</v>
      </c>
      <c r="F387" s="15" t="s">
        <v>426</v>
      </c>
      <c r="G387" s="10">
        <v>22192</v>
      </c>
      <c r="H387" s="13">
        <f ca="1">TRUNC((TODAY()-assinantes[[#This Row],[Data_Nasc]])/365)</f>
        <v>64</v>
      </c>
      <c r="I387" s="13" t="str">
        <f ca="1">HLOOKUP(assinantes[[#This Row],[Idade]],informacoes!$A$3:$D$4,2,TRUE)</f>
        <v>54-70</v>
      </c>
      <c r="J387" s="15" t="s">
        <v>436</v>
      </c>
      <c r="K387" s="15" t="s">
        <v>445</v>
      </c>
      <c r="L387" s="11">
        <v>35.9</v>
      </c>
    </row>
    <row r="388" spans="1:12" x14ac:dyDescent="0.25">
      <c r="A388" s="7">
        <v>47564971365</v>
      </c>
      <c r="B388" s="9" t="s">
        <v>23</v>
      </c>
      <c r="C388" s="15" t="s">
        <v>6</v>
      </c>
      <c r="D388" s="15" t="s">
        <v>7</v>
      </c>
      <c r="E388" s="15" t="s">
        <v>427</v>
      </c>
      <c r="F388" s="15" t="s">
        <v>424</v>
      </c>
      <c r="G388" s="10">
        <v>30642</v>
      </c>
      <c r="H388" s="13">
        <f ca="1">TRUNC((TODAY()-assinantes[[#This Row],[Data_Nasc]])/365)</f>
        <v>41</v>
      </c>
      <c r="I388" s="13" t="str">
        <f ca="1">HLOOKUP(assinantes[[#This Row],[Idade]],informacoes!$A$3:$D$4,2,TRUE)</f>
        <v>35-44</v>
      </c>
      <c r="J388" s="15" t="s">
        <v>436</v>
      </c>
      <c r="K388" s="15" t="s">
        <v>444</v>
      </c>
      <c r="L388" s="11">
        <v>29.9</v>
      </c>
    </row>
    <row r="389" spans="1:12" x14ac:dyDescent="0.25">
      <c r="A389" s="7">
        <v>47725755906</v>
      </c>
      <c r="B389" s="9" t="s">
        <v>220</v>
      </c>
      <c r="C389" s="15" t="s">
        <v>6</v>
      </c>
      <c r="D389" s="15" t="s">
        <v>7</v>
      </c>
      <c r="E389" s="15" t="s">
        <v>14</v>
      </c>
      <c r="F389" s="15" t="s">
        <v>425</v>
      </c>
      <c r="G389" s="10">
        <v>32268</v>
      </c>
      <c r="H389" s="13">
        <f ca="1">TRUNC((TODAY()-assinantes[[#This Row],[Data_Nasc]])/365)</f>
        <v>36</v>
      </c>
      <c r="I389" s="13" t="str">
        <f ca="1">HLOOKUP(assinantes[[#This Row],[Idade]],informacoes!$A$3:$D$4,2,TRUE)</f>
        <v>35-44</v>
      </c>
      <c r="J389" s="15" t="s">
        <v>436</v>
      </c>
      <c r="K389" s="15" t="s">
        <v>444</v>
      </c>
      <c r="L389" s="11">
        <v>29.9</v>
      </c>
    </row>
    <row r="390" spans="1:12" x14ac:dyDescent="0.25">
      <c r="A390" s="7">
        <v>47745382527</v>
      </c>
      <c r="B390" s="9" t="s">
        <v>260</v>
      </c>
      <c r="C390" s="15" t="s">
        <v>6</v>
      </c>
      <c r="D390" s="15" t="s">
        <v>7</v>
      </c>
      <c r="E390" s="15" t="s">
        <v>13</v>
      </c>
      <c r="F390" s="15" t="s">
        <v>425</v>
      </c>
      <c r="G390" s="10">
        <v>32073</v>
      </c>
      <c r="H390" s="13">
        <f ca="1">TRUNC((TODAY()-assinantes[[#This Row],[Data_Nasc]])/365)</f>
        <v>37</v>
      </c>
      <c r="I390" s="13" t="str">
        <f ca="1">HLOOKUP(assinantes[[#This Row],[Idade]],informacoes!$A$3:$D$4,2,TRUE)</f>
        <v>35-44</v>
      </c>
      <c r="J390" s="15" t="s">
        <v>436</v>
      </c>
      <c r="K390" s="15" t="s">
        <v>446</v>
      </c>
      <c r="L390" s="11">
        <v>9.9</v>
      </c>
    </row>
    <row r="391" spans="1:12" x14ac:dyDescent="0.25">
      <c r="A391" s="7">
        <v>47840676137</v>
      </c>
      <c r="B391" s="9" t="s">
        <v>342</v>
      </c>
      <c r="C391" s="15" t="s">
        <v>6</v>
      </c>
      <c r="D391" s="15" t="s">
        <v>8</v>
      </c>
      <c r="E391" s="15" t="s">
        <v>11</v>
      </c>
      <c r="F391" s="15" t="s">
        <v>424</v>
      </c>
      <c r="G391" s="10">
        <v>23864</v>
      </c>
      <c r="H391" s="13">
        <f ca="1">TRUNC((TODAY()-assinantes[[#This Row],[Data_Nasc]])/365)</f>
        <v>59</v>
      </c>
      <c r="I391" s="13" t="str">
        <f ca="1">HLOOKUP(assinantes[[#This Row],[Idade]],informacoes!$A$3:$D$4,2,TRUE)</f>
        <v>54-70</v>
      </c>
      <c r="J391" s="15" t="s">
        <v>436</v>
      </c>
      <c r="K391" s="15" t="s">
        <v>447</v>
      </c>
      <c r="L391" s="11">
        <v>79.900000000000006</v>
      </c>
    </row>
    <row r="392" spans="1:12" x14ac:dyDescent="0.25">
      <c r="A392" s="7">
        <v>47885298863</v>
      </c>
      <c r="B392" s="9" t="s">
        <v>333</v>
      </c>
      <c r="C392" s="15" t="s">
        <v>5</v>
      </c>
      <c r="D392" s="15" t="s">
        <v>7</v>
      </c>
      <c r="E392" s="15" t="s">
        <v>427</v>
      </c>
      <c r="F392" s="15" t="s">
        <v>424</v>
      </c>
      <c r="G392" s="10">
        <v>25907</v>
      </c>
      <c r="H392" s="13">
        <f ca="1">TRUNC((TODAY()-assinantes[[#This Row],[Data_Nasc]])/365)</f>
        <v>54</v>
      </c>
      <c r="I392" s="13" t="str">
        <f ca="1">HLOOKUP(assinantes[[#This Row],[Idade]],informacoes!$A$3:$D$4,2,TRUE)</f>
        <v>54-70</v>
      </c>
      <c r="J392" s="15" t="s">
        <v>436</v>
      </c>
      <c r="K392" s="15" t="s">
        <v>446</v>
      </c>
      <c r="L392" s="11">
        <v>9.9</v>
      </c>
    </row>
    <row r="393" spans="1:12" x14ac:dyDescent="0.25">
      <c r="A393" s="7">
        <v>47922430248</v>
      </c>
      <c r="B393" s="9" t="s">
        <v>105</v>
      </c>
      <c r="C393" s="15" t="s">
        <v>6</v>
      </c>
      <c r="D393" s="15" t="s">
        <v>7</v>
      </c>
      <c r="E393" s="15" t="s">
        <v>427</v>
      </c>
      <c r="F393" s="15" t="s">
        <v>425</v>
      </c>
      <c r="G393" s="10">
        <v>24578</v>
      </c>
      <c r="H393" s="13">
        <f ca="1">TRUNC((TODAY()-assinantes[[#This Row],[Data_Nasc]])/365)</f>
        <v>57</v>
      </c>
      <c r="I393" s="13" t="str">
        <f ca="1">HLOOKUP(assinantes[[#This Row],[Idade]],informacoes!$A$3:$D$4,2,TRUE)</f>
        <v>54-70</v>
      </c>
      <c r="J393" s="15" t="s">
        <v>435</v>
      </c>
      <c r="K393" s="15" t="s">
        <v>446</v>
      </c>
      <c r="L393" s="11">
        <v>9.9</v>
      </c>
    </row>
    <row r="394" spans="1:12" x14ac:dyDescent="0.25">
      <c r="A394" s="7">
        <v>47979032104</v>
      </c>
      <c r="B394" s="9" t="s">
        <v>166</v>
      </c>
      <c r="C394" s="15" t="s">
        <v>5</v>
      </c>
      <c r="D394" s="15" t="s">
        <v>417</v>
      </c>
      <c r="E394" s="15" t="s">
        <v>427</v>
      </c>
      <c r="F394" s="15" t="s">
        <v>426</v>
      </c>
      <c r="G394" s="10">
        <v>25909</v>
      </c>
      <c r="H394" s="13">
        <f ca="1">TRUNC((TODAY()-assinantes[[#This Row],[Data_Nasc]])/365)</f>
        <v>54</v>
      </c>
      <c r="I394" s="13" t="str">
        <f ca="1">HLOOKUP(assinantes[[#This Row],[Idade]],informacoes!$A$3:$D$4,2,TRUE)</f>
        <v>54-70</v>
      </c>
      <c r="J394" s="15" t="s">
        <v>433</v>
      </c>
      <c r="K394" s="15" t="s">
        <v>444</v>
      </c>
      <c r="L394" s="11">
        <v>29.9</v>
      </c>
    </row>
    <row r="395" spans="1:12" x14ac:dyDescent="0.25">
      <c r="A395" s="7">
        <v>48007068927</v>
      </c>
      <c r="B395" s="9" t="s">
        <v>349</v>
      </c>
      <c r="C395" s="15" t="s">
        <v>5</v>
      </c>
      <c r="D395" s="15" t="s">
        <v>8</v>
      </c>
      <c r="E395" s="15" t="s">
        <v>427</v>
      </c>
      <c r="F395" s="15" t="s">
        <v>426</v>
      </c>
      <c r="G395" s="10">
        <v>30373</v>
      </c>
      <c r="H395" s="13">
        <f ca="1">TRUNC((TODAY()-assinantes[[#This Row],[Data_Nasc]])/365)</f>
        <v>42</v>
      </c>
      <c r="I395" s="13" t="str">
        <f ca="1">HLOOKUP(assinantes[[#This Row],[Idade]],informacoes!$A$3:$D$4,2,TRUE)</f>
        <v>35-44</v>
      </c>
      <c r="J395" s="15" t="s">
        <v>433</v>
      </c>
      <c r="K395" s="15" t="s">
        <v>445</v>
      </c>
      <c r="L395" s="11">
        <v>35.9</v>
      </c>
    </row>
    <row r="396" spans="1:12" x14ac:dyDescent="0.25">
      <c r="A396" s="7">
        <v>48217353343</v>
      </c>
      <c r="B396" s="9" t="s">
        <v>408</v>
      </c>
      <c r="C396" s="15" t="s">
        <v>5</v>
      </c>
      <c r="D396" s="15" t="s">
        <v>416</v>
      </c>
      <c r="E396" s="15" t="s">
        <v>13</v>
      </c>
      <c r="F396" s="15" t="s">
        <v>425</v>
      </c>
      <c r="G396" s="10">
        <v>22133</v>
      </c>
      <c r="H396" s="13">
        <f ca="1">TRUNC((TODAY()-assinantes[[#This Row],[Data_Nasc]])/365)</f>
        <v>64</v>
      </c>
      <c r="I396" s="13" t="str">
        <f ca="1">HLOOKUP(assinantes[[#This Row],[Idade]],informacoes!$A$3:$D$4,2,TRUE)</f>
        <v>54-70</v>
      </c>
      <c r="J396" s="15" t="s">
        <v>433</v>
      </c>
      <c r="K396" s="15" t="s">
        <v>445</v>
      </c>
      <c r="L396" s="11">
        <v>35.9</v>
      </c>
    </row>
    <row r="397" spans="1:12" x14ac:dyDescent="0.25">
      <c r="A397" s="7">
        <v>48338358825</v>
      </c>
      <c r="B397" s="9" t="s">
        <v>115</v>
      </c>
      <c r="C397" s="15" t="s">
        <v>5</v>
      </c>
      <c r="D397" s="15" t="s">
        <v>417</v>
      </c>
      <c r="E397" s="15" t="s">
        <v>12</v>
      </c>
      <c r="F397" s="15" t="s">
        <v>425</v>
      </c>
      <c r="G397" s="10">
        <v>32578</v>
      </c>
      <c r="H397" s="13">
        <f ca="1">TRUNC((TODAY()-assinantes[[#This Row],[Data_Nasc]])/365)</f>
        <v>36</v>
      </c>
      <c r="I397" s="13" t="str">
        <f ca="1">HLOOKUP(assinantes[[#This Row],[Idade]],informacoes!$A$3:$D$4,2,TRUE)</f>
        <v>35-44</v>
      </c>
      <c r="J397" s="15" t="s">
        <v>433</v>
      </c>
      <c r="K397" s="15" t="s">
        <v>446</v>
      </c>
      <c r="L397" s="11">
        <v>9.9</v>
      </c>
    </row>
    <row r="398" spans="1:12" x14ac:dyDescent="0.25">
      <c r="A398" s="7">
        <v>48432971475</v>
      </c>
      <c r="B398" s="9" t="s">
        <v>88</v>
      </c>
      <c r="C398" s="15" t="s">
        <v>5</v>
      </c>
      <c r="D398" s="15" t="s">
        <v>416</v>
      </c>
      <c r="E398" s="15" t="s">
        <v>14</v>
      </c>
      <c r="F398" s="15" t="s">
        <v>425</v>
      </c>
      <c r="G398" s="10">
        <v>22096</v>
      </c>
      <c r="H398" s="13">
        <f ca="1">TRUNC((TODAY()-assinantes[[#This Row],[Data_Nasc]])/365)</f>
        <v>64</v>
      </c>
      <c r="I398" s="13" t="str">
        <f ca="1">HLOOKUP(assinantes[[#This Row],[Idade]],informacoes!$A$3:$D$4,2,TRUE)</f>
        <v>54-70</v>
      </c>
      <c r="J398" s="15" t="s">
        <v>433</v>
      </c>
      <c r="K398" s="15" t="s">
        <v>446</v>
      </c>
      <c r="L398" s="11">
        <v>9.9</v>
      </c>
    </row>
    <row r="399" spans="1:12" x14ac:dyDescent="0.25">
      <c r="A399" s="7">
        <v>48460714260</v>
      </c>
      <c r="B399" s="9" t="s">
        <v>230</v>
      </c>
      <c r="C399" s="15" t="s">
        <v>6</v>
      </c>
      <c r="D399" s="15" t="s">
        <v>7</v>
      </c>
      <c r="E399" s="15" t="s">
        <v>13</v>
      </c>
      <c r="F399" s="15" t="s">
        <v>426</v>
      </c>
      <c r="G399" s="10">
        <v>29222</v>
      </c>
      <c r="H399" s="13">
        <f ca="1">TRUNC((TODAY()-assinantes[[#This Row],[Data_Nasc]])/365)</f>
        <v>45</v>
      </c>
      <c r="I399" s="13" t="str">
        <f ca="1">HLOOKUP(assinantes[[#This Row],[Idade]],informacoes!$A$3:$D$4,2,TRUE)</f>
        <v>45-54</v>
      </c>
      <c r="J399" s="15" t="s">
        <v>430</v>
      </c>
      <c r="K399" s="15" t="s">
        <v>446</v>
      </c>
      <c r="L399" s="11">
        <v>9.9</v>
      </c>
    </row>
    <row r="400" spans="1:12" x14ac:dyDescent="0.25">
      <c r="A400" s="7">
        <v>48465087625</v>
      </c>
      <c r="B400" s="9" t="s">
        <v>121</v>
      </c>
      <c r="C400" s="15" t="s">
        <v>6</v>
      </c>
      <c r="D400" s="15" t="s">
        <v>417</v>
      </c>
      <c r="E400" s="15" t="s">
        <v>12</v>
      </c>
      <c r="F400" s="15" t="s">
        <v>425</v>
      </c>
      <c r="G400" s="10">
        <v>33148</v>
      </c>
      <c r="H400" s="13">
        <f ca="1">TRUNC((TODAY()-assinantes[[#This Row],[Data_Nasc]])/365)</f>
        <v>34</v>
      </c>
      <c r="I400" s="13" t="str">
        <f ca="1">HLOOKUP(assinantes[[#This Row],[Idade]],informacoes!$A$3:$D$4,2,TRUE)</f>
        <v>24-34</v>
      </c>
      <c r="J400" s="15" t="s">
        <v>429</v>
      </c>
      <c r="K400" s="15" t="s">
        <v>445</v>
      </c>
      <c r="L400" s="11">
        <v>35.9</v>
      </c>
    </row>
    <row r="401" spans="1:12" x14ac:dyDescent="0.25">
      <c r="A401" s="7">
        <v>48537217226</v>
      </c>
      <c r="B401" s="9" t="s">
        <v>73</v>
      </c>
      <c r="C401" s="15" t="s">
        <v>6</v>
      </c>
      <c r="D401" s="15" t="s">
        <v>7</v>
      </c>
      <c r="E401" s="15" t="s">
        <v>12</v>
      </c>
      <c r="F401" s="15" t="s">
        <v>424</v>
      </c>
      <c r="G401" s="10">
        <v>29697</v>
      </c>
      <c r="H401" s="13">
        <f ca="1">TRUNC((TODAY()-assinantes[[#This Row],[Data_Nasc]])/365)</f>
        <v>43</v>
      </c>
      <c r="I401" s="13" t="str">
        <f ca="1">HLOOKUP(assinantes[[#This Row],[Idade]],informacoes!$A$3:$D$4,2,TRUE)</f>
        <v>35-44</v>
      </c>
      <c r="J401" s="15" t="s">
        <v>431</v>
      </c>
      <c r="K401" s="15" t="s">
        <v>445</v>
      </c>
      <c r="L401" s="11">
        <v>35.9</v>
      </c>
    </row>
    <row r="402" spans="1:12" x14ac:dyDescent="0.25">
      <c r="A402" s="7">
        <v>48554358741</v>
      </c>
      <c r="B402" s="9" t="s">
        <v>165</v>
      </c>
      <c r="C402" s="15" t="s">
        <v>5</v>
      </c>
      <c r="D402" s="15" t="s">
        <v>7</v>
      </c>
      <c r="E402" s="15" t="s">
        <v>427</v>
      </c>
      <c r="F402" s="15" t="s">
        <v>425</v>
      </c>
      <c r="G402" s="10">
        <v>24514</v>
      </c>
      <c r="H402" s="13">
        <f ca="1">TRUNC((TODAY()-assinantes[[#This Row],[Data_Nasc]])/365)</f>
        <v>58</v>
      </c>
      <c r="I402" s="13" t="str">
        <f ca="1">HLOOKUP(assinantes[[#This Row],[Idade]],informacoes!$A$3:$D$4,2,TRUE)</f>
        <v>54-70</v>
      </c>
      <c r="J402" s="15" t="s">
        <v>432</v>
      </c>
      <c r="K402" s="15" t="s">
        <v>446</v>
      </c>
      <c r="L402" s="11">
        <v>9.9</v>
      </c>
    </row>
    <row r="403" spans="1:12" x14ac:dyDescent="0.25">
      <c r="A403" s="7">
        <v>48559982420</v>
      </c>
      <c r="B403" s="9" t="s">
        <v>93</v>
      </c>
      <c r="C403" s="15" t="s">
        <v>6</v>
      </c>
      <c r="D403" s="15" t="s">
        <v>7</v>
      </c>
      <c r="E403" s="15" t="s">
        <v>427</v>
      </c>
      <c r="F403" s="15" t="s">
        <v>424</v>
      </c>
      <c r="G403" s="10">
        <v>23769</v>
      </c>
      <c r="H403" s="13">
        <f ca="1">TRUNC((TODAY()-assinantes[[#This Row],[Data_Nasc]])/365)</f>
        <v>60</v>
      </c>
      <c r="I403" s="13" t="str">
        <f ca="1">HLOOKUP(assinantes[[#This Row],[Idade]],informacoes!$A$3:$D$4,2,TRUE)</f>
        <v>54-70</v>
      </c>
      <c r="J403" s="15" t="s">
        <v>434</v>
      </c>
      <c r="K403" s="15" t="s">
        <v>446</v>
      </c>
      <c r="L403" s="11">
        <v>9.9</v>
      </c>
    </row>
    <row r="404" spans="1:12" x14ac:dyDescent="0.25">
      <c r="A404" s="7">
        <v>48647651375</v>
      </c>
      <c r="B404" s="9" t="s">
        <v>374</v>
      </c>
      <c r="C404" s="15" t="s">
        <v>5</v>
      </c>
      <c r="D404" s="15" t="s">
        <v>417</v>
      </c>
      <c r="E404" s="15" t="s">
        <v>13</v>
      </c>
      <c r="F404" s="15" t="s">
        <v>425</v>
      </c>
      <c r="G404" s="10">
        <v>22072</v>
      </c>
      <c r="H404" s="13">
        <f ca="1">TRUNC((TODAY()-assinantes[[#This Row],[Data_Nasc]])/365)</f>
        <v>64</v>
      </c>
      <c r="I404" s="13" t="str">
        <f ca="1">HLOOKUP(assinantes[[#This Row],[Idade]],informacoes!$A$3:$D$4,2,TRUE)</f>
        <v>54-70</v>
      </c>
      <c r="J404" s="15" t="s">
        <v>430</v>
      </c>
      <c r="K404" s="15" t="s">
        <v>446</v>
      </c>
      <c r="L404" s="11">
        <v>9.9</v>
      </c>
    </row>
    <row r="405" spans="1:12" x14ac:dyDescent="0.25">
      <c r="A405" s="7">
        <v>48711816230</v>
      </c>
      <c r="B405" s="9" t="s">
        <v>161</v>
      </c>
      <c r="C405" s="15" t="s">
        <v>5</v>
      </c>
      <c r="D405" s="15" t="s">
        <v>417</v>
      </c>
      <c r="E405" s="15" t="s">
        <v>427</v>
      </c>
      <c r="F405" s="15" t="s">
        <v>425</v>
      </c>
      <c r="G405" s="10">
        <v>21718</v>
      </c>
      <c r="H405" s="13">
        <f ca="1">TRUNC((TODAY()-assinantes[[#This Row],[Data_Nasc]])/365)</f>
        <v>65</v>
      </c>
      <c r="I405" s="13" t="str">
        <f ca="1">HLOOKUP(assinantes[[#This Row],[Idade]],informacoes!$A$3:$D$4,2,TRUE)</f>
        <v>54-70</v>
      </c>
      <c r="J405" s="15" t="s">
        <v>435</v>
      </c>
      <c r="K405" s="15" t="s">
        <v>445</v>
      </c>
      <c r="L405" s="11">
        <v>35.9</v>
      </c>
    </row>
    <row r="406" spans="1:12" x14ac:dyDescent="0.25">
      <c r="A406" s="7">
        <v>48816102229</v>
      </c>
      <c r="B406" s="9" t="s">
        <v>385</v>
      </c>
      <c r="C406" s="15" t="s">
        <v>6</v>
      </c>
      <c r="D406" s="15" t="s">
        <v>7</v>
      </c>
      <c r="E406" s="15" t="s">
        <v>12</v>
      </c>
      <c r="F406" s="15" t="s">
        <v>425</v>
      </c>
      <c r="G406" s="10">
        <v>29339</v>
      </c>
      <c r="H406" s="13">
        <f ca="1">TRUNC((TODAY()-assinantes[[#This Row],[Data_Nasc]])/365)</f>
        <v>44</v>
      </c>
      <c r="I406" s="13" t="str">
        <f ca="1">HLOOKUP(assinantes[[#This Row],[Idade]],informacoes!$A$3:$D$4,2,TRUE)</f>
        <v>45-54</v>
      </c>
      <c r="J406" s="15" t="s">
        <v>436</v>
      </c>
      <c r="K406" s="15" t="s">
        <v>445</v>
      </c>
      <c r="L406" s="11">
        <v>35.9</v>
      </c>
    </row>
    <row r="407" spans="1:12" x14ac:dyDescent="0.25">
      <c r="A407" s="7">
        <v>48822792088</v>
      </c>
      <c r="B407" s="9" t="s">
        <v>57</v>
      </c>
      <c r="C407" s="15" t="s">
        <v>6</v>
      </c>
      <c r="D407" s="15" t="s">
        <v>7</v>
      </c>
      <c r="E407" s="15" t="s">
        <v>427</v>
      </c>
      <c r="F407" s="15" t="s">
        <v>425</v>
      </c>
      <c r="G407" s="10">
        <v>30743</v>
      </c>
      <c r="H407" s="13">
        <f ca="1">TRUNC((TODAY()-assinantes[[#This Row],[Data_Nasc]])/365)</f>
        <v>41</v>
      </c>
      <c r="I407" s="13" t="str">
        <f ca="1">HLOOKUP(assinantes[[#This Row],[Idade]],informacoes!$A$3:$D$4,2,TRUE)</f>
        <v>35-44</v>
      </c>
      <c r="J407" s="15" t="s">
        <v>430</v>
      </c>
      <c r="K407" s="15" t="s">
        <v>446</v>
      </c>
      <c r="L407" s="11">
        <v>9.9</v>
      </c>
    </row>
    <row r="408" spans="1:12" x14ac:dyDescent="0.25">
      <c r="A408" s="7">
        <v>48910175046</v>
      </c>
      <c r="B408" s="9" t="s">
        <v>24</v>
      </c>
      <c r="C408" s="15" t="s">
        <v>5</v>
      </c>
      <c r="D408" s="15" t="s">
        <v>417</v>
      </c>
      <c r="E408" s="15" t="s">
        <v>13</v>
      </c>
      <c r="F408" s="15" t="s">
        <v>425</v>
      </c>
      <c r="G408" s="10">
        <v>22039</v>
      </c>
      <c r="H408" s="13">
        <f ca="1">TRUNC((TODAY()-assinantes[[#This Row],[Data_Nasc]])/365)</f>
        <v>64</v>
      </c>
      <c r="I408" s="13" t="str">
        <f ca="1">HLOOKUP(assinantes[[#This Row],[Idade]],informacoes!$A$3:$D$4,2,TRUE)</f>
        <v>54-70</v>
      </c>
      <c r="J408" s="15" t="s">
        <v>435</v>
      </c>
      <c r="K408" s="15" t="s">
        <v>445</v>
      </c>
      <c r="L408" s="11">
        <v>35.9</v>
      </c>
    </row>
    <row r="409" spans="1:12" x14ac:dyDescent="0.25">
      <c r="A409" s="7">
        <v>48925097810</v>
      </c>
      <c r="B409" s="9" t="s">
        <v>167</v>
      </c>
      <c r="C409" s="15" t="s">
        <v>6</v>
      </c>
      <c r="D409" s="15" t="s">
        <v>7</v>
      </c>
      <c r="E409" s="15" t="s">
        <v>427</v>
      </c>
      <c r="F409" s="15" t="s">
        <v>425</v>
      </c>
      <c r="G409" s="10">
        <v>21803</v>
      </c>
      <c r="H409" s="13">
        <f ca="1">TRUNC((TODAY()-assinantes[[#This Row],[Data_Nasc]])/365)</f>
        <v>65</v>
      </c>
      <c r="I409" s="13" t="str">
        <f ca="1">HLOOKUP(assinantes[[#This Row],[Idade]],informacoes!$A$3:$D$4,2,TRUE)</f>
        <v>54-70</v>
      </c>
      <c r="J409" s="15" t="s">
        <v>436</v>
      </c>
      <c r="K409" s="15" t="s">
        <v>444</v>
      </c>
      <c r="L409" s="11">
        <v>29.9</v>
      </c>
    </row>
    <row r="410" spans="1:12" x14ac:dyDescent="0.25">
      <c r="A410" s="7">
        <v>49017327941</v>
      </c>
      <c r="B410" s="9" t="s">
        <v>311</v>
      </c>
      <c r="C410" s="15" t="s">
        <v>5</v>
      </c>
      <c r="D410" s="15" t="s">
        <v>417</v>
      </c>
      <c r="E410" s="15" t="s">
        <v>427</v>
      </c>
      <c r="F410" s="15" t="s">
        <v>424</v>
      </c>
      <c r="G410" s="10">
        <v>26953</v>
      </c>
      <c r="H410" s="13">
        <f ca="1">TRUNC((TODAY()-assinantes[[#This Row],[Data_Nasc]])/365)</f>
        <v>51</v>
      </c>
      <c r="I410" s="13" t="str">
        <f ca="1">HLOOKUP(assinantes[[#This Row],[Idade]],informacoes!$A$3:$D$4,2,TRUE)</f>
        <v>45-54</v>
      </c>
      <c r="J410" s="15" t="s">
        <v>433</v>
      </c>
      <c r="K410" s="15" t="s">
        <v>444</v>
      </c>
      <c r="L410" s="11">
        <v>29.9</v>
      </c>
    </row>
    <row r="411" spans="1:12" x14ac:dyDescent="0.25">
      <c r="A411" s="7">
        <v>49141215224</v>
      </c>
      <c r="B411" s="9" t="s">
        <v>133</v>
      </c>
      <c r="C411" s="15" t="s">
        <v>6</v>
      </c>
      <c r="D411" s="15" t="s">
        <v>7</v>
      </c>
      <c r="E411" s="15" t="s">
        <v>427</v>
      </c>
      <c r="F411" s="15" t="s">
        <v>424</v>
      </c>
      <c r="G411" s="10">
        <v>20251</v>
      </c>
      <c r="H411" s="13">
        <f ca="1">TRUNC((TODAY()-assinantes[[#This Row],[Data_Nasc]])/365)</f>
        <v>69</v>
      </c>
      <c r="I411" s="13" t="str">
        <f ca="1">HLOOKUP(assinantes[[#This Row],[Idade]],informacoes!$A$3:$D$4,2,TRUE)</f>
        <v>54-70</v>
      </c>
      <c r="J411" s="15" t="s">
        <v>433</v>
      </c>
      <c r="K411" s="15" t="s">
        <v>445</v>
      </c>
      <c r="L411" s="11">
        <v>35.9</v>
      </c>
    </row>
    <row r="412" spans="1:12" x14ac:dyDescent="0.25">
      <c r="A412" s="7">
        <v>49215142467</v>
      </c>
      <c r="B412" s="9" t="s">
        <v>412</v>
      </c>
      <c r="C412" s="15" t="s">
        <v>5</v>
      </c>
      <c r="D412" s="15" t="s">
        <v>8</v>
      </c>
      <c r="E412" s="15" t="s">
        <v>14</v>
      </c>
      <c r="F412" s="15" t="s">
        <v>425</v>
      </c>
      <c r="G412" s="10">
        <v>32154</v>
      </c>
      <c r="H412" s="13">
        <f ca="1">TRUNC((TODAY()-assinantes[[#This Row],[Data_Nasc]])/365)</f>
        <v>37</v>
      </c>
      <c r="I412" s="13" t="str">
        <f ca="1">HLOOKUP(assinantes[[#This Row],[Idade]],informacoes!$A$3:$D$4,2,TRUE)</f>
        <v>35-44</v>
      </c>
      <c r="J412" s="15" t="s">
        <v>433</v>
      </c>
      <c r="K412" s="15" t="s">
        <v>444</v>
      </c>
      <c r="L412" s="11">
        <v>29.9</v>
      </c>
    </row>
    <row r="413" spans="1:12" x14ac:dyDescent="0.25">
      <c r="A413" s="7">
        <v>49266952999</v>
      </c>
      <c r="B413" s="9" t="s">
        <v>192</v>
      </c>
      <c r="C413" s="15" t="s">
        <v>5</v>
      </c>
      <c r="D413" s="15" t="s">
        <v>8</v>
      </c>
      <c r="E413" s="15" t="s">
        <v>13</v>
      </c>
      <c r="F413" s="15" t="s">
        <v>425</v>
      </c>
      <c r="G413" s="10">
        <v>28665</v>
      </c>
      <c r="H413" s="13">
        <f ca="1">TRUNC((TODAY()-assinantes[[#This Row],[Data_Nasc]])/365)</f>
        <v>46</v>
      </c>
      <c r="I413" s="13" t="str">
        <f ca="1">HLOOKUP(assinantes[[#This Row],[Idade]],informacoes!$A$3:$D$4,2,TRUE)</f>
        <v>45-54</v>
      </c>
      <c r="J413" s="15" t="s">
        <v>433</v>
      </c>
      <c r="K413" s="15" t="s">
        <v>445</v>
      </c>
      <c r="L413" s="11">
        <v>35.9</v>
      </c>
    </row>
    <row r="414" spans="1:12" x14ac:dyDescent="0.25">
      <c r="A414" s="7">
        <v>49280389108</v>
      </c>
      <c r="B414" s="9" t="s">
        <v>370</v>
      </c>
      <c r="C414" s="15" t="s">
        <v>5</v>
      </c>
      <c r="D414" s="15" t="s">
        <v>7</v>
      </c>
      <c r="E414" s="15" t="s">
        <v>14</v>
      </c>
      <c r="F414" s="15" t="s">
        <v>426</v>
      </c>
      <c r="G414" s="10">
        <v>20919</v>
      </c>
      <c r="H414" s="13">
        <f ca="1">TRUNC((TODAY()-assinantes[[#This Row],[Data_Nasc]])/365)</f>
        <v>68</v>
      </c>
      <c r="I414" s="13" t="str">
        <f ca="1">HLOOKUP(assinantes[[#This Row],[Idade]],informacoes!$A$3:$D$4,2,TRUE)</f>
        <v>54-70</v>
      </c>
      <c r="J414" s="15" t="s">
        <v>433</v>
      </c>
      <c r="K414" s="15" t="s">
        <v>444</v>
      </c>
      <c r="L414" s="11">
        <v>29.9</v>
      </c>
    </row>
    <row r="415" spans="1:12" x14ac:dyDescent="0.25">
      <c r="A415" s="7">
        <v>49281927823</v>
      </c>
      <c r="B415" s="9" t="s">
        <v>378</v>
      </c>
      <c r="C415" s="15" t="s">
        <v>5</v>
      </c>
      <c r="D415" s="15" t="s">
        <v>417</v>
      </c>
      <c r="E415" s="15" t="s">
        <v>11</v>
      </c>
      <c r="F415" s="15" t="s">
        <v>426</v>
      </c>
      <c r="G415" s="10">
        <v>34329</v>
      </c>
      <c r="H415" s="13">
        <f ca="1">TRUNC((TODAY()-assinantes[[#This Row],[Data_Nasc]])/365)</f>
        <v>31</v>
      </c>
      <c r="I415" s="13" t="str">
        <f ca="1">HLOOKUP(assinantes[[#This Row],[Idade]],informacoes!$A$3:$D$4,2,TRUE)</f>
        <v>24-34</v>
      </c>
      <c r="J415" s="15" t="s">
        <v>433</v>
      </c>
      <c r="K415" s="15" t="s">
        <v>447</v>
      </c>
      <c r="L415" s="11">
        <v>79.900000000000006</v>
      </c>
    </row>
    <row r="416" spans="1:12" x14ac:dyDescent="0.25">
      <c r="A416" s="7">
        <v>49300310285</v>
      </c>
      <c r="B416" s="9" t="s">
        <v>223</v>
      </c>
      <c r="C416" s="15" t="s">
        <v>5</v>
      </c>
      <c r="D416" s="15" t="s">
        <v>7</v>
      </c>
      <c r="E416" s="15" t="s">
        <v>12</v>
      </c>
      <c r="F416" s="15" t="s">
        <v>424</v>
      </c>
      <c r="G416" s="10">
        <v>26262</v>
      </c>
      <c r="H416" s="13">
        <f ca="1">TRUNC((TODAY()-assinantes[[#This Row],[Data_Nasc]])/365)</f>
        <v>53</v>
      </c>
      <c r="I416" s="13" t="str">
        <f ca="1">HLOOKUP(assinantes[[#This Row],[Idade]],informacoes!$A$3:$D$4,2,TRUE)</f>
        <v>45-54</v>
      </c>
      <c r="J416" s="15" t="s">
        <v>433</v>
      </c>
      <c r="K416" s="15" t="s">
        <v>447</v>
      </c>
      <c r="L416" s="11">
        <v>79.900000000000006</v>
      </c>
    </row>
    <row r="417" spans="1:12" x14ac:dyDescent="0.25">
      <c r="A417" s="7">
        <v>49307528124</v>
      </c>
      <c r="B417" s="9" t="s">
        <v>331</v>
      </c>
      <c r="C417" s="15" t="s">
        <v>5</v>
      </c>
      <c r="D417" s="15" t="s">
        <v>416</v>
      </c>
      <c r="E417" s="15" t="s">
        <v>12</v>
      </c>
      <c r="F417" s="15" t="s">
        <v>424</v>
      </c>
      <c r="G417" s="10">
        <v>31963</v>
      </c>
      <c r="H417" s="13">
        <f ca="1">TRUNC((TODAY()-assinantes[[#This Row],[Data_Nasc]])/365)</f>
        <v>37</v>
      </c>
      <c r="I417" s="13" t="str">
        <f ca="1">HLOOKUP(assinantes[[#This Row],[Idade]],informacoes!$A$3:$D$4,2,TRUE)</f>
        <v>35-44</v>
      </c>
      <c r="J417" s="15" t="s">
        <v>433</v>
      </c>
      <c r="K417" s="15" t="s">
        <v>446</v>
      </c>
      <c r="L417" s="11">
        <v>9.9</v>
      </c>
    </row>
    <row r="418" spans="1:12" x14ac:dyDescent="0.25">
      <c r="A418" s="7">
        <v>49328439074</v>
      </c>
      <c r="B418" s="9" t="s">
        <v>371</v>
      </c>
      <c r="C418" s="15" t="s">
        <v>6</v>
      </c>
      <c r="D418" s="15" t="s">
        <v>416</v>
      </c>
      <c r="E418" s="15" t="s">
        <v>13</v>
      </c>
      <c r="F418" s="15" t="s">
        <v>424</v>
      </c>
      <c r="G418" s="10">
        <v>30361</v>
      </c>
      <c r="H418" s="13">
        <f ca="1">TRUNC((TODAY()-assinantes[[#This Row],[Data_Nasc]])/365)</f>
        <v>42</v>
      </c>
      <c r="I418" s="13" t="str">
        <f ca="1">HLOOKUP(assinantes[[#This Row],[Idade]],informacoes!$A$3:$D$4,2,TRUE)</f>
        <v>35-44</v>
      </c>
      <c r="J418" s="15" t="s">
        <v>433</v>
      </c>
      <c r="K418" s="15" t="s">
        <v>444</v>
      </c>
      <c r="L418" s="11">
        <v>29.9</v>
      </c>
    </row>
    <row r="419" spans="1:12" x14ac:dyDescent="0.25">
      <c r="A419" s="7">
        <v>49391829352</v>
      </c>
      <c r="B419" s="9" t="s">
        <v>96</v>
      </c>
      <c r="C419" s="15" t="s">
        <v>6</v>
      </c>
      <c r="D419" s="15" t="s">
        <v>7</v>
      </c>
      <c r="E419" s="15" t="s">
        <v>13</v>
      </c>
      <c r="F419" s="15" t="s">
        <v>426</v>
      </c>
      <c r="G419" s="10">
        <v>30122</v>
      </c>
      <c r="H419" s="13">
        <f ca="1">TRUNC((TODAY()-assinantes[[#This Row],[Data_Nasc]])/365)</f>
        <v>42</v>
      </c>
      <c r="I419" s="13" t="str">
        <f ca="1">HLOOKUP(assinantes[[#This Row],[Idade]],informacoes!$A$3:$D$4,2,TRUE)</f>
        <v>35-44</v>
      </c>
      <c r="J419" s="15" t="s">
        <v>429</v>
      </c>
      <c r="K419" s="15" t="s">
        <v>445</v>
      </c>
      <c r="L419" s="11">
        <v>35.9</v>
      </c>
    </row>
    <row r="420" spans="1:12" x14ac:dyDescent="0.25">
      <c r="A420" s="7">
        <v>49395647705</v>
      </c>
      <c r="B420" s="9" t="s">
        <v>218</v>
      </c>
      <c r="C420" s="15" t="s">
        <v>6</v>
      </c>
      <c r="D420" s="15" t="s">
        <v>417</v>
      </c>
      <c r="E420" s="15" t="s">
        <v>13</v>
      </c>
      <c r="F420" s="15" t="s">
        <v>426</v>
      </c>
      <c r="G420" s="10">
        <v>32945</v>
      </c>
      <c r="H420" s="13">
        <f ca="1">TRUNC((TODAY()-assinantes[[#This Row],[Data_Nasc]])/365)</f>
        <v>35</v>
      </c>
      <c r="I420" s="13" t="str">
        <f ca="1">HLOOKUP(assinantes[[#This Row],[Idade]],informacoes!$A$3:$D$4,2,TRUE)</f>
        <v>35-44</v>
      </c>
      <c r="J420" s="15" t="s">
        <v>432</v>
      </c>
      <c r="K420" s="15" t="s">
        <v>447</v>
      </c>
      <c r="L420" s="11">
        <v>79.900000000000006</v>
      </c>
    </row>
    <row r="421" spans="1:12" x14ac:dyDescent="0.25">
      <c r="A421" s="7">
        <v>49477339063</v>
      </c>
      <c r="B421" s="9" t="s">
        <v>248</v>
      </c>
      <c r="C421" s="15" t="s">
        <v>6</v>
      </c>
      <c r="D421" s="15" t="s">
        <v>416</v>
      </c>
      <c r="E421" s="15" t="s">
        <v>13</v>
      </c>
      <c r="F421" s="15" t="s">
        <v>425</v>
      </c>
      <c r="G421" s="10">
        <v>24032</v>
      </c>
      <c r="H421" s="13">
        <f ca="1">TRUNC((TODAY()-assinantes[[#This Row],[Data_Nasc]])/365)</f>
        <v>59</v>
      </c>
      <c r="I421" s="13" t="str">
        <f ca="1">HLOOKUP(assinantes[[#This Row],[Idade]],informacoes!$A$3:$D$4,2,TRUE)</f>
        <v>54-70</v>
      </c>
      <c r="J421" s="15" t="s">
        <v>436</v>
      </c>
      <c r="K421" s="15" t="s">
        <v>444</v>
      </c>
      <c r="L421" s="11">
        <v>29.9</v>
      </c>
    </row>
    <row r="422" spans="1:12" x14ac:dyDescent="0.25">
      <c r="A422" s="7">
        <v>49479547341</v>
      </c>
      <c r="B422" s="9" t="s">
        <v>186</v>
      </c>
      <c r="C422" s="15" t="s">
        <v>5</v>
      </c>
      <c r="D422" s="15" t="s">
        <v>417</v>
      </c>
      <c r="E422" s="15" t="s">
        <v>11</v>
      </c>
      <c r="F422" s="15" t="s">
        <v>426</v>
      </c>
      <c r="G422" s="10">
        <v>23262</v>
      </c>
      <c r="H422" s="13">
        <f ca="1">TRUNC((TODAY()-assinantes[[#This Row],[Data_Nasc]])/365)</f>
        <v>61</v>
      </c>
      <c r="I422" s="13" t="str">
        <f ca="1">HLOOKUP(assinantes[[#This Row],[Idade]],informacoes!$A$3:$D$4,2,TRUE)</f>
        <v>54-70</v>
      </c>
      <c r="J422" s="15" t="s">
        <v>436</v>
      </c>
      <c r="K422" s="15" t="s">
        <v>447</v>
      </c>
      <c r="L422" s="11">
        <v>79.900000000000006</v>
      </c>
    </row>
    <row r="423" spans="1:12" x14ac:dyDescent="0.25">
      <c r="A423" s="7">
        <v>49514272789</v>
      </c>
      <c r="B423" s="9" t="s">
        <v>315</v>
      </c>
      <c r="C423" s="15" t="s">
        <v>5</v>
      </c>
      <c r="D423" s="15" t="s">
        <v>417</v>
      </c>
      <c r="E423" s="15" t="s">
        <v>9</v>
      </c>
      <c r="F423" s="15" t="s">
        <v>425</v>
      </c>
      <c r="G423" s="10">
        <v>27626</v>
      </c>
      <c r="H423" s="13">
        <f ca="1">TRUNC((TODAY()-assinantes[[#This Row],[Data_Nasc]])/365)</f>
        <v>49</v>
      </c>
      <c r="I423" s="13" t="str">
        <f ca="1">HLOOKUP(assinantes[[#This Row],[Idade]],informacoes!$A$3:$D$4,2,TRUE)</f>
        <v>45-54</v>
      </c>
      <c r="J423" s="15" t="s">
        <v>436</v>
      </c>
      <c r="K423" s="15" t="s">
        <v>446</v>
      </c>
      <c r="L423" s="11">
        <v>9.9</v>
      </c>
    </row>
    <row r="424" spans="1:12" x14ac:dyDescent="0.25">
      <c r="A424" s="7">
        <v>49561602728</v>
      </c>
      <c r="B424" s="9" t="s">
        <v>164</v>
      </c>
      <c r="C424" s="15" t="s">
        <v>5</v>
      </c>
      <c r="D424" s="15" t="s">
        <v>418</v>
      </c>
      <c r="E424" s="15" t="s">
        <v>13</v>
      </c>
      <c r="F424" s="15" t="s">
        <v>425</v>
      </c>
      <c r="G424" s="10">
        <v>23760</v>
      </c>
      <c r="H424" s="13">
        <f ca="1">TRUNC((TODAY()-assinantes[[#This Row],[Data_Nasc]])/365)</f>
        <v>60</v>
      </c>
      <c r="I424" s="13" t="str">
        <f ca="1">HLOOKUP(assinantes[[#This Row],[Idade]],informacoes!$A$3:$D$4,2,TRUE)</f>
        <v>54-70</v>
      </c>
      <c r="J424" s="15" t="s">
        <v>436</v>
      </c>
      <c r="K424" s="15" t="s">
        <v>446</v>
      </c>
      <c r="L424" s="11">
        <v>9.9</v>
      </c>
    </row>
    <row r="425" spans="1:12" x14ac:dyDescent="0.25">
      <c r="A425" s="7">
        <v>49609420133</v>
      </c>
      <c r="B425" s="9" t="s">
        <v>367</v>
      </c>
      <c r="C425" s="15" t="s">
        <v>6</v>
      </c>
      <c r="D425" s="15" t="s">
        <v>7</v>
      </c>
      <c r="E425" s="15" t="s">
        <v>12</v>
      </c>
      <c r="F425" s="15" t="s">
        <v>425</v>
      </c>
      <c r="G425" s="10">
        <v>22766</v>
      </c>
      <c r="H425" s="13">
        <f ca="1">TRUNC((TODAY()-assinantes[[#This Row],[Data_Nasc]])/365)</f>
        <v>62</v>
      </c>
      <c r="I425" s="13" t="str">
        <f ca="1">HLOOKUP(assinantes[[#This Row],[Idade]],informacoes!$A$3:$D$4,2,TRUE)</f>
        <v>54-70</v>
      </c>
      <c r="J425" s="15" t="s">
        <v>436</v>
      </c>
      <c r="K425" s="15" t="s">
        <v>447</v>
      </c>
      <c r="L425" s="11">
        <v>79.900000000000006</v>
      </c>
    </row>
    <row r="426" spans="1:12" x14ac:dyDescent="0.25">
      <c r="A426" s="7">
        <v>49615735146</v>
      </c>
      <c r="B426" s="9" t="s">
        <v>334</v>
      </c>
      <c r="C426" s="15" t="s">
        <v>6</v>
      </c>
      <c r="D426" s="15" t="s">
        <v>417</v>
      </c>
      <c r="E426" s="15" t="s">
        <v>427</v>
      </c>
      <c r="F426" s="15" t="s">
        <v>425</v>
      </c>
      <c r="G426" s="10">
        <v>32468</v>
      </c>
      <c r="H426" s="13">
        <f ca="1">TRUNC((TODAY()-assinantes[[#This Row],[Data_Nasc]])/365)</f>
        <v>36</v>
      </c>
      <c r="I426" s="13" t="str">
        <f ca="1">HLOOKUP(assinantes[[#This Row],[Idade]],informacoes!$A$3:$D$4,2,TRUE)</f>
        <v>35-44</v>
      </c>
      <c r="J426" s="15" t="s">
        <v>436</v>
      </c>
      <c r="K426" s="15" t="s">
        <v>444</v>
      </c>
      <c r="L426" s="11">
        <v>29.9</v>
      </c>
    </row>
    <row r="427" spans="1:12" x14ac:dyDescent="0.25">
      <c r="A427" s="7">
        <v>49708771068</v>
      </c>
      <c r="B427" s="9" t="s">
        <v>156</v>
      </c>
      <c r="C427" s="15" t="s">
        <v>6</v>
      </c>
      <c r="D427" s="15" t="s">
        <v>7</v>
      </c>
      <c r="E427" s="15" t="s">
        <v>13</v>
      </c>
      <c r="F427" s="15" t="s">
        <v>426</v>
      </c>
      <c r="G427" s="10">
        <v>29978</v>
      </c>
      <c r="H427" s="13">
        <f ca="1">TRUNC((TODAY()-assinantes[[#This Row],[Data_Nasc]])/365)</f>
        <v>43</v>
      </c>
      <c r="I427" s="13" t="str">
        <f ca="1">HLOOKUP(assinantes[[#This Row],[Idade]],informacoes!$A$3:$D$4,2,TRUE)</f>
        <v>35-44</v>
      </c>
      <c r="J427" s="15" t="s">
        <v>435</v>
      </c>
      <c r="K427" s="15" t="s">
        <v>446</v>
      </c>
      <c r="L427" s="11">
        <v>9.9</v>
      </c>
    </row>
    <row r="428" spans="1:12" x14ac:dyDescent="0.25">
      <c r="A428" s="7">
        <v>49733529074</v>
      </c>
      <c r="B428" s="9" t="s">
        <v>55</v>
      </c>
      <c r="C428" s="15" t="s">
        <v>6</v>
      </c>
      <c r="D428" s="15" t="s">
        <v>417</v>
      </c>
      <c r="E428" s="15" t="s">
        <v>12</v>
      </c>
      <c r="F428" s="15" t="s">
        <v>425</v>
      </c>
      <c r="G428" s="10">
        <v>29578</v>
      </c>
      <c r="H428" s="13">
        <f ca="1">TRUNC((TODAY()-assinantes[[#This Row],[Data_Nasc]])/365)</f>
        <v>44</v>
      </c>
      <c r="I428" s="13" t="str">
        <f ca="1">HLOOKUP(assinantes[[#This Row],[Idade]],informacoes!$A$3:$D$4,2,TRUE)</f>
        <v>45-54</v>
      </c>
      <c r="J428" s="15" t="s">
        <v>433</v>
      </c>
      <c r="K428" s="15" t="s">
        <v>447</v>
      </c>
      <c r="L428" s="11">
        <v>79.900000000000006</v>
      </c>
    </row>
    <row r="429" spans="1:12" x14ac:dyDescent="0.25">
      <c r="A429" s="7">
        <v>49822462008</v>
      </c>
      <c r="B429" s="9" t="s">
        <v>369</v>
      </c>
      <c r="C429" s="15" t="s">
        <v>6</v>
      </c>
      <c r="D429" s="15" t="s">
        <v>8</v>
      </c>
      <c r="E429" s="15" t="s">
        <v>427</v>
      </c>
      <c r="F429" s="15" t="s">
        <v>424</v>
      </c>
      <c r="G429" s="10">
        <v>22511</v>
      </c>
      <c r="H429" s="13">
        <f ca="1">TRUNC((TODAY()-assinantes[[#This Row],[Data_Nasc]])/365)</f>
        <v>63</v>
      </c>
      <c r="I429" s="13" t="str">
        <f ca="1">HLOOKUP(assinantes[[#This Row],[Idade]],informacoes!$A$3:$D$4,2,TRUE)</f>
        <v>54-70</v>
      </c>
      <c r="J429" s="15" t="s">
        <v>433</v>
      </c>
      <c r="K429" s="15" t="s">
        <v>446</v>
      </c>
      <c r="L429" s="11">
        <v>9.9</v>
      </c>
    </row>
    <row r="430" spans="1:12" x14ac:dyDescent="0.25">
      <c r="A430" s="7">
        <v>49859929846</v>
      </c>
      <c r="B430" s="9" t="s">
        <v>381</v>
      </c>
      <c r="C430" s="15" t="s">
        <v>6</v>
      </c>
      <c r="D430" s="15" t="s">
        <v>417</v>
      </c>
      <c r="E430" s="15" t="s">
        <v>427</v>
      </c>
      <c r="F430" s="15" t="s">
        <v>425</v>
      </c>
      <c r="G430" s="10">
        <v>33468</v>
      </c>
      <c r="H430" s="13">
        <f ca="1">TRUNC((TODAY()-assinantes[[#This Row],[Data_Nasc]])/365)</f>
        <v>33</v>
      </c>
      <c r="I430" s="13" t="str">
        <f ca="1">HLOOKUP(assinantes[[#This Row],[Idade]],informacoes!$A$3:$D$4,2,TRUE)</f>
        <v>24-34</v>
      </c>
      <c r="J430" s="15" t="s">
        <v>433</v>
      </c>
      <c r="K430" s="15" t="s">
        <v>446</v>
      </c>
      <c r="L430" s="11">
        <v>9.9</v>
      </c>
    </row>
    <row r="431" spans="1:12" x14ac:dyDescent="0.25">
      <c r="A431" s="7">
        <v>49948498268</v>
      </c>
      <c r="B431" s="9" t="s">
        <v>148</v>
      </c>
      <c r="C431" s="15" t="s">
        <v>6</v>
      </c>
      <c r="D431" s="15" t="s">
        <v>416</v>
      </c>
      <c r="E431" s="15" t="s">
        <v>14</v>
      </c>
      <c r="F431" s="15" t="s">
        <v>425</v>
      </c>
      <c r="G431" s="10">
        <v>23554</v>
      </c>
      <c r="H431" s="13">
        <f ca="1">TRUNC((TODAY()-assinantes[[#This Row],[Data_Nasc]])/365)</f>
        <v>60</v>
      </c>
      <c r="I431" s="13" t="str">
        <f ca="1">HLOOKUP(assinantes[[#This Row],[Idade]],informacoes!$A$3:$D$4,2,TRUE)</f>
        <v>54-70</v>
      </c>
      <c r="J431" s="15" t="s">
        <v>433</v>
      </c>
      <c r="K431" s="15" t="s">
        <v>444</v>
      </c>
      <c r="L431" s="11">
        <v>29.9</v>
      </c>
    </row>
    <row r="432" spans="1:12" x14ac:dyDescent="0.25">
      <c r="A432" s="7">
        <v>49996091120</v>
      </c>
      <c r="B432" s="9" t="s">
        <v>340</v>
      </c>
      <c r="C432" s="15" t="s">
        <v>6</v>
      </c>
      <c r="D432" s="15" t="s">
        <v>7</v>
      </c>
      <c r="E432" s="15" t="s">
        <v>14</v>
      </c>
      <c r="F432" s="15" t="s">
        <v>425</v>
      </c>
      <c r="G432" s="10">
        <v>20435</v>
      </c>
      <c r="H432" s="13">
        <f ca="1">TRUNC((TODAY()-assinantes[[#This Row],[Data_Nasc]])/365)</f>
        <v>69</v>
      </c>
      <c r="I432" s="13" t="str">
        <f ca="1">HLOOKUP(assinantes[[#This Row],[Idade]],informacoes!$A$3:$D$4,2,TRUE)</f>
        <v>54-70</v>
      </c>
      <c r="J432" s="15" t="s">
        <v>433</v>
      </c>
      <c r="K432" s="15" t="s">
        <v>444</v>
      </c>
      <c r="L432" s="11">
        <v>29.9</v>
      </c>
    </row>
    <row r="433" spans="1:12" x14ac:dyDescent="0.25">
      <c r="A433" s="7">
        <v>50008008920</v>
      </c>
      <c r="B433" s="9" t="s">
        <v>354</v>
      </c>
      <c r="C433" s="15" t="s">
        <v>6</v>
      </c>
      <c r="D433" s="15" t="s">
        <v>417</v>
      </c>
      <c r="E433" s="15" t="s">
        <v>11</v>
      </c>
      <c r="F433" s="15" t="s">
        <v>425</v>
      </c>
      <c r="G433" s="10">
        <v>22355</v>
      </c>
      <c r="H433" s="13">
        <f ca="1">TRUNC((TODAY()-assinantes[[#This Row],[Data_Nasc]])/365)</f>
        <v>64</v>
      </c>
      <c r="I433" s="13" t="str">
        <f ca="1">HLOOKUP(assinantes[[#This Row],[Idade]],informacoes!$A$3:$D$4,2,TRUE)</f>
        <v>54-70</v>
      </c>
      <c r="J433" s="15" t="s">
        <v>430</v>
      </c>
      <c r="K433" s="15" t="s">
        <v>447</v>
      </c>
      <c r="L433" s="11">
        <v>79.900000000000006</v>
      </c>
    </row>
    <row r="434" spans="1:12" x14ac:dyDescent="0.25">
      <c r="A434" s="7">
        <v>50013996249</v>
      </c>
      <c r="B434" s="9" t="s">
        <v>194</v>
      </c>
      <c r="C434" s="15" t="s">
        <v>5</v>
      </c>
      <c r="D434" s="15" t="s">
        <v>417</v>
      </c>
      <c r="E434" s="15" t="s">
        <v>13</v>
      </c>
      <c r="F434" s="15" t="s">
        <v>425</v>
      </c>
      <c r="G434" s="10">
        <v>24872</v>
      </c>
      <c r="H434" s="13">
        <f ca="1">TRUNC((TODAY()-assinantes[[#This Row],[Data_Nasc]])/365)</f>
        <v>57</v>
      </c>
      <c r="I434" s="13" t="str">
        <f ca="1">HLOOKUP(assinantes[[#This Row],[Idade]],informacoes!$A$3:$D$4,2,TRUE)</f>
        <v>54-70</v>
      </c>
      <c r="J434" s="15" t="s">
        <v>429</v>
      </c>
      <c r="K434" s="15" t="s">
        <v>447</v>
      </c>
      <c r="L434" s="11">
        <v>79.900000000000006</v>
      </c>
    </row>
    <row r="435" spans="1:12" x14ac:dyDescent="0.25">
      <c r="A435" s="7">
        <v>50105898295</v>
      </c>
      <c r="B435" s="9" t="s">
        <v>139</v>
      </c>
      <c r="C435" s="15" t="s">
        <v>6</v>
      </c>
      <c r="D435" s="15" t="s">
        <v>8</v>
      </c>
      <c r="E435" s="15" t="s">
        <v>12</v>
      </c>
      <c r="F435" s="15" t="s">
        <v>426</v>
      </c>
      <c r="G435" s="10">
        <v>20937</v>
      </c>
      <c r="H435" s="13">
        <f ca="1">TRUNC((TODAY()-assinantes[[#This Row],[Data_Nasc]])/365)</f>
        <v>67</v>
      </c>
      <c r="I435" s="13" t="str">
        <f ca="1">HLOOKUP(assinantes[[#This Row],[Idade]],informacoes!$A$3:$D$4,2,TRUE)</f>
        <v>54-70</v>
      </c>
      <c r="J435" s="15" t="s">
        <v>431</v>
      </c>
      <c r="K435" s="15" t="s">
        <v>446</v>
      </c>
      <c r="L435" s="11">
        <v>9.9</v>
      </c>
    </row>
    <row r="436" spans="1:12" x14ac:dyDescent="0.25">
      <c r="A436" s="7">
        <v>50108835505</v>
      </c>
      <c r="B436" s="9" t="s">
        <v>131</v>
      </c>
      <c r="C436" s="15" t="s">
        <v>6</v>
      </c>
      <c r="D436" s="15" t="s">
        <v>416</v>
      </c>
      <c r="E436" s="15" t="s">
        <v>13</v>
      </c>
      <c r="F436" s="15" t="s">
        <v>424</v>
      </c>
      <c r="G436" s="10">
        <v>21463</v>
      </c>
      <c r="H436" s="13">
        <f ca="1">TRUNC((TODAY()-assinantes[[#This Row],[Data_Nasc]])/365)</f>
        <v>66</v>
      </c>
      <c r="I436" s="13" t="str">
        <f ca="1">HLOOKUP(assinantes[[#This Row],[Idade]],informacoes!$A$3:$D$4,2,TRUE)</f>
        <v>54-70</v>
      </c>
      <c r="J436" s="15" t="s">
        <v>432</v>
      </c>
      <c r="K436" s="15" t="s">
        <v>444</v>
      </c>
      <c r="L436" s="11">
        <v>29.9</v>
      </c>
    </row>
    <row r="437" spans="1:12" x14ac:dyDescent="0.25">
      <c r="A437" s="7">
        <v>50125202242</v>
      </c>
      <c r="B437" s="9" t="s">
        <v>98</v>
      </c>
      <c r="C437" s="15" t="s">
        <v>6</v>
      </c>
      <c r="D437" s="15" t="s">
        <v>417</v>
      </c>
      <c r="E437" s="15" t="s">
        <v>13</v>
      </c>
      <c r="F437" s="15" t="s">
        <v>426</v>
      </c>
      <c r="G437" s="10">
        <v>30336</v>
      </c>
      <c r="H437" s="13">
        <f ca="1">TRUNC((TODAY()-assinantes[[#This Row],[Data_Nasc]])/365)</f>
        <v>42</v>
      </c>
      <c r="I437" s="13" t="str">
        <f ca="1">HLOOKUP(assinantes[[#This Row],[Idade]],informacoes!$A$3:$D$4,2,TRUE)</f>
        <v>35-44</v>
      </c>
      <c r="J437" s="15" t="s">
        <v>434</v>
      </c>
      <c r="K437" s="15" t="s">
        <v>447</v>
      </c>
      <c r="L437" s="11">
        <v>79.900000000000006</v>
      </c>
    </row>
    <row r="438" spans="1:12" x14ac:dyDescent="0.25">
      <c r="A438" s="7">
        <v>50213585733</v>
      </c>
      <c r="B438" s="9" t="s">
        <v>405</v>
      </c>
      <c r="C438" s="15" t="s">
        <v>6</v>
      </c>
      <c r="D438" s="15" t="s">
        <v>7</v>
      </c>
      <c r="E438" s="15" t="s">
        <v>427</v>
      </c>
      <c r="F438" s="15" t="s">
        <v>425</v>
      </c>
      <c r="G438" s="10">
        <v>22538</v>
      </c>
      <c r="H438" s="13">
        <f ca="1">TRUNC((TODAY()-assinantes[[#This Row],[Data_Nasc]])/365)</f>
        <v>63</v>
      </c>
      <c r="I438" s="13" t="str">
        <f ca="1">HLOOKUP(assinantes[[#This Row],[Idade]],informacoes!$A$3:$D$4,2,TRUE)</f>
        <v>54-70</v>
      </c>
      <c r="J438" s="15" t="s">
        <v>430</v>
      </c>
      <c r="K438" s="15" t="s">
        <v>446</v>
      </c>
      <c r="L438" s="11">
        <v>9.9</v>
      </c>
    </row>
    <row r="439" spans="1:12" x14ac:dyDescent="0.25">
      <c r="A439" s="7">
        <v>50296433971</v>
      </c>
      <c r="B439" s="9" t="s">
        <v>100</v>
      </c>
      <c r="C439" s="15" t="s">
        <v>6</v>
      </c>
      <c r="D439" s="15" t="s">
        <v>416</v>
      </c>
      <c r="E439" s="15" t="s">
        <v>14</v>
      </c>
      <c r="F439" s="15" t="s">
        <v>425</v>
      </c>
      <c r="G439" s="10">
        <v>30857</v>
      </c>
      <c r="H439" s="13">
        <f ca="1">TRUNC((TODAY()-assinantes[[#This Row],[Data_Nasc]])/365)</f>
        <v>40</v>
      </c>
      <c r="I439" s="13" t="str">
        <f ca="1">HLOOKUP(assinantes[[#This Row],[Idade]],informacoes!$A$3:$D$4,2,TRUE)</f>
        <v>35-44</v>
      </c>
      <c r="J439" s="15" t="s">
        <v>435</v>
      </c>
      <c r="K439" s="15" t="s">
        <v>444</v>
      </c>
      <c r="L439" s="11">
        <v>29.9</v>
      </c>
    </row>
    <row r="440" spans="1:12" x14ac:dyDescent="0.25">
      <c r="A440" s="7">
        <v>50331166214</v>
      </c>
      <c r="B440" s="9" t="s">
        <v>314</v>
      </c>
      <c r="C440" s="15" t="s">
        <v>6</v>
      </c>
      <c r="D440" s="15" t="s">
        <v>417</v>
      </c>
      <c r="E440" s="15" t="s">
        <v>13</v>
      </c>
      <c r="F440" s="15" t="s">
        <v>425</v>
      </c>
      <c r="G440" s="10">
        <v>28253</v>
      </c>
      <c r="H440" s="13">
        <f ca="1">TRUNC((TODAY()-assinantes[[#This Row],[Data_Nasc]])/365)</f>
        <v>47</v>
      </c>
      <c r="I440" s="13" t="str">
        <f ca="1">HLOOKUP(assinantes[[#This Row],[Idade]],informacoes!$A$3:$D$4,2,TRUE)</f>
        <v>45-54</v>
      </c>
      <c r="J440" s="15" t="s">
        <v>436</v>
      </c>
      <c r="K440" s="15" t="s">
        <v>447</v>
      </c>
      <c r="L440" s="11">
        <v>79.900000000000006</v>
      </c>
    </row>
    <row r="441" spans="1:12" x14ac:dyDescent="0.25">
      <c r="A441" s="7">
        <v>50356441737</v>
      </c>
      <c r="B441" s="9" t="s">
        <v>26</v>
      </c>
      <c r="C441" s="15" t="s">
        <v>5</v>
      </c>
      <c r="D441" s="15" t="s">
        <v>417</v>
      </c>
      <c r="E441" s="15" t="s">
        <v>13</v>
      </c>
      <c r="F441" s="15" t="s">
        <v>426</v>
      </c>
      <c r="G441" s="10">
        <v>36510</v>
      </c>
      <c r="H441" s="13">
        <f ca="1">TRUNC((TODAY()-assinantes[[#This Row],[Data_Nasc]])/365)</f>
        <v>25</v>
      </c>
      <c r="I441" s="13" t="str">
        <f ca="1">HLOOKUP(assinantes[[#This Row],[Idade]],informacoes!$A$3:$D$4,2,TRUE)</f>
        <v>24-34</v>
      </c>
      <c r="J441" s="15" t="s">
        <v>430</v>
      </c>
      <c r="K441" s="15" t="s">
        <v>447</v>
      </c>
      <c r="L441" s="11">
        <v>79.900000000000006</v>
      </c>
    </row>
    <row r="442" spans="1:12" x14ac:dyDescent="0.25">
      <c r="A442" s="7">
        <v>50376304529</v>
      </c>
      <c r="B442" s="9" t="s">
        <v>38</v>
      </c>
      <c r="C442" s="15" t="s">
        <v>5</v>
      </c>
      <c r="D442" s="15" t="s">
        <v>417</v>
      </c>
      <c r="E442" s="15" t="s">
        <v>13</v>
      </c>
      <c r="F442" s="15" t="s">
        <v>426</v>
      </c>
      <c r="G442" s="10">
        <v>20158</v>
      </c>
      <c r="H442" s="13">
        <f ca="1">TRUNC((TODAY()-assinantes[[#This Row],[Data_Nasc]])/365)</f>
        <v>70</v>
      </c>
      <c r="I442" s="13" t="str">
        <f ca="1">HLOOKUP(assinantes[[#This Row],[Idade]],informacoes!$A$3:$D$4,2,TRUE)</f>
        <v>54-70</v>
      </c>
      <c r="J442" s="15" t="s">
        <v>435</v>
      </c>
      <c r="K442" s="15" t="s">
        <v>446</v>
      </c>
      <c r="L442" s="11">
        <v>9.9</v>
      </c>
    </row>
    <row r="443" spans="1:12" x14ac:dyDescent="0.25">
      <c r="A443" s="7">
        <v>50443594586</v>
      </c>
      <c r="B443" s="9" t="s">
        <v>411</v>
      </c>
      <c r="C443" s="15" t="s">
        <v>6</v>
      </c>
      <c r="D443" s="15" t="s">
        <v>416</v>
      </c>
      <c r="E443" s="15" t="s">
        <v>9</v>
      </c>
      <c r="F443" s="15" t="s">
        <v>424</v>
      </c>
      <c r="G443" s="10">
        <v>30302</v>
      </c>
      <c r="H443" s="13">
        <f ca="1">TRUNC((TODAY()-assinantes[[#This Row],[Data_Nasc]])/365)</f>
        <v>42</v>
      </c>
      <c r="I443" s="13" t="str">
        <f ca="1">HLOOKUP(assinantes[[#This Row],[Idade]],informacoes!$A$3:$D$4,2,TRUE)</f>
        <v>35-44</v>
      </c>
      <c r="J443" s="15" t="s">
        <v>436</v>
      </c>
      <c r="K443" s="15" t="s">
        <v>446</v>
      </c>
      <c r="L443" s="11">
        <v>9.9</v>
      </c>
    </row>
    <row r="444" spans="1:12" x14ac:dyDescent="0.25">
      <c r="A444" s="7">
        <v>50628172347</v>
      </c>
      <c r="B444" s="9" t="s">
        <v>415</v>
      </c>
      <c r="C444" s="15" t="s">
        <v>6</v>
      </c>
      <c r="D444" s="15" t="s">
        <v>417</v>
      </c>
      <c r="E444" s="15" t="s">
        <v>12</v>
      </c>
      <c r="F444" s="15" t="s">
        <v>425</v>
      </c>
      <c r="G444" s="10">
        <v>31899</v>
      </c>
      <c r="H444" s="13">
        <f ca="1">TRUNC((TODAY()-assinantes[[#This Row],[Data_Nasc]])/365)</f>
        <v>37</v>
      </c>
      <c r="I444" s="13" t="str">
        <f ca="1">HLOOKUP(assinantes[[#This Row],[Idade]],informacoes!$A$3:$D$4,2,TRUE)</f>
        <v>35-44</v>
      </c>
      <c r="J444" s="15" t="s">
        <v>433</v>
      </c>
      <c r="K444" s="15" t="s">
        <v>447</v>
      </c>
      <c r="L444" s="11">
        <v>79.900000000000006</v>
      </c>
    </row>
    <row r="445" spans="1:12" x14ac:dyDescent="0.25">
      <c r="A445" s="7">
        <v>50667919920</v>
      </c>
      <c r="B445" s="9" t="s">
        <v>286</v>
      </c>
      <c r="C445" s="15" t="s">
        <v>6</v>
      </c>
      <c r="D445" s="15" t="s">
        <v>417</v>
      </c>
      <c r="E445" s="15" t="s">
        <v>427</v>
      </c>
      <c r="F445" s="15" t="s">
        <v>426</v>
      </c>
      <c r="G445" s="10">
        <v>29743</v>
      </c>
      <c r="H445" s="13">
        <f ca="1">TRUNC((TODAY()-assinantes[[#This Row],[Data_Nasc]])/365)</f>
        <v>43</v>
      </c>
      <c r="I445" s="13" t="str">
        <f ca="1">HLOOKUP(assinantes[[#This Row],[Idade]],informacoes!$A$3:$D$4,2,TRUE)</f>
        <v>35-44</v>
      </c>
      <c r="J445" s="15" t="s">
        <v>433</v>
      </c>
      <c r="K445" s="15" t="s">
        <v>444</v>
      </c>
      <c r="L445" s="11">
        <v>29.9</v>
      </c>
    </row>
    <row r="446" spans="1:12" x14ac:dyDescent="0.25">
      <c r="A446" s="7">
        <v>50699518176</v>
      </c>
      <c r="B446" s="9" t="s">
        <v>318</v>
      </c>
      <c r="C446" s="15" t="s">
        <v>6</v>
      </c>
      <c r="D446" s="15" t="s">
        <v>417</v>
      </c>
      <c r="E446" s="15" t="s">
        <v>11</v>
      </c>
      <c r="F446" s="15" t="s">
        <v>426</v>
      </c>
      <c r="G446" s="10">
        <v>32608</v>
      </c>
      <c r="H446" s="13">
        <f ca="1">TRUNC((TODAY()-assinantes[[#This Row],[Data_Nasc]])/365)</f>
        <v>35</v>
      </c>
      <c r="I446" s="13" t="str">
        <f ca="1">HLOOKUP(assinantes[[#This Row],[Idade]],informacoes!$A$3:$D$4,2,TRUE)</f>
        <v>35-44</v>
      </c>
      <c r="J446" s="15" t="s">
        <v>433</v>
      </c>
      <c r="K446" s="15" t="s">
        <v>447</v>
      </c>
      <c r="L446" s="11">
        <v>79.900000000000006</v>
      </c>
    </row>
    <row r="447" spans="1:12" x14ac:dyDescent="0.25">
      <c r="A447" s="7">
        <v>50820733116</v>
      </c>
      <c r="B447" s="9" t="s">
        <v>250</v>
      </c>
      <c r="C447" s="15" t="s">
        <v>6</v>
      </c>
      <c r="D447" s="15" t="s">
        <v>7</v>
      </c>
      <c r="E447" s="15" t="s">
        <v>14</v>
      </c>
      <c r="F447" s="15" t="s">
        <v>426</v>
      </c>
      <c r="G447" s="10">
        <v>20810</v>
      </c>
      <c r="H447" s="13">
        <f ca="1">TRUNC((TODAY()-assinantes[[#This Row],[Data_Nasc]])/365)</f>
        <v>68</v>
      </c>
      <c r="I447" s="13" t="str">
        <f ca="1">HLOOKUP(assinantes[[#This Row],[Idade]],informacoes!$A$3:$D$4,2,TRUE)</f>
        <v>54-70</v>
      </c>
      <c r="J447" s="15" t="s">
        <v>433</v>
      </c>
      <c r="K447" s="15" t="s">
        <v>444</v>
      </c>
      <c r="L447" s="11">
        <v>29.9</v>
      </c>
    </row>
    <row r="448" spans="1:12" x14ac:dyDescent="0.25">
      <c r="A448" s="7">
        <v>50850484107</v>
      </c>
      <c r="B448" s="9" t="s">
        <v>406</v>
      </c>
      <c r="C448" s="15" t="s">
        <v>5</v>
      </c>
      <c r="D448" s="15" t="s">
        <v>417</v>
      </c>
      <c r="E448" s="15" t="s">
        <v>427</v>
      </c>
      <c r="F448" s="15" t="s">
        <v>426</v>
      </c>
      <c r="G448" s="10">
        <v>32487</v>
      </c>
      <c r="H448" s="13">
        <f ca="1">TRUNC((TODAY()-assinantes[[#This Row],[Data_Nasc]])/365)</f>
        <v>36</v>
      </c>
      <c r="I448" s="13" t="str">
        <f ca="1">HLOOKUP(assinantes[[#This Row],[Idade]],informacoes!$A$3:$D$4,2,TRUE)</f>
        <v>35-44</v>
      </c>
      <c r="J448" s="15" t="s">
        <v>433</v>
      </c>
      <c r="K448" s="15" t="s">
        <v>444</v>
      </c>
      <c r="L448" s="11">
        <v>29.9</v>
      </c>
    </row>
    <row r="449" spans="1:12" x14ac:dyDescent="0.25">
      <c r="A449" s="7">
        <v>51147741385</v>
      </c>
      <c r="B449" s="9" t="s">
        <v>166</v>
      </c>
      <c r="C449" s="15" t="s">
        <v>5</v>
      </c>
      <c r="D449" s="15" t="s">
        <v>417</v>
      </c>
      <c r="E449" s="15" t="s">
        <v>427</v>
      </c>
      <c r="F449" s="15" t="s">
        <v>426</v>
      </c>
      <c r="G449" s="10">
        <v>31420</v>
      </c>
      <c r="H449" s="13">
        <f ca="1">TRUNC((TODAY()-assinantes[[#This Row],[Data_Nasc]])/365)</f>
        <v>39</v>
      </c>
      <c r="I449" s="13" t="str">
        <f ca="1">HLOOKUP(assinantes[[#This Row],[Idade]],informacoes!$A$3:$D$4,2,TRUE)</f>
        <v>35-44</v>
      </c>
      <c r="J449" s="15" t="s">
        <v>433</v>
      </c>
      <c r="K449" s="15" t="s">
        <v>444</v>
      </c>
      <c r="L449" s="11">
        <v>29.9</v>
      </c>
    </row>
    <row r="450" spans="1:12" x14ac:dyDescent="0.25">
      <c r="A450" s="7">
        <v>51192158500</v>
      </c>
      <c r="B450" s="9" t="s">
        <v>330</v>
      </c>
      <c r="C450" s="15" t="s">
        <v>6</v>
      </c>
      <c r="D450" s="15" t="s">
        <v>7</v>
      </c>
      <c r="E450" s="15" t="s">
        <v>11</v>
      </c>
      <c r="F450" s="15" t="s">
        <v>426</v>
      </c>
      <c r="G450" s="10">
        <v>20090</v>
      </c>
      <c r="H450" s="13">
        <f ca="1">TRUNC((TODAY()-assinantes[[#This Row],[Data_Nasc]])/365)</f>
        <v>70</v>
      </c>
      <c r="I450" s="13" t="str">
        <f ca="1">HLOOKUP(assinantes[[#This Row],[Idade]],informacoes!$A$3:$D$4,2,TRUE)</f>
        <v>54-70</v>
      </c>
      <c r="J450" s="15" t="s">
        <v>433</v>
      </c>
      <c r="K450" s="15" t="s">
        <v>447</v>
      </c>
      <c r="L450" s="11">
        <v>79.900000000000006</v>
      </c>
    </row>
    <row r="451" spans="1:12" x14ac:dyDescent="0.25">
      <c r="A451" s="7">
        <v>51204535285</v>
      </c>
      <c r="B451" s="9" t="s">
        <v>199</v>
      </c>
      <c r="C451" s="15" t="s">
        <v>5</v>
      </c>
      <c r="D451" s="15" t="s">
        <v>8</v>
      </c>
      <c r="E451" s="15" t="s">
        <v>12</v>
      </c>
      <c r="F451" s="15" t="s">
        <v>425</v>
      </c>
      <c r="G451" s="10">
        <v>27477</v>
      </c>
      <c r="H451" s="13">
        <f ca="1">TRUNC((TODAY()-assinantes[[#This Row],[Data_Nasc]])/365)</f>
        <v>50</v>
      </c>
      <c r="I451" s="13" t="str">
        <f ca="1">HLOOKUP(assinantes[[#This Row],[Idade]],informacoes!$A$3:$D$4,2,TRUE)</f>
        <v>45-54</v>
      </c>
      <c r="J451" s="15" t="s">
        <v>433</v>
      </c>
      <c r="K451" s="15" t="s">
        <v>447</v>
      </c>
      <c r="L451" s="11">
        <v>79.900000000000006</v>
      </c>
    </row>
    <row r="452" spans="1:12" x14ac:dyDescent="0.25">
      <c r="A452" s="7">
        <v>51230053057</v>
      </c>
      <c r="B452" s="9" t="s">
        <v>110</v>
      </c>
      <c r="C452" s="15" t="s">
        <v>5</v>
      </c>
      <c r="D452" s="15" t="s">
        <v>7</v>
      </c>
      <c r="E452" s="15" t="s">
        <v>13</v>
      </c>
      <c r="F452" s="15" t="s">
        <v>426</v>
      </c>
      <c r="G452" s="10">
        <v>31072</v>
      </c>
      <c r="H452" s="13">
        <f ca="1">TRUNC((TODAY()-assinantes[[#This Row],[Data_Nasc]])/365)</f>
        <v>40</v>
      </c>
      <c r="I452" s="13" t="str">
        <f ca="1">HLOOKUP(assinantes[[#This Row],[Idade]],informacoes!$A$3:$D$4,2,TRUE)</f>
        <v>35-44</v>
      </c>
      <c r="J452" s="15" t="s">
        <v>433</v>
      </c>
      <c r="K452" s="15" t="s">
        <v>446</v>
      </c>
      <c r="L452" s="11">
        <v>9.9</v>
      </c>
    </row>
    <row r="453" spans="1:12" x14ac:dyDescent="0.25">
      <c r="A453" s="7">
        <v>51483423208</v>
      </c>
      <c r="B453" s="9" t="s">
        <v>182</v>
      </c>
      <c r="C453" s="15" t="s">
        <v>5</v>
      </c>
      <c r="D453" s="15" t="s">
        <v>8</v>
      </c>
      <c r="E453" s="15" t="s">
        <v>13</v>
      </c>
      <c r="F453" s="15" t="s">
        <v>424</v>
      </c>
      <c r="G453" s="10">
        <v>34562</v>
      </c>
      <c r="H453" s="13">
        <f ca="1">TRUNC((TODAY()-assinantes[[#This Row],[Data_Nasc]])/365)</f>
        <v>30</v>
      </c>
      <c r="I453" s="13" t="str">
        <f ca="1">HLOOKUP(assinantes[[#This Row],[Idade]],informacoes!$A$3:$D$4,2,TRUE)</f>
        <v>24-34</v>
      </c>
      <c r="J453" s="15" t="s">
        <v>429</v>
      </c>
      <c r="K453" s="15" t="s">
        <v>446</v>
      </c>
      <c r="L453" s="11">
        <v>9.9</v>
      </c>
    </row>
    <row r="454" spans="1:12" x14ac:dyDescent="0.25">
      <c r="A454" s="7">
        <v>51537734484</v>
      </c>
      <c r="B454" s="9" t="s">
        <v>108</v>
      </c>
      <c r="C454" s="15" t="s">
        <v>6</v>
      </c>
      <c r="D454" s="15" t="s">
        <v>416</v>
      </c>
      <c r="E454" s="15" t="s">
        <v>13</v>
      </c>
      <c r="F454" s="15" t="s">
        <v>425</v>
      </c>
      <c r="G454" s="10">
        <v>22392</v>
      </c>
      <c r="H454" s="13">
        <f ca="1">TRUNC((TODAY()-assinantes[[#This Row],[Data_Nasc]])/365)</f>
        <v>63</v>
      </c>
      <c r="I454" s="13" t="str">
        <f ca="1">HLOOKUP(assinantes[[#This Row],[Idade]],informacoes!$A$3:$D$4,2,TRUE)</f>
        <v>54-70</v>
      </c>
      <c r="J454" s="15" t="s">
        <v>432</v>
      </c>
      <c r="K454" s="15" t="s">
        <v>446</v>
      </c>
      <c r="L454" s="11">
        <v>9.9</v>
      </c>
    </row>
    <row r="455" spans="1:12" x14ac:dyDescent="0.25">
      <c r="A455" s="7">
        <v>51624291281</v>
      </c>
      <c r="B455" s="9" t="s">
        <v>187</v>
      </c>
      <c r="C455" s="15" t="s">
        <v>5</v>
      </c>
      <c r="D455" s="15" t="s">
        <v>7</v>
      </c>
      <c r="E455" s="15" t="s">
        <v>12</v>
      </c>
      <c r="F455" s="15" t="s">
        <v>425</v>
      </c>
      <c r="G455" s="10">
        <v>25264</v>
      </c>
      <c r="H455" s="13">
        <f ca="1">TRUNC((TODAY()-assinantes[[#This Row],[Data_Nasc]])/365)</f>
        <v>56</v>
      </c>
      <c r="I455" s="13" t="str">
        <f ca="1">HLOOKUP(assinantes[[#This Row],[Idade]],informacoes!$A$3:$D$4,2,TRUE)</f>
        <v>54-70</v>
      </c>
      <c r="J455" s="15" t="s">
        <v>436</v>
      </c>
      <c r="K455" s="15" t="s">
        <v>446</v>
      </c>
      <c r="L455" s="11">
        <v>9.9</v>
      </c>
    </row>
    <row r="456" spans="1:12" x14ac:dyDescent="0.25">
      <c r="A456" s="7">
        <v>51629234687</v>
      </c>
      <c r="B456" s="9" t="s">
        <v>292</v>
      </c>
      <c r="C456" s="15" t="s">
        <v>5</v>
      </c>
      <c r="D456" s="15" t="s">
        <v>8</v>
      </c>
      <c r="E456" s="15" t="s">
        <v>14</v>
      </c>
      <c r="F456" s="15" t="s">
        <v>425</v>
      </c>
      <c r="G456" s="10">
        <v>25735</v>
      </c>
      <c r="H456" s="13">
        <f ca="1">TRUNC((TODAY()-assinantes[[#This Row],[Data_Nasc]])/365)</f>
        <v>54</v>
      </c>
      <c r="I456" s="13" t="str">
        <f ca="1">HLOOKUP(assinantes[[#This Row],[Idade]],informacoes!$A$3:$D$4,2,TRUE)</f>
        <v>54-70</v>
      </c>
      <c r="J456" s="15" t="s">
        <v>436</v>
      </c>
      <c r="K456" s="15" t="s">
        <v>444</v>
      </c>
      <c r="L456" s="11">
        <v>29.9</v>
      </c>
    </row>
    <row r="457" spans="1:12" x14ac:dyDescent="0.25">
      <c r="A457" s="7">
        <v>51648535772</v>
      </c>
      <c r="B457" s="9" t="s">
        <v>134</v>
      </c>
      <c r="C457" s="15" t="s">
        <v>6</v>
      </c>
      <c r="D457" s="15" t="s">
        <v>417</v>
      </c>
      <c r="E457" s="15" t="s">
        <v>13</v>
      </c>
      <c r="F457" s="15" t="s">
        <v>425</v>
      </c>
      <c r="G457" s="10">
        <v>23510</v>
      </c>
      <c r="H457" s="13">
        <f ca="1">TRUNC((TODAY()-assinantes[[#This Row],[Data_Nasc]])/365)</f>
        <v>60</v>
      </c>
      <c r="I457" s="13" t="str">
        <f ca="1">HLOOKUP(assinantes[[#This Row],[Idade]],informacoes!$A$3:$D$4,2,TRUE)</f>
        <v>54-70</v>
      </c>
      <c r="J457" s="15" t="s">
        <v>436</v>
      </c>
      <c r="K457" s="15" t="s">
        <v>446</v>
      </c>
      <c r="L457" s="11">
        <v>9.9</v>
      </c>
    </row>
    <row r="458" spans="1:12" x14ac:dyDescent="0.25">
      <c r="A458" s="7">
        <v>51676477218</v>
      </c>
      <c r="B458" s="9" t="s">
        <v>147</v>
      </c>
      <c r="C458" s="15" t="s">
        <v>6</v>
      </c>
      <c r="D458" s="15" t="s">
        <v>7</v>
      </c>
      <c r="E458" s="15" t="s">
        <v>9</v>
      </c>
      <c r="F458" s="15" t="s">
        <v>425</v>
      </c>
      <c r="G458" s="10">
        <v>24740</v>
      </c>
      <c r="H458" s="13">
        <f ca="1">TRUNC((TODAY()-assinantes[[#This Row],[Data_Nasc]])/365)</f>
        <v>57</v>
      </c>
      <c r="I458" s="13" t="str">
        <f ca="1">HLOOKUP(assinantes[[#This Row],[Idade]],informacoes!$A$3:$D$4,2,TRUE)</f>
        <v>54-70</v>
      </c>
      <c r="J458" s="15" t="s">
        <v>436</v>
      </c>
      <c r="K458" s="15" t="s">
        <v>446</v>
      </c>
      <c r="L458" s="11">
        <v>9.9</v>
      </c>
    </row>
    <row r="459" spans="1:12" x14ac:dyDescent="0.25">
      <c r="A459" s="7">
        <v>51680460346</v>
      </c>
      <c r="B459" s="9" t="s">
        <v>216</v>
      </c>
      <c r="C459" s="15" t="s">
        <v>6</v>
      </c>
      <c r="D459" s="15" t="s">
        <v>7</v>
      </c>
      <c r="E459" s="15" t="s">
        <v>13</v>
      </c>
      <c r="F459" s="15" t="s">
        <v>426</v>
      </c>
      <c r="G459" s="10">
        <v>32813</v>
      </c>
      <c r="H459" s="13">
        <f ca="1">TRUNC((TODAY()-assinantes[[#This Row],[Data_Nasc]])/365)</f>
        <v>35</v>
      </c>
      <c r="I459" s="13" t="str">
        <f ca="1">HLOOKUP(assinantes[[#This Row],[Idade]],informacoes!$A$3:$D$4,2,TRUE)</f>
        <v>35-44</v>
      </c>
      <c r="J459" s="15" t="s">
        <v>436</v>
      </c>
      <c r="K459" s="15" t="s">
        <v>445</v>
      </c>
      <c r="L459" s="11">
        <v>35.9</v>
      </c>
    </row>
    <row r="460" spans="1:12" x14ac:dyDescent="0.25">
      <c r="A460" s="7">
        <v>51711010382</v>
      </c>
      <c r="B460" s="9" t="s">
        <v>106</v>
      </c>
      <c r="C460" s="15" t="s">
        <v>6</v>
      </c>
      <c r="D460" s="15" t="s">
        <v>417</v>
      </c>
      <c r="E460" s="15" t="s">
        <v>14</v>
      </c>
      <c r="F460" s="15" t="s">
        <v>426</v>
      </c>
      <c r="G460" s="10">
        <v>27228</v>
      </c>
      <c r="H460" s="13">
        <f ca="1">TRUNC((TODAY()-assinantes[[#This Row],[Data_Nasc]])/365)</f>
        <v>50</v>
      </c>
      <c r="I460" s="13" t="str">
        <f ca="1">HLOOKUP(assinantes[[#This Row],[Idade]],informacoes!$A$3:$D$4,2,TRUE)</f>
        <v>45-54</v>
      </c>
      <c r="J460" s="15" t="s">
        <v>436</v>
      </c>
      <c r="K460" s="15" t="s">
        <v>444</v>
      </c>
      <c r="L460" s="11">
        <v>29.9</v>
      </c>
    </row>
    <row r="461" spans="1:12" x14ac:dyDescent="0.25">
      <c r="A461" s="7">
        <v>51769930316</v>
      </c>
      <c r="B461" s="9" t="s">
        <v>335</v>
      </c>
      <c r="C461" s="15" t="s">
        <v>5</v>
      </c>
      <c r="D461" s="15" t="s">
        <v>417</v>
      </c>
      <c r="E461" s="15" t="s">
        <v>427</v>
      </c>
      <c r="F461" s="15" t="s">
        <v>425</v>
      </c>
      <c r="G461" s="10">
        <v>25885</v>
      </c>
      <c r="H461" s="13">
        <f ca="1">TRUNC((TODAY()-assinantes[[#This Row],[Data_Nasc]])/365)</f>
        <v>54</v>
      </c>
      <c r="I461" s="13" t="str">
        <f ca="1">HLOOKUP(assinantes[[#This Row],[Idade]],informacoes!$A$3:$D$4,2,TRUE)</f>
        <v>54-70</v>
      </c>
      <c r="J461" s="15" t="s">
        <v>435</v>
      </c>
      <c r="K461" s="15" t="s">
        <v>444</v>
      </c>
      <c r="L461" s="11">
        <v>29.9</v>
      </c>
    </row>
    <row r="462" spans="1:12" x14ac:dyDescent="0.25">
      <c r="A462" s="7">
        <v>51789418350</v>
      </c>
      <c r="B462" s="9" t="s">
        <v>395</v>
      </c>
      <c r="C462" s="15" t="s">
        <v>5</v>
      </c>
      <c r="D462" s="15" t="s">
        <v>417</v>
      </c>
      <c r="E462" s="15" t="s">
        <v>13</v>
      </c>
      <c r="F462" s="15" t="s">
        <v>425</v>
      </c>
      <c r="G462" s="10">
        <v>30824</v>
      </c>
      <c r="H462" s="13">
        <f ca="1">TRUNC((TODAY()-assinantes[[#This Row],[Data_Nasc]])/365)</f>
        <v>40</v>
      </c>
      <c r="I462" s="13" t="str">
        <f ca="1">HLOOKUP(assinantes[[#This Row],[Idade]],informacoes!$A$3:$D$4,2,TRUE)</f>
        <v>35-44</v>
      </c>
      <c r="J462" s="15" t="s">
        <v>433</v>
      </c>
      <c r="K462" s="15" t="s">
        <v>444</v>
      </c>
      <c r="L462" s="11">
        <v>29.9</v>
      </c>
    </row>
    <row r="463" spans="1:12" x14ac:dyDescent="0.25">
      <c r="A463" s="7">
        <v>51815365690</v>
      </c>
      <c r="B463" s="9" t="s">
        <v>136</v>
      </c>
      <c r="C463" s="15" t="s">
        <v>6</v>
      </c>
      <c r="D463" s="15" t="s">
        <v>7</v>
      </c>
      <c r="E463" s="15" t="s">
        <v>14</v>
      </c>
      <c r="F463" s="15" t="s">
        <v>426</v>
      </c>
      <c r="G463" s="10">
        <v>23176</v>
      </c>
      <c r="H463" s="13">
        <f ca="1">TRUNC((TODAY()-assinantes[[#This Row],[Data_Nasc]])/365)</f>
        <v>61</v>
      </c>
      <c r="I463" s="13" t="str">
        <f ca="1">HLOOKUP(assinantes[[#This Row],[Idade]],informacoes!$A$3:$D$4,2,TRUE)</f>
        <v>54-70</v>
      </c>
      <c r="J463" s="15" t="s">
        <v>433</v>
      </c>
      <c r="K463" s="15" t="s">
        <v>446</v>
      </c>
      <c r="L463" s="11">
        <v>9.9</v>
      </c>
    </row>
    <row r="464" spans="1:12" x14ac:dyDescent="0.25">
      <c r="A464" s="7">
        <v>51918800636</v>
      </c>
      <c r="B464" s="9" t="s">
        <v>85</v>
      </c>
      <c r="C464" s="15" t="s">
        <v>6</v>
      </c>
      <c r="D464" s="15" t="s">
        <v>7</v>
      </c>
      <c r="E464" s="15" t="s">
        <v>427</v>
      </c>
      <c r="F464" s="15" t="s">
        <v>425</v>
      </c>
      <c r="G464" s="10">
        <v>21278</v>
      </c>
      <c r="H464" s="13">
        <f ca="1">TRUNC((TODAY()-assinantes[[#This Row],[Data_Nasc]])/365)</f>
        <v>67</v>
      </c>
      <c r="I464" s="13" t="str">
        <f ca="1">HLOOKUP(assinantes[[#This Row],[Idade]],informacoes!$A$3:$D$4,2,TRUE)</f>
        <v>54-70</v>
      </c>
      <c r="J464" s="15" t="s">
        <v>433</v>
      </c>
      <c r="K464" s="15" t="s">
        <v>445</v>
      </c>
      <c r="L464" s="11">
        <v>35.9</v>
      </c>
    </row>
    <row r="465" spans="1:12" x14ac:dyDescent="0.25">
      <c r="A465" s="7">
        <v>51958244063</v>
      </c>
      <c r="B465" s="9" t="s">
        <v>213</v>
      </c>
      <c r="C465" s="15" t="s">
        <v>6</v>
      </c>
      <c r="D465" s="15" t="s">
        <v>7</v>
      </c>
      <c r="E465" s="15" t="s">
        <v>427</v>
      </c>
      <c r="F465" s="15" t="s">
        <v>424</v>
      </c>
      <c r="G465" s="10">
        <v>28924</v>
      </c>
      <c r="H465" s="13">
        <f ca="1">TRUNC((TODAY()-assinantes[[#This Row],[Data_Nasc]])/365)</f>
        <v>46</v>
      </c>
      <c r="I465" s="13" t="str">
        <f ca="1">HLOOKUP(assinantes[[#This Row],[Idade]],informacoes!$A$3:$D$4,2,TRUE)</f>
        <v>45-54</v>
      </c>
      <c r="J465" s="15" t="s">
        <v>433</v>
      </c>
      <c r="K465" s="15" t="s">
        <v>446</v>
      </c>
      <c r="L465" s="11">
        <v>9.9</v>
      </c>
    </row>
    <row r="466" spans="1:12" x14ac:dyDescent="0.25">
      <c r="A466" s="7">
        <v>51993203545</v>
      </c>
      <c r="B466" s="9" t="s">
        <v>362</v>
      </c>
      <c r="C466" s="15" t="s">
        <v>5</v>
      </c>
      <c r="D466" s="15" t="s">
        <v>8</v>
      </c>
      <c r="E466" s="15" t="s">
        <v>13</v>
      </c>
      <c r="F466" s="15" t="s">
        <v>424</v>
      </c>
      <c r="G466" s="10">
        <v>25285</v>
      </c>
      <c r="H466" s="13">
        <f ca="1">TRUNC((TODAY()-assinantes[[#This Row],[Data_Nasc]])/365)</f>
        <v>56</v>
      </c>
      <c r="I466" s="13" t="str">
        <f ca="1">HLOOKUP(assinantes[[#This Row],[Idade]],informacoes!$A$3:$D$4,2,TRUE)</f>
        <v>54-70</v>
      </c>
      <c r="J466" s="15" t="s">
        <v>433</v>
      </c>
      <c r="K466" s="15" t="s">
        <v>447</v>
      </c>
      <c r="L466" s="11">
        <v>79.900000000000006</v>
      </c>
    </row>
    <row r="467" spans="1:12" x14ac:dyDescent="0.25">
      <c r="A467" s="7">
        <v>52074827600</v>
      </c>
      <c r="B467" s="9" t="s">
        <v>259</v>
      </c>
      <c r="C467" s="15" t="s">
        <v>5</v>
      </c>
      <c r="D467" s="15" t="s">
        <v>8</v>
      </c>
      <c r="E467" s="15" t="s">
        <v>12</v>
      </c>
      <c r="F467" s="15" t="s">
        <v>426</v>
      </c>
      <c r="G467" s="10">
        <v>21555</v>
      </c>
      <c r="H467" s="13">
        <f ca="1">TRUNC((TODAY()-assinantes[[#This Row],[Data_Nasc]])/365)</f>
        <v>66</v>
      </c>
      <c r="I467" s="13" t="str">
        <f ca="1">HLOOKUP(assinantes[[#This Row],[Idade]],informacoes!$A$3:$D$4,2,TRUE)</f>
        <v>54-70</v>
      </c>
      <c r="J467" s="15" t="s">
        <v>430</v>
      </c>
      <c r="K467" s="15" t="s">
        <v>446</v>
      </c>
      <c r="L467" s="11">
        <v>9.9</v>
      </c>
    </row>
    <row r="468" spans="1:12" x14ac:dyDescent="0.25">
      <c r="A468" s="7">
        <v>52113552792</v>
      </c>
      <c r="B468" s="9" t="s">
        <v>316</v>
      </c>
      <c r="C468" s="15" t="s">
        <v>6</v>
      </c>
      <c r="D468" s="15" t="s">
        <v>7</v>
      </c>
      <c r="E468" s="15" t="s">
        <v>14</v>
      </c>
      <c r="F468" s="15" t="s">
        <v>426</v>
      </c>
      <c r="G468" s="10">
        <v>23217</v>
      </c>
      <c r="H468" s="13">
        <f ca="1">TRUNC((TODAY()-assinantes[[#This Row],[Data_Nasc]])/365)</f>
        <v>61</v>
      </c>
      <c r="I468" s="13" t="str">
        <f ca="1">HLOOKUP(assinantes[[#This Row],[Idade]],informacoes!$A$3:$D$4,2,TRUE)</f>
        <v>54-70</v>
      </c>
      <c r="J468" s="15" t="s">
        <v>429</v>
      </c>
      <c r="K468" s="15" t="s">
        <v>444</v>
      </c>
      <c r="L468" s="11">
        <v>29.9</v>
      </c>
    </row>
    <row r="469" spans="1:12" x14ac:dyDescent="0.25">
      <c r="A469" s="7">
        <v>52125136892</v>
      </c>
      <c r="B469" s="9" t="s">
        <v>174</v>
      </c>
      <c r="C469" s="15" t="s">
        <v>6</v>
      </c>
      <c r="D469" s="15" t="s">
        <v>417</v>
      </c>
      <c r="E469" s="15" t="s">
        <v>11</v>
      </c>
      <c r="F469" s="15" t="s">
        <v>425</v>
      </c>
      <c r="G469" s="10">
        <v>23887</v>
      </c>
      <c r="H469" s="13">
        <f ca="1">TRUNC((TODAY()-assinantes[[#This Row],[Data_Nasc]])/365)</f>
        <v>59</v>
      </c>
      <c r="I469" s="13" t="str">
        <f ca="1">HLOOKUP(assinantes[[#This Row],[Idade]],informacoes!$A$3:$D$4,2,TRUE)</f>
        <v>54-70</v>
      </c>
      <c r="J469" s="15" t="s">
        <v>431</v>
      </c>
      <c r="K469" s="15" t="s">
        <v>447</v>
      </c>
      <c r="L469" s="11">
        <v>79.900000000000006</v>
      </c>
    </row>
    <row r="470" spans="1:12" x14ac:dyDescent="0.25">
      <c r="A470" s="7">
        <v>52171616989</v>
      </c>
      <c r="B470" s="9" t="s">
        <v>254</v>
      </c>
      <c r="C470" s="15" t="s">
        <v>6</v>
      </c>
      <c r="D470" s="15" t="s">
        <v>417</v>
      </c>
      <c r="E470" s="15" t="s">
        <v>13</v>
      </c>
      <c r="F470" s="15" t="s">
        <v>425</v>
      </c>
      <c r="G470" s="10">
        <v>31303</v>
      </c>
      <c r="H470" s="13">
        <f ca="1">TRUNC((TODAY()-assinantes[[#This Row],[Data_Nasc]])/365)</f>
        <v>39</v>
      </c>
      <c r="I470" s="13" t="str">
        <f ca="1">HLOOKUP(assinantes[[#This Row],[Idade]],informacoes!$A$3:$D$4,2,TRUE)</f>
        <v>35-44</v>
      </c>
      <c r="J470" s="15" t="s">
        <v>432</v>
      </c>
      <c r="K470" s="15" t="s">
        <v>446</v>
      </c>
      <c r="L470" s="11">
        <v>9.9</v>
      </c>
    </row>
    <row r="471" spans="1:12" x14ac:dyDescent="0.25">
      <c r="A471" s="7">
        <v>52175547539</v>
      </c>
      <c r="B471" s="9" t="s">
        <v>45</v>
      </c>
      <c r="C471" s="15" t="s">
        <v>6</v>
      </c>
      <c r="D471" s="15" t="s">
        <v>7</v>
      </c>
      <c r="E471" s="15" t="s">
        <v>427</v>
      </c>
      <c r="F471" s="15" t="s">
        <v>425</v>
      </c>
      <c r="G471" s="10">
        <v>31675</v>
      </c>
      <c r="H471" s="13">
        <f ca="1">TRUNC((TODAY()-assinantes[[#This Row],[Data_Nasc]])/365)</f>
        <v>38</v>
      </c>
      <c r="I471" s="13" t="str">
        <f ca="1">HLOOKUP(assinantes[[#This Row],[Idade]],informacoes!$A$3:$D$4,2,TRUE)</f>
        <v>35-44</v>
      </c>
      <c r="J471" s="15" t="s">
        <v>434</v>
      </c>
      <c r="K471" s="15" t="s">
        <v>446</v>
      </c>
      <c r="L471" s="11">
        <v>9.9</v>
      </c>
    </row>
    <row r="472" spans="1:12" x14ac:dyDescent="0.25">
      <c r="A472" s="7">
        <v>52194876240</v>
      </c>
      <c r="B472" s="9" t="s">
        <v>157</v>
      </c>
      <c r="C472" s="15" t="s">
        <v>6</v>
      </c>
      <c r="D472" s="15" t="s">
        <v>7</v>
      </c>
      <c r="E472" s="15" t="s">
        <v>427</v>
      </c>
      <c r="F472" s="15" t="s">
        <v>425</v>
      </c>
      <c r="G472" s="10">
        <v>33341</v>
      </c>
      <c r="H472" s="13">
        <f ca="1">TRUNC((TODAY()-assinantes[[#This Row],[Data_Nasc]])/365)</f>
        <v>33</v>
      </c>
      <c r="I472" s="13" t="str">
        <f ca="1">HLOOKUP(assinantes[[#This Row],[Idade]],informacoes!$A$3:$D$4,2,TRUE)</f>
        <v>24-34</v>
      </c>
      <c r="J472" s="15" t="s">
        <v>430</v>
      </c>
      <c r="K472" s="15" t="s">
        <v>445</v>
      </c>
      <c r="L472" s="11">
        <v>35.9</v>
      </c>
    </row>
    <row r="473" spans="1:12" x14ac:dyDescent="0.25">
      <c r="A473" s="7">
        <v>52237008409</v>
      </c>
      <c r="B473" s="9" t="s">
        <v>197</v>
      </c>
      <c r="C473" s="15" t="s">
        <v>5</v>
      </c>
      <c r="D473" s="15" t="s">
        <v>7</v>
      </c>
      <c r="E473" s="15" t="s">
        <v>427</v>
      </c>
      <c r="F473" s="15" t="s">
        <v>425</v>
      </c>
      <c r="G473" s="10">
        <v>28985</v>
      </c>
      <c r="H473" s="13">
        <f ca="1">TRUNC((TODAY()-assinantes[[#This Row],[Data_Nasc]])/365)</f>
        <v>45</v>
      </c>
      <c r="I473" s="13" t="str">
        <f ca="1">HLOOKUP(assinantes[[#This Row],[Idade]],informacoes!$A$3:$D$4,2,TRUE)</f>
        <v>45-54</v>
      </c>
      <c r="J473" s="15" t="s">
        <v>435</v>
      </c>
      <c r="K473" s="15" t="s">
        <v>445</v>
      </c>
      <c r="L473" s="11">
        <v>35.9</v>
      </c>
    </row>
    <row r="474" spans="1:12" x14ac:dyDescent="0.25">
      <c r="A474" s="7">
        <v>52262038971</v>
      </c>
      <c r="B474" s="9" t="s">
        <v>303</v>
      </c>
      <c r="C474" s="15" t="s">
        <v>5</v>
      </c>
      <c r="D474" s="15" t="s">
        <v>7</v>
      </c>
      <c r="E474" s="15" t="s">
        <v>9</v>
      </c>
      <c r="F474" s="15" t="s">
        <v>424</v>
      </c>
      <c r="G474" s="10">
        <v>32408</v>
      </c>
      <c r="H474" s="13">
        <f ca="1">TRUNC((TODAY()-assinantes[[#This Row],[Data_Nasc]])/365)</f>
        <v>36</v>
      </c>
      <c r="I474" s="13" t="str">
        <f ca="1">HLOOKUP(assinantes[[#This Row],[Idade]],informacoes!$A$3:$D$4,2,TRUE)</f>
        <v>35-44</v>
      </c>
      <c r="J474" s="15" t="s">
        <v>436</v>
      </c>
      <c r="K474" s="15" t="s">
        <v>446</v>
      </c>
      <c r="L474" s="11">
        <v>9.9</v>
      </c>
    </row>
    <row r="475" spans="1:12" x14ac:dyDescent="0.25">
      <c r="A475" s="7">
        <v>52272478127</v>
      </c>
      <c r="B475" s="9" t="s">
        <v>46</v>
      </c>
      <c r="C475" s="15" t="s">
        <v>5</v>
      </c>
      <c r="D475" s="15" t="s">
        <v>417</v>
      </c>
      <c r="E475" s="15" t="s">
        <v>427</v>
      </c>
      <c r="F475" s="15" t="s">
        <v>426</v>
      </c>
      <c r="G475" s="10">
        <v>32417</v>
      </c>
      <c r="H475" s="13">
        <f ca="1">TRUNC((TODAY()-assinantes[[#This Row],[Data_Nasc]])/365)</f>
        <v>36</v>
      </c>
      <c r="I475" s="13" t="str">
        <f ca="1">HLOOKUP(assinantes[[#This Row],[Idade]],informacoes!$A$3:$D$4,2,TRUE)</f>
        <v>35-44</v>
      </c>
      <c r="J475" s="15" t="s">
        <v>430</v>
      </c>
      <c r="K475" s="15" t="s">
        <v>444</v>
      </c>
      <c r="L475" s="11">
        <v>29.9</v>
      </c>
    </row>
    <row r="476" spans="1:12" x14ac:dyDescent="0.25">
      <c r="A476" s="7">
        <v>52340215967</v>
      </c>
      <c r="B476" s="9" t="s">
        <v>77</v>
      </c>
      <c r="C476" s="15" t="s">
        <v>6</v>
      </c>
      <c r="D476" s="15" t="s">
        <v>7</v>
      </c>
      <c r="E476" s="15" t="s">
        <v>427</v>
      </c>
      <c r="F476" s="15" t="s">
        <v>425</v>
      </c>
      <c r="G476" s="10">
        <v>22742</v>
      </c>
      <c r="H476" s="13">
        <f ca="1">TRUNC((TODAY()-assinantes[[#This Row],[Data_Nasc]])/365)</f>
        <v>63</v>
      </c>
      <c r="I476" s="13" t="str">
        <f ca="1">HLOOKUP(assinantes[[#This Row],[Idade]],informacoes!$A$3:$D$4,2,TRUE)</f>
        <v>54-70</v>
      </c>
      <c r="J476" s="15" t="s">
        <v>435</v>
      </c>
      <c r="K476" s="15" t="s">
        <v>445</v>
      </c>
      <c r="L476" s="11">
        <v>35.9</v>
      </c>
    </row>
    <row r="477" spans="1:12" x14ac:dyDescent="0.25">
      <c r="A477" s="7">
        <v>52456163228</v>
      </c>
      <c r="B477" s="9" t="s">
        <v>76</v>
      </c>
      <c r="C477" s="15" t="s">
        <v>5</v>
      </c>
      <c r="D477" s="15" t="s">
        <v>7</v>
      </c>
      <c r="E477" s="15" t="s">
        <v>14</v>
      </c>
      <c r="F477" s="15" t="s">
        <v>426</v>
      </c>
      <c r="G477" s="10">
        <v>25752</v>
      </c>
      <c r="H477" s="13">
        <f ca="1">TRUNC((TODAY()-assinantes[[#This Row],[Data_Nasc]])/365)</f>
        <v>54</v>
      </c>
      <c r="I477" s="13" t="str">
        <f ca="1">HLOOKUP(assinantes[[#This Row],[Idade]],informacoes!$A$3:$D$4,2,TRUE)</f>
        <v>54-70</v>
      </c>
      <c r="J477" s="15" t="s">
        <v>436</v>
      </c>
      <c r="K477" s="15" t="s">
        <v>444</v>
      </c>
      <c r="L477" s="11">
        <v>29.9</v>
      </c>
    </row>
    <row r="478" spans="1:12" x14ac:dyDescent="0.25">
      <c r="A478" s="7">
        <v>52607015603</v>
      </c>
      <c r="B478" s="9" t="s">
        <v>31</v>
      </c>
      <c r="C478" s="15" t="s">
        <v>6</v>
      </c>
      <c r="D478" s="15" t="s">
        <v>417</v>
      </c>
      <c r="E478" s="15" t="s">
        <v>12</v>
      </c>
      <c r="F478" s="15" t="s">
        <v>424</v>
      </c>
      <c r="G478" s="10">
        <v>27830</v>
      </c>
      <c r="H478" s="13">
        <f ca="1">TRUNC((TODAY()-assinantes[[#This Row],[Data_Nasc]])/365)</f>
        <v>49</v>
      </c>
      <c r="I478" s="13" t="str">
        <f ca="1">HLOOKUP(assinantes[[#This Row],[Idade]],informacoes!$A$3:$D$4,2,TRUE)</f>
        <v>45-54</v>
      </c>
      <c r="J478" s="15" t="s">
        <v>433</v>
      </c>
      <c r="K478" s="15" t="s">
        <v>447</v>
      </c>
      <c r="L478" s="11">
        <v>79.900000000000006</v>
      </c>
    </row>
    <row r="479" spans="1:12" x14ac:dyDescent="0.25">
      <c r="A479" s="7">
        <v>52698133621</v>
      </c>
      <c r="B479" s="9" t="s">
        <v>75</v>
      </c>
      <c r="C479" s="15" t="s">
        <v>6</v>
      </c>
      <c r="D479" s="15" t="s">
        <v>417</v>
      </c>
      <c r="E479" s="15" t="s">
        <v>9</v>
      </c>
      <c r="F479" s="15" t="s">
        <v>425</v>
      </c>
      <c r="G479" s="10">
        <v>33668</v>
      </c>
      <c r="H479" s="13">
        <f ca="1">TRUNC((TODAY()-assinantes[[#This Row],[Data_Nasc]])/365)</f>
        <v>33</v>
      </c>
      <c r="I479" s="13" t="str">
        <f ca="1">HLOOKUP(assinantes[[#This Row],[Idade]],informacoes!$A$3:$D$4,2,TRUE)</f>
        <v>24-34</v>
      </c>
      <c r="J479" s="15" t="s">
        <v>433</v>
      </c>
      <c r="K479" s="15" t="s">
        <v>446</v>
      </c>
      <c r="L479" s="11">
        <v>9.9</v>
      </c>
    </row>
    <row r="480" spans="1:12" x14ac:dyDescent="0.25">
      <c r="A480" s="7">
        <v>52701318925</v>
      </c>
      <c r="B480" s="9" t="s">
        <v>233</v>
      </c>
      <c r="C480" s="15" t="s">
        <v>5</v>
      </c>
      <c r="D480" s="15" t="s">
        <v>7</v>
      </c>
      <c r="E480" s="15" t="s">
        <v>427</v>
      </c>
      <c r="F480" s="15" t="s">
        <v>424</v>
      </c>
      <c r="G480" s="10">
        <v>27658</v>
      </c>
      <c r="H480" s="13">
        <f ca="1">TRUNC((TODAY()-assinantes[[#This Row],[Data_Nasc]])/365)</f>
        <v>49</v>
      </c>
      <c r="I480" s="13" t="str">
        <f ca="1">HLOOKUP(assinantes[[#This Row],[Idade]],informacoes!$A$3:$D$4,2,TRUE)</f>
        <v>45-54</v>
      </c>
      <c r="J480" s="15" t="s">
        <v>433</v>
      </c>
      <c r="K480" s="15" t="s">
        <v>445</v>
      </c>
      <c r="L480" s="11">
        <v>35.9</v>
      </c>
    </row>
    <row r="481" spans="1:12" x14ac:dyDescent="0.25">
      <c r="A481" s="7">
        <v>52730416333</v>
      </c>
      <c r="B481" s="9" t="s">
        <v>228</v>
      </c>
      <c r="C481" s="15" t="s">
        <v>6</v>
      </c>
      <c r="D481" s="15" t="s">
        <v>416</v>
      </c>
      <c r="E481" s="15" t="s">
        <v>13</v>
      </c>
      <c r="F481" s="15" t="s">
        <v>425</v>
      </c>
      <c r="G481" s="10">
        <v>32279</v>
      </c>
      <c r="H481" s="13">
        <f ca="1">TRUNC((TODAY()-assinantes[[#This Row],[Data_Nasc]])/365)</f>
        <v>36</v>
      </c>
      <c r="I481" s="13" t="str">
        <f ca="1">HLOOKUP(assinantes[[#This Row],[Idade]],informacoes!$A$3:$D$4,2,TRUE)</f>
        <v>35-44</v>
      </c>
      <c r="J481" s="15" t="s">
        <v>433</v>
      </c>
      <c r="K481" s="15" t="s">
        <v>446</v>
      </c>
      <c r="L481" s="11">
        <v>9.9</v>
      </c>
    </row>
    <row r="482" spans="1:12" x14ac:dyDescent="0.25">
      <c r="A482" s="7">
        <v>52741320194</v>
      </c>
      <c r="B482" s="9" t="s">
        <v>159</v>
      </c>
      <c r="C482" s="15" t="s">
        <v>5</v>
      </c>
      <c r="D482" s="15" t="s">
        <v>8</v>
      </c>
      <c r="E482" s="15" t="s">
        <v>9</v>
      </c>
      <c r="F482" s="15" t="s">
        <v>425</v>
      </c>
      <c r="G482" s="10">
        <v>26823</v>
      </c>
      <c r="H482" s="13">
        <f ca="1">TRUNC((TODAY()-assinantes[[#This Row],[Data_Nasc]])/365)</f>
        <v>51</v>
      </c>
      <c r="I482" s="13" t="str">
        <f ca="1">HLOOKUP(assinantes[[#This Row],[Idade]],informacoes!$A$3:$D$4,2,TRUE)</f>
        <v>45-54</v>
      </c>
      <c r="J482" s="15" t="s">
        <v>433</v>
      </c>
      <c r="K482" s="15" t="s">
        <v>446</v>
      </c>
      <c r="L482" s="11">
        <v>9.9</v>
      </c>
    </row>
    <row r="483" spans="1:12" x14ac:dyDescent="0.25">
      <c r="A483" s="7">
        <v>52803639273</v>
      </c>
      <c r="B483" s="9" t="s">
        <v>353</v>
      </c>
      <c r="C483" s="15" t="s">
        <v>5</v>
      </c>
      <c r="D483" s="15" t="s">
        <v>7</v>
      </c>
      <c r="E483" s="15" t="s">
        <v>427</v>
      </c>
      <c r="F483" s="15" t="s">
        <v>424</v>
      </c>
      <c r="G483" s="10">
        <v>32576</v>
      </c>
      <c r="H483" s="13">
        <f ca="1">TRUNC((TODAY()-assinantes[[#This Row],[Data_Nasc]])/365)</f>
        <v>36</v>
      </c>
      <c r="I483" s="13" t="str">
        <f ca="1">HLOOKUP(assinantes[[#This Row],[Idade]],informacoes!$A$3:$D$4,2,TRUE)</f>
        <v>35-44</v>
      </c>
      <c r="J483" s="15" t="s">
        <v>433</v>
      </c>
      <c r="K483" s="15" t="s">
        <v>445</v>
      </c>
      <c r="L483" s="11">
        <v>35.9</v>
      </c>
    </row>
    <row r="484" spans="1:12" x14ac:dyDescent="0.25">
      <c r="A484" s="7">
        <v>52822338787</v>
      </c>
      <c r="B484" s="9" t="s">
        <v>85</v>
      </c>
      <c r="C484" s="15" t="s">
        <v>6</v>
      </c>
      <c r="D484" s="15" t="s">
        <v>7</v>
      </c>
      <c r="E484" s="15" t="s">
        <v>427</v>
      </c>
      <c r="F484" s="15" t="s">
        <v>425</v>
      </c>
      <c r="G484" s="10">
        <v>28036</v>
      </c>
      <c r="H484" s="13">
        <f ca="1">TRUNC((TODAY()-assinantes[[#This Row],[Data_Nasc]])/365)</f>
        <v>48</v>
      </c>
      <c r="I484" s="13" t="str">
        <f ca="1">HLOOKUP(assinantes[[#This Row],[Idade]],informacoes!$A$3:$D$4,2,TRUE)</f>
        <v>45-54</v>
      </c>
      <c r="J484" s="15" t="s">
        <v>433</v>
      </c>
      <c r="K484" s="15" t="s">
        <v>445</v>
      </c>
      <c r="L484" s="11">
        <v>35.9</v>
      </c>
    </row>
    <row r="485" spans="1:12" x14ac:dyDescent="0.25">
      <c r="A485" s="7">
        <v>52838416344</v>
      </c>
      <c r="B485" s="9" t="s">
        <v>332</v>
      </c>
      <c r="C485" s="15" t="s">
        <v>6</v>
      </c>
      <c r="D485" s="15" t="s">
        <v>8</v>
      </c>
      <c r="E485" s="15" t="s">
        <v>13</v>
      </c>
      <c r="F485" s="15" t="s">
        <v>425</v>
      </c>
      <c r="G485" s="10">
        <v>20843</v>
      </c>
      <c r="H485" s="13">
        <f ca="1">TRUNC((TODAY()-assinantes[[#This Row],[Data_Nasc]])/365)</f>
        <v>68</v>
      </c>
      <c r="I485" s="13" t="str">
        <f ca="1">HLOOKUP(assinantes[[#This Row],[Idade]],informacoes!$A$3:$D$4,2,TRUE)</f>
        <v>54-70</v>
      </c>
      <c r="J485" s="15" t="s">
        <v>433</v>
      </c>
      <c r="K485" s="15" t="s">
        <v>446</v>
      </c>
      <c r="L485" s="11">
        <v>9.9</v>
      </c>
    </row>
    <row r="486" spans="1:12" x14ac:dyDescent="0.25">
      <c r="A486" s="7">
        <v>52969912178</v>
      </c>
      <c r="B486" s="9" t="s">
        <v>170</v>
      </c>
      <c r="C486" s="15" t="s">
        <v>6</v>
      </c>
      <c r="D486" s="15" t="s">
        <v>7</v>
      </c>
      <c r="E486" s="15" t="s">
        <v>13</v>
      </c>
      <c r="F486" s="15" t="s">
        <v>426</v>
      </c>
      <c r="G486" s="10">
        <v>28586</v>
      </c>
      <c r="H486" s="13">
        <f ca="1">TRUNC((TODAY()-assinantes[[#This Row],[Data_Nasc]])/365)</f>
        <v>47</v>
      </c>
      <c r="I486" s="13" t="str">
        <f ca="1">HLOOKUP(assinantes[[#This Row],[Idade]],informacoes!$A$3:$D$4,2,TRUE)</f>
        <v>45-54</v>
      </c>
      <c r="J486" s="15" t="s">
        <v>433</v>
      </c>
      <c r="K486" s="15" t="s">
        <v>447</v>
      </c>
      <c r="L486" s="11">
        <v>79.900000000000006</v>
      </c>
    </row>
    <row r="487" spans="1:12" x14ac:dyDescent="0.25">
      <c r="A487" s="7">
        <v>53085921994</v>
      </c>
      <c r="B487" s="9" t="s">
        <v>18</v>
      </c>
      <c r="C487" s="15" t="s">
        <v>5</v>
      </c>
      <c r="D487" s="15" t="s">
        <v>417</v>
      </c>
      <c r="E487" s="15" t="s">
        <v>11</v>
      </c>
      <c r="F487" s="15" t="s">
        <v>426</v>
      </c>
      <c r="G487" s="10">
        <v>33889</v>
      </c>
      <c r="H487" s="13">
        <f ca="1">TRUNC((TODAY()-assinantes[[#This Row],[Data_Nasc]])/365)</f>
        <v>32</v>
      </c>
      <c r="I487" s="13" t="str">
        <f ca="1">HLOOKUP(assinantes[[#This Row],[Idade]],informacoes!$A$3:$D$4,2,TRUE)</f>
        <v>24-34</v>
      </c>
      <c r="J487" s="15" t="s">
        <v>429</v>
      </c>
      <c r="K487" s="15" t="s">
        <v>447</v>
      </c>
      <c r="L487" s="11">
        <v>79.900000000000006</v>
      </c>
    </row>
    <row r="488" spans="1:12" x14ac:dyDescent="0.25">
      <c r="A488" s="7">
        <v>53104808484</v>
      </c>
      <c r="B488" s="9" t="s">
        <v>169</v>
      </c>
      <c r="C488" s="15" t="s">
        <v>6</v>
      </c>
      <c r="D488" s="15" t="s">
        <v>8</v>
      </c>
      <c r="E488" s="15" t="s">
        <v>12</v>
      </c>
      <c r="F488" s="15" t="s">
        <v>424</v>
      </c>
      <c r="G488" s="10">
        <v>34593</v>
      </c>
      <c r="H488" s="13">
        <f ca="1">TRUNC((TODAY()-assinantes[[#This Row],[Data_Nasc]])/365)</f>
        <v>30</v>
      </c>
      <c r="I488" s="13" t="str">
        <f ca="1">HLOOKUP(assinantes[[#This Row],[Idade]],informacoes!$A$3:$D$4,2,TRUE)</f>
        <v>24-34</v>
      </c>
      <c r="J488" s="15" t="s">
        <v>432</v>
      </c>
      <c r="K488" s="15" t="s">
        <v>445</v>
      </c>
      <c r="L488" s="11">
        <v>35.9</v>
      </c>
    </row>
    <row r="489" spans="1:12" x14ac:dyDescent="0.25">
      <c r="A489" s="7">
        <v>53144306711</v>
      </c>
      <c r="B489" s="9" t="s">
        <v>282</v>
      </c>
      <c r="C489" s="15" t="s">
        <v>6</v>
      </c>
      <c r="D489" s="15" t="s">
        <v>8</v>
      </c>
      <c r="E489" s="15" t="s">
        <v>11</v>
      </c>
      <c r="F489" s="15" t="s">
        <v>424</v>
      </c>
      <c r="G489" s="10">
        <v>31271</v>
      </c>
      <c r="H489" s="13">
        <f ca="1">TRUNC((TODAY()-assinantes[[#This Row],[Data_Nasc]])/365)</f>
        <v>39</v>
      </c>
      <c r="I489" s="13" t="str">
        <f ca="1">HLOOKUP(assinantes[[#This Row],[Idade]],informacoes!$A$3:$D$4,2,TRUE)</f>
        <v>35-44</v>
      </c>
      <c r="J489" s="15" t="s">
        <v>436</v>
      </c>
      <c r="K489" s="15" t="s">
        <v>447</v>
      </c>
      <c r="L489" s="11">
        <v>79.900000000000006</v>
      </c>
    </row>
    <row r="490" spans="1:12" x14ac:dyDescent="0.25">
      <c r="A490" s="7">
        <v>53226935462</v>
      </c>
      <c r="B490" s="9" t="s">
        <v>18</v>
      </c>
      <c r="C490" s="15" t="s">
        <v>5</v>
      </c>
      <c r="D490" s="15" t="s">
        <v>417</v>
      </c>
      <c r="E490" s="15" t="s">
        <v>11</v>
      </c>
      <c r="F490" s="15" t="s">
        <v>426</v>
      </c>
      <c r="G490" s="10">
        <v>22653</v>
      </c>
      <c r="H490" s="13">
        <f ca="1">TRUNC((TODAY()-assinantes[[#This Row],[Data_Nasc]])/365)</f>
        <v>63</v>
      </c>
      <c r="I490" s="13" t="str">
        <f ca="1">HLOOKUP(assinantes[[#This Row],[Idade]],informacoes!$A$3:$D$4,2,TRUE)</f>
        <v>54-70</v>
      </c>
      <c r="J490" s="15" t="s">
        <v>436</v>
      </c>
      <c r="K490" s="15" t="s">
        <v>447</v>
      </c>
      <c r="L490" s="11">
        <v>79.900000000000006</v>
      </c>
    </row>
    <row r="491" spans="1:12" x14ac:dyDescent="0.25">
      <c r="A491" s="7">
        <v>53264395264</v>
      </c>
      <c r="B491" s="9" t="s">
        <v>300</v>
      </c>
      <c r="C491" s="15" t="s">
        <v>6</v>
      </c>
      <c r="D491" s="15" t="s">
        <v>7</v>
      </c>
      <c r="E491" s="15" t="s">
        <v>13</v>
      </c>
      <c r="F491" s="15" t="s">
        <v>425</v>
      </c>
      <c r="G491" s="10">
        <v>27505</v>
      </c>
      <c r="H491" s="13">
        <f ca="1">TRUNC((TODAY()-assinantes[[#This Row],[Data_Nasc]])/365)</f>
        <v>49</v>
      </c>
      <c r="I491" s="13" t="str">
        <f ca="1">HLOOKUP(assinantes[[#This Row],[Idade]],informacoes!$A$3:$D$4,2,TRUE)</f>
        <v>45-54</v>
      </c>
      <c r="J491" s="15" t="s">
        <v>436</v>
      </c>
      <c r="K491" s="15" t="s">
        <v>446</v>
      </c>
      <c r="L491" s="11">
        <v>9.9</v>
      </c>
    </row>
    <row r="492" spans="1:12" x14ac:dyDescent="0.25">
      <c r="A492" s="7">
        <v>53325037620</v>
      </c>
      <c r="B492" s="9" t="s">
        <v>227</v>
      </c>
      <c r="C492" s="15" t="s">
        <v>5</v>
      </c>
      <c r="D492" s="15" t="s">
        <v>7</v>
      </c>
      <c r="E492" s="15" t="s">
        <v>13</v>
      </c>
      <c r="F492" s="15" t="s">
        <v>425</v>
      </c>
      <c r="G492" s="10">
        <v>30956</v>
      </c>
      <c r="H492" s="13">
        <f ca="1">TRUNC((TODAY()-assinantes[[#This Row],[Data_Nasc]])/365)</f>
        <v>40</v>
      </c>
      <c r="I492" s="13" t="str">
        <f ca="1">HLOOKUP(assinantes[[#This Row],[Idade]],informacoes!$A$3:$D$4,2,TRUE)</f>
        <v>35-44</v>
      </c>
      <c r="J492" s="15" t="s">
        <v>436</v>
      </c>
      <c r="K492" s="15" t="s">
        <v>444</v>
      </c>
      <c r="L492" s="11">
        <v>29.9</v>
      </c>
    </row>
    <row r="493" spans="1:12" x14ac:dyDescent="0.25">
      <c r="A493" s="7">
        <v>53398120004</v>
      </c>
      <c r="B493" s="9" t="s">
        <v>68</v>
      </c>
      <c r="C493" s="15" t="s">
        <v>5</v>
      </c>
      <c r="D493" s="15" t="s">
        <v>416</v>
      </c>
      <c r="E493" s="15" t="s">
        <v>13</v>
      </c>
      <c r="F493" s="15" t="s">
        <v>425</v>
      </c>
      <c r="G493" s="10">
        <v>31304</v>
      </c>
      <c r="H493" s="13">
        <f ca="1">TRUNC((TODAY()-assinantes[[#This Row],[Data_Nasc]])/365)</f>
        <v>39</v>
      </c>
      <c r="I493" s="13" t="str">
        <f ca="1">HLOOKUP(assinantes[[#This Row],[Idade]],informacoes!$A$3:$D$4,2,TRUE)</f>
        <v>35-44</v>
      </c>
      <c r="J493" s="15" t="s">
        <v>436</v>
      </c>
      <c r="K493" s="15" t="s">
        <v>446</v>
      </c>
      <c r="L493" s="11">
        <v>9.9</v>
      </c>
    </row>
    <row r="494" spans="1:12" x14ac:dyDescent="0.25">
      <c r="A494" s="7">
        <v>53544540367</v>
      </c>
      <c r="B494" s="9" t="s">
        <v>366</v>
      </c>
      <c r="C494" s="15" t="s">
        <v>5</v>
      </c>
      <c r="D494" s="15" t="s">
        <v>417</v>
      </c>
      <c r="E494" s="15" t="s">
        <v>11</v>
      </c>
      <c r="F494" s="15" t="s">
        <v>426</v>
      </c>
      <c r="G494" s="10">
        <v>32321</v>
      </c>
      <c r="H494" s="13">
        <f ca="1">TRUNC((TODAY()-assinantes[[#This Row],[Data_Nasc]])/365)</f>
        <v>36</v>
      </c>
      <c r="I494" s="13" t="str">
        <f ca="1">HLOOKUP(assinantes[[#This Row],[Idade]],informacoes!$A$3:$D$4,2,TRUE)</f>
        <v>35-44</v>
      </c>
      <c r="J494" s="15" t="s">
        <v>436</v>
      </c>
      <c r="K494" s="15" t="s">
        <v>447</v>
      </c>
      <c r="L494" s="11">
        <v>79.900000000000006</v>
      </c>
    </row>
    <row r="495" spans="1:12" x14ac:dyDescent="0.25">
      <c r="A495" s="7">
        <v>53556010406</v>
      </c>
      <c r="B495" s="9" t="s">
        <v>285</v>
      </c>
      <c r="C495" s="15" t="s">
        <v>5</v>
      </c>
      <c r="D495" s="15" t="s">
        <v>7</v>
      </c>
      <c r="E495" s="15" t="s">
        <v>427</v>
      </c>
      <c r="F495" s="15" t="s">
        <v>425</v>
      </c>
      <c r="G495" s="10">
        <v>25705</v>
      </c>
      <c r="H495" s="13">
        <f ca="1">TRUNC((TODAY()-assinantes[[#This Row],[Data_Nasc]])/365)</f>
        <v>54</v>
      </c>
      <c r="I495" s="13" t="str">
        <f ca="1">HLOOKUP(assinantes[[#This Row],[Idade]],informacoes!$A$3:$D$4,2,TRUE)</f>
        <v>54-70</v>
      </c>
      <c r="J495" s="15" t="s">
        <v>435</v>
      </c>
      <c r="K495" s="15" t="s">
        <v>446</v>
      </c>
      <c r="L495" s="11">
        <v>9.9</v>
      </c>
    </row>
    <row r="496" spans="1:12" x14ac:dyDescent="0.25">
      <c r="A496" s="7">
        <v>53620445355</v>
      </c>
      <c r="B496" s="9" t="s">
        <v>180</v>
      </c>
      <c r="C496" s="15" t="s">
        <v>5</v>
      </c>
      <c r="D496" s="15" t="s">
        <v>7</v>
      </c>
      <c r="E496" s="15" t="s">
        <v>13</v>
      </c>
      <c r="F496" s="15" t="s">
        <v>425</v>
      </c>
      <c r="G496" s="10">
        <v>21797</v>
      </c>
      <c r="H496" s="13">
        <f ca="1">TRUNC((TODAY()-assinantes[[#This Row],[Data_Nasc]])/365)</f>
        <v>65</v>
      </c>
      <c r="I496" s="13" t="str">
        <f ca="1">HLOOKUP(assinantes[[#This Row],[Idade]],informacoes!$A$3:$D$4,2,TRUE)</f>
        <v>54-70</v>
      </c>
      <c r="J496" s="15" t="s">
        <v>433</v>
      </c>
      <c r="K496" s="15" t="s">
        <v>446</v>
      </c>
      <c r="L496" s="11">
        <v>9.9</v>
      </c>
    </row>
    <row r="497" spans="1:12" x14ac:dyDescent="0.25">
      <c r="A497" s="7">
        <v>53634568625</v>
      </c>
      <c r="B497" s="9" t="s">
        <v>240</v>
      </c>
      <c r="C497" s="15" t="s">
        <v>6</v>
      </c>
      <c r="D497" s="15" t="s">
        <v>7</v>
      </c>
      <c r="E497" s="15" t="s">
        <v>13</v>
      </c>
      <c r="F497" s="15" t="s">
        <v>426</v>
      </c>
      <c r="G497" s="10">
        <v>29711</v>
      </c>
      <c r="H497" s="13">
        <f ca="1">TRUNC((TODAY()-assinantes[[#This Row],[Data_Nasc]])/365)</f>
        <v>43</v>
      </c>
      <c r="I497" s="13" t="str">
        <f ca="1">HLOOKUP(assinantes[[#This Row],[Idade]],informacoes!$A$3:$D$4,2,TRUE)</f>
        <v>35-44</v>
      </c>
      <c r="J497" s="15" t="s">
        <v>433</v>
      </c>
      <c r="K497" s="15" t="s">
        <v>445</v>
      </c>
      <c r="L497" s="11">
        <v>35.9</v>
      </c>
    </row>
    <row r="498" spans="1:12" x14ac:dyDescent="0.25">
      <c r="A498" s="7">
        <v>53741571286</v>
      </c>
      <c r="B498" s="9" t="s">
        <v>66</v>
      </c>
      <c r="C498" s="15" t="s">
        <v>5</v>
      </c>
      <c r="D498" s="15" t="s">
        <v>417</v>
      </c>
      <c r="E498" s="15" t="s">
        <v>11</v>
      </c>
      <c r="F498" s="15" t="s">
        <v>426</v>
      </c>
      <c r="G498" s="10">
        <v>35171</v>
      </c>
      <c r="H498" s="13">
        <f ca="1">TRUNC((TODAY()-assinantes[[#This Row],[Data_Nasc]])/365)</f>
        <v>28</v>
      </c>
      <c r="I498" s="13" t="str">
        <f ca="1">HLOOKUP(assinantes[[#This Row],[Idade]],informacoes!$A$3:$D$4,2,TRUE)</f>
        <v>24-34</v>
      </c>
      <c r="J498" s="15" t="s">
        <v>433</v>
      </c>
      <c r="K498" s="15" t="s">
        <v>447</v>
      </c>
      <c r="L498" s="11">
        <v>79.900000000000006</v>
      </c>
    </row>
    <row r="499" spans="1:12" x14ac:dyDescent="0.25">
      <c r="A499" s="7">
        <v>53837589861</v>
      </c>
      <c r="B499" s="9" t="s">
        <v>78</v>
      </c>
      <c r="C499" s="15" t="s">
        <v>5</v>
      </c>
      <c r="D499" s="15" t="s">
        <v>417</v>
      </c>
      <c r="E499" s="15" t="s">
        <v>11</v>
      </c>
      <c r="F499" s="15" t="s">
        <v>426</v>
      </c>
      <c r="G499" s="10">
        <v>30733</v>
      </c>
      <c r="H499" s="13">
        <f ca="1">TRUNC((TODAY()-assinantes[[#This Row],[Data_Nasc]])/365)</f>
        <v>41</v>
      </c>
      <c r="I499" s="13" t="str">
        <f ca="1">HLOOKUP(assinantes[[#This Row],[Idade]],informacoes!$A$3:$D$4,2,TRUE)</f>
        <v>35-44</v>
      </c>
      <c r="J499" s="15" t="s">
        <v>433</v>
      </c>
      <c r="K499" s="15" t="s">
        <v>447</v>
      </c>
      <c r="L499" s="11">
        <v>79.900000000000006</v>
      </c>
    </row>
    <row r="500" spans="1:12" x14ac:dyDescent="0.25">
      <c r="A500" s="7">
        <v>53837650572</v>
      </c>
      <c r="B500" s="9" t="s">
        <v>307</v>
      </c>
      <c r="C500" s="15" t="s">
        <v>5</v>
      </c>
      <c r="D500" s="15" t="s">
        <v>7</v>
      </c>
      <c r="E500" s="15" t="s">
        <v>12</v>
      </c>
      <c r="F500" s="15" t="s">
        <v>425</v>
      </c>
      <c r="G500" s="10">
        <v>32699</v>
      </c>
      <c r="H500" s="13">
        <f ca="1">TRUNC((TODAY()-assinantes[[#This Row],[Data_Nasc]])/365)</f>
        <v>35</v>
      </c>
      <c r="I500" s="13" t="str">
        <f ca="1">HLOOKUP(assinantes[[#This Row],[Idade]],informacoes!$A$3:$D$4,2,TRUE)</f>
        <v>35-44</v>
      </c>
      <c r="J500" s="15" t="s">
        <v>433</v>
      </c>
      <c r="K500" s="15" t="s">
        <v>446</v>
      </c>
      <c r="L500" s="11">
        <v>9.9</v>
      </c>
    </row>
    <row r="501" spans="1:12" x14ac:dyDescent="0.25">
      <c r="A501" s="7">
        <v>53842530303</v>
      </c>
      <c r="B501" s="9" t="s">
        <v>188</v>
      </c>
      <c r="C501" s="15" t="s">
        <v>5</v>
      </c>
      <c r="D501" s="15" t="s">
        <v>416</v>
      </c>
      <c r="E501" s="15" t="s">
        <v>13</v>
      </c>
      <c r="F501" s="15" t="s">
        <v>425</v>
      </c>
      <c r="G501" s="10">
        <v>34346</v>
      </c>
      <c r="H501" s="13">
        <f ca="1">TRUNC((TODAY()-assinantes[[#This Row],[Data_Nasc]])/365)</f>
        <v>31</v>
      </c>
      <c r="I501" s="13" t="str">
        <f ca="1">HLOOKUP(assinantes[[#This Row],[Idade]],informacoes!$A$3:$D$4,2,TRUE)</f>
        <v>24-34</v>
      </c>
      <c r="J501" s="15" t="s">
        <v>430</v>
      </c>
      <c r="K501" s="15" t="s">
        <v>446</v>
      </c>
      <c r="L501" s="11">
        <v>9.9</v>
      </c>
    </row>
    <row r="502" spans="1:12" x14ac:dyDescent="0.25">
      <c r="A502" s="7">
        <v>53865937688</v>
      </c>
      <c r="B502" s="9" t="s">
        <v>50</v>
      </c>
      <c r="C502" s="15" t="s">
        <v>5</v>
      </c>
      <c r="D502" s="15" t="s">
        <v>7</v>
      </c>
      <c r="E502" s="15" t="s">
        <v>13</v>
      </c>
      <c r="F502" s="15" t="s">
        <v>426</v>
      </c>
      <c r="G502" s="10">
        <v>31691</v>
      </c>
      <c r="H502" s="13">
        <f ca="1">TRUNC((TODAY()-assinantes[[#This Row],[Data_Nasc]])/365)</f>
        <v>38</v>
      </c>
      <c r="I502" s="13" t="str">
        <f ca="1">HLOOKUP(assinantes[[#This Row],[Idade]],informacoes!$A$3:$D$4,2,TRUE)</f>
        <v>35-44</v>
      </c>
      <c r="J502" s="15" t="s">
        <v>429</v>
      </c>
      <c r="K502" s="15" t="s">
        <v>447</v>
      </c>
      <c r="L502" s="11">
        <v>79.900000000000006</v>
      </c>
    </row>
    <row r="503" spans="1:12" x14ac:dyDescent="0.25">
      <c r="A503" s="7">
        <v>53921313520</v>
      </c>
      <c r="B503" s="9" t="s">
        <v>94</v>
      </c>
      <c r="C503" s="15" t="s">
        <v>6</v>
      </c>
      <c r="D503" s="15" t="s">
        <v>417</v>
      </c>
      <c r="E503" s="15" t="s">
        <v>427</v>
      </c>
      <c r="F503" s="15" t="s">
        <v>425</v>
      </c>
      <c r="G503" s="10">
        <v>30267</v>
      </c>
      <c r="H503" s="13">
        <f ca="1">TRUNC((TODAY()-assinantes[[#This Row],[Data_Nasc]])/365)</f>
        <v>42</v>
      </c>
      <c r="I503" s="13" t="str">
        <f ca="1">HLOOKUP(assinantes[[#This Row],[Idade]],informacoes!$A$3:$D$4,2,TRUE)</f>
        <v>35-44</v>
      </c>
      <c r="J503" s="15" t="s">
        <v>431</v>
      </c>
      <c r="K503" s="15" t="s">
        <v>444</v>
      </c>
      <c r="L503" s="11">
        <v>29.9</v>
      </c>
    </row>
    <row r="504" spans="1:12" x14ac:dyDescent="0.25">
      <c r="A504" s="7">
        <v>53994694316</v>
      </c>
      <c r="B504" s="9" t="s">
        <v>193</v>
      </c>
      <c r="C504" s="15" t="s">
        <v>5</v>
      </c>
      <c r="D504" s="15" t="s">
        <v>7</v>
      </c>
      <c r="E504" s="15" t="s">
        <v>12</v>
      </c>
      <c r="F504" s="15" t="s">
        <v>424</v>
      </c>
      <c r="G504" s="10">
        <v>31146</v>
      </c>
      <c r="H504" s="13">
        <f ca="1">TRUNC((TODAY()-assinantes[[#This Row],[Data_Nasc]])/365)</f>
        <v>40</v>
      </c>
      <c r="I504" s="13" t="str">
        <f ca="1">HLOOKUP(assinantes[[#This Row],[Idade]],informacoes!$A$3:$D$4,2,TRUE)</f>
        <v>35-44</v>
      </c>
      <c r="J504" s="15" t="s">
        <v>432</v>
      </c>
      <c r="K504" s="15" t="s">
        <v>445</v>
      </c>
      <c r="L504" s="11">
        <v>35.9</v>
      </c>
    </row>
    <row r="505" spans="1:12" x14ac:dyDescent="0.25">
      <c r="A505" s="7">
        <v>54171024069</v>
      </c>
      <c r="B505" s="9" t="s">
        <v>67</v>
      </c>
      <c r="C505" s="15" t="s">
        <v>6</v>
      </c>
      <c r="D505" s="15" t="s">
        <v>7</v>
      </c>
      <c r="E505" s="15" t="s">
        <v>12</v>
      </c>
      <c r="F505" s="15" t="s">
        <v>425</v>
      </c>
      <c r="G505" s="10">
        <v>26935</v>
      </c>
      <c r="H505" s="13">
        <f ca="1">TRUNC((TODAY()-assinantes[[#This Row],[Data_Nasc]])/365)</f>
        <v>51</v>
      </c>
      <c r="I505" s="13" t="str">
        <f ca="1">HLOOKUP(assinantes[[#This Row],[Idade]],informacoes!$A$3:$D$4,2,TRUE)</f>
        <v>45-54</v>
      </c>
      <c r="J505" s="15" t="s">
        <v>434</v>
      </c>
      <c r="K505" s="15" t="s">
        <v>446</v>
      </c>
      <c r="L505" s="11">
        <v>9.9</v>
      </c>
    </row>
    <row r="506" spans="1:12" x14ac:dyDescent="0.25">
      <c r="A506" s="7">
        <v>54198810657</v>
      </c>
      <c r="B506" s="9" t="s">
        <v>387</v>
      </c>
      <c r="C506" s="15" t="s">
        <v>6</v>
      </c>
      <c r="D506" s="15" t="s">
        <v>7</v>
      </c>
      <c r="E506" s="15" t="s">
        <v>9</v>
      </c>
      <c r="F506" s="15" t="s">
        <v>425</v>
      </c>
      <c r="G506" s="10">
        <v>34828</v>
      </c>
      <c r="H506" s="13">
        <f ca="1">TRUNC((TODAY()-assinantes[[#This Row],[Data_Nasc]])/365)</f>
        <v>29</v>
      </c>
      <c r="I506" s="13" t="str">
        <f ca="1">HLOOKUP(assinantes[[#This Row],[Idade]],informacoes!$A$3:$D$4,2,TRUE)</f>
        <v>24-34</v>
      </c>
      <c r="J506" s="15" t="s">
        <v>430</v>
      </c>
      <c r="K506" s="15" t="s">
        <v>446</v>
      </c>
      <c r="L506" s="11">
        <v>9.9</v>
      </c>
    </row>
    <row r="507" spans="1:12" x14ac:dyDescent="0.25">
      <c r="A507" s="7">
        <v>54217073384</v>
      </c>
      <c r="B507" s="9" t="s">
        <v>58</v>
      </c>
      <c r="C507" s="15" t="s">
        <v>5</v>
      </c>
      <c r="D507" s="15" t="s">
        <v>417</v>
      </c>
      <c r="E507" s="15" t="s">
        <v>14</v>
      </c>
      <c r="F507" s="15" t="s">
        <v>426</v>
      </c>
      <c r="G507" s="10">
        <v>24976</v>
      </c>
      <c r="H507" s="13">
        <f ca="1">TRUNC((TODAY()-assinantes[[#This Row],[Data_Nasc]])/365)</f>
        <v>56</v>
      </c>
      <c r="I507" s="13" t="str">
        <f ca="1">HLOOKUP(assinantes[[#This Row],[Idade]],informacoes!$A$3:$D$4,2,TRUE)</f>
        <v>54-70</v>
      </c>
      <c r="J507" s="15" t="s">
        <v>435</v>
      </c>
      <c r="K507" s="15" t="s">
        <v>444</v>
      </c>
      <c r="L507" s="11">
        <v>29.9</v>
      </c>
    </row>
    <row r="508" spans="1:12" x14ac:dyDescent="0.25">
      <c r="A508" s="7">
        <v>54339224143</v>
      </c>
      <c r="B508" s="9" t="s">
        <v>382</v>
      </c>
      <c r="C508" s="15" t="s">
        <v>5</v>
      </c>
      <c r="D508" s="15" t="s">
        <v>8</v>
      </c>
      <c r="E508" s="15" t="s">
        <v>427</v>
      </c>
      <c r="F508" s="15" t="s">
        <v>424</v>
      </c>
      <c r="G508" s="10">
        <v>22554</v>
      </c>
      <c r="H508" s="13">
        <f ca="1">TRUNC((TODAY()-assinantes[[#This Row],[Data_Nasc]])/365)</f>
        <v>63</v>
      </c>
      <c r="I508" s="13" t="str">
        <f ca="1">HLOOKUP(assinantes[[#This Row],[Idade]],informacoes!$A$3:$D$4,2,TRUE)</f>
        <v>54-70</v>
      </c>
      <c r="J508" s="15" t="s">
        <v>436</v>
      </c>
      <c r="K508" s="15" t="s">
        <v>444</v>
      </c>
      <c r="L508" s="11">
        <v>29.9</v>
      </c>
    </row>
    <row r="509" spans="1:12" x14ac:dyDescent="0.25">
      <c r="A509" s="7">
        <v>54411067391</v>
      </c>
      <c r="B509" s="9" t="s">
        <v>32</v>
      </c>
      <c r="C509" s="15" t="s">
        <v>5</v>
      </c>
      <c r="D509" s="15" t="s">
        <v>8</v>
      </c>
      <c r="E509" s="15" t="s">
        <v>13</v>
      </c>
      <c r="F509" s="15" t="s">
        <v>425</v>
      </c>
      <c r="G509" s="10">
        <v>31057</v>
      </c>
      <c r="H509" s="13">
        <f ca="1">TRUNC((TODAY()-assinantes[[#This Row],[Data_Nasc]])/365)</f>
        <v>40</v>
      </c>
      <c r="I509" s="13" t="str">
        <f ca="1">HLOOKUP(assinantes[[#This Row],[Idade]],informacoes!$A$3:$D$4,2,TRUE)</f>
        <v>35-44</v>
      </c>
      <c r="J509" s="15" t="s">
        <v>430</v>
      </c>
      <c r="K509" s="15" t="s">
        <v>444</v>
      </c>
      <c r="L509" s="11">
        <v>29.9</v>
      </c>
    </row>
    <row r="510" spans="1:12" x14ac:dyDescent="0.25">
      <c r="A510" s="7">
        <v>54476634976</v>
      </c>
      <c r="B510" s="9" t="s">
        <v>183</v>
      </c>
      <c r="C510" s="15" t="s">
        <v>5</v>
      </c>
      <c r="D510" s="15" t="s">
        <v>7</v>
      </c>
      <c r="E510" s="15" t="s">
        <v>9</v>
      </c>
      <c r="F510" s="15" t="s">
        <v>424</v>
      </c>
      <c r="G510" s="10">
        <v>30335</v>
      </c>
      <c r="H510" s="13">
        <f ca="1">TRUNC((TODAY()-assinantes[[#This Row],[Data_Nasc]])/365)</f>
        <v>42</v>
      </c>
      <c r="I510" s="13" t="str">
        <f ca="1">HLOOKUP(assinantes[[#This Row],[Idade]],informacoes!$A$3:$D$4,2,TRUE)</f>
        <v>35-44</v>
      </c>
      <c r="J510" s="15" t="s">
        <v>435</v>
      </c>
      <c r="K510" s="15" t="s">
        <v>444</v>
      </c>
      <c r="L510" s="11">
        <v>29.9</v>
      </c>
    </row>
    <row r="511" spans="1:12" x14ac:dyDescent="0.25">
      <c r="A511" s="7">
        <v>54506367236</v>
      </c>
      <c r="B511" s="9" t="s">
        <v>108</v>
      </c>
      <c r="C511" s="15" t="s">
        <v>6</v>
      </c>
      <c r="D511" s="15" t="s">
        <v>416</v>
      </c>
      <c r="E511" s="15" t="s">
        <v>13</v>
      </c>
      <c r="F511" s="15" t="s">
        <v>425</v>
      </c>
      <c r="G511" s="10">
        <v>23634</v>
      </c>
      <c r="H511" s="13">
        <f ca="1">TRUNC((TODAY()-assinantes[[#This Row],[Data_Nasc]])/365)</f>
        <v>60</v>
      </c>
      <c r="I511" s="13" t="str">
        <f ca="1">HLOOKUP(assinantes[[#This Row],[Idade]],informacoes!$A$3:$D$4,2,TRUE)</f>
        <v>54-70</v>
      </c>
      <c r="J511" s="15" t="s">
        <v>436</v>
      </c>
      <c r="K511" s="15" t="s">
        <v>446</v>
      </c>
      <c r="L511" s="11">
        <v>9.9</v>
      </c>
    </row>
    <row r="512" spans="1:12" x14ac:dyDescent="0.25">
      <c r="A512" s="7">
        <v>54526384776</v>
      </c>
      <c r="B512" s="9" t="s">
        <v>280</v>
      </c>
      <c r="C512" s="15" t="s">
        <v>6</v>
      </c>
      <c r="D512" s="15" t="s">
        <v>7</v>
      </c>
      <c r="E512" s="15" t="s">
        <v>14</v>
      </c>
      <c r="F512" s="15" t="s">
        <v>426</v>
      </c>
      <c r="G512" s="10">
        <v>29970</v>
      </c>
      <c r="H512" s="13">
        <f ca="1">TRUNC((TODAY()-assinantes[[#This Row],[Data_Nasc]])/365)</f>
        <v>43</v>
      </c>
      <c r="I512" s="13" t="str">
        <f ca="1">HLOOKUP(assinantes[[#This Row],[Idade]],informacoes!$A$3:$D$4,2,TRUE)</f>
        <v>35-44</v>
      </c>
      <c r="J512" s="15" t="s">
        <v>433</v>
      </c>
      <c r="K512" s="15" t="s">
        <v>446</v>
      </c>
      <c r="L512" s="11">
        <v>9.9</v>
      </c>
    </row>
    <row r="513" spans="1:12" x14ac:dyDescent="0.25">
      <c r="A513" s="7">
        <v>54711975966</v>
      </c>
      <c r="B513" s="9" t="s">
        <v>274</v>
      </c>
      <c r="C513" s="15" t="s">
        <v>6</v>
      </c>
      <c r="D513" s="15" t="s">
        <v>417</v>
      </c>
      <c r="E513" s="15" t="s">
        <v>14</v>
      </c>
      <c r="F513" s="15" t="s">
        <v>425</v>
      </c>
      <c r="G513" s="10">
        <v>29826</v>
      </c>
      <c r="H513" s="13">
        <f ca="1">TRUNC((TODAY()-assinantes[[#This Row],[Data_Nasc]])/365)</f>
        <v>43</v>
      </c>
      <c r="I513" s="13" t="str">
        <f ca="1">HLOOKUP(assinantes[[#This Row],[Idade]],informacoes!$A$3:$D$4,2,TRUE)</f>
        <v>35-44</v>
      </c>
      <c r="J513" s="15" t="s">
        <v>433</v>
      </c>
      <c r="K513" s="15" t="s">
        <v>444</v>
      </c>
      <c r="L513" s="11">
        <v>29.9</v>
      </c>
    </row>
    <row r="514" spans="1:12" x14ac:dyDescent="0.25">
      <c r="A514" s="7">
        <v>54742058650</v>
      </c>
      <c r="B514" s="9" t="s">
        <v>59</v>
      </c>
      <c r="C514" s="15" t="s">
        <v>6</v>
      </c>
      <c r="D514" s="15" t="s">
        <v>8</v>
      </c>
      <c r="E514" s="15" t="s">
        <v>13</v>
      </c>
      <c r="F514" s="15" t="s">
        <v>426</v>
      </c>
      <c r="G514" s="10">
        <v>25846</v>
      </c>
      <c r="H514" s="13">
        <f ca="1">TRUNC((TODAY()-assinantes[[#This Row],[Data_Nasc]])/365)</f>
        <v>54</v>
      </c>
      <c r="I514" s="13" t="str">
        <f ca="1">HLOOKUP(assinantes[[#This Row],[Idade]],informacoes!$A$3:$D$4,2,TRUE)</f>
        <v>54-70</v>
      </c>
      <c r="J514" s="15" t="s">
        <v>433</v>
      </c>
      <c r="K514" s="15" t="s">
        <v>444</v>
      </c>
      <c r="L514" s="11">
        <v>29.9</v>
      </c>
    </row>
    <row r="515" spans="1:12" x14ac:dyDescent="0.25">
      <c r="A515" s="7">
        <v>54783687741</v>
      </c>
      <c r="B515" s="9" t="s">
        <v>37</v>
      </c>
      <c r="C515" s="15" t="s">
        <v>6</v>
      </c>
      <c r="D515" s="15" t="s">
        <v>7</v>
      </c>
      <c r="E515" s="15" t="s">
        <v>427</v>
      </c>
      <c r="F515" s="15" t="s">
        <v>425</v>
      </c>
      <c r="G515" s="10">
        <v>32444</v>
      </c>
      <c r="H515" s="13">
        <f ca="1">TRUNC((TODAY()-assinantes[[#This Row],[Data_Nasc]])/365)</f>
        <v>36</v>
      </c>
      <c r="I515" s="13" t="str">
        <f ca="1">HLOOKUP(assinantes[[#This Row],[Idade]],informacoes!$A$3:$D$4,2,TRUE)</f>
        <v>35-44</v>
      </c>
      <c r="J515" s="15" t="s">
        <v>433</v>
      </c>
      <c r="K515" s="15" t="s">
        <v>445</v>
      </c>
      <c r="L515" s="11">
        <v>35.9</v>
      </c>
    </row>
    <row r="516" spans="1:12" x14ac:dyDescent="0.25">
      <c r="A516" s="7">
        <v>54799023278</v>
      </c>
      <c r="B516" s="9" t="s">
        <v>368</v>
      </c>
      <c r="C516" s="15" t="s">
        <v>5</v>
      </c>
      <c r="D516" s="15" t="s">
        <v>416</v>
      </c>
      <c r="E516" s="15" t="s">
        <v>13</v>
      </c>
      <c r="F516" s="15" t="s">
        <v>425</v>
      </c>
      <c r="G516" s="10">
        <v>24833</v>
      </c>
      <c r="H516" s="13">
        <f ca="1">TRUNC((TODAY()-assinantes[[#This Row],[Data_Nasc]])/365)</f>
        <v>57</v>
      </c>
      <c r="I516" s="13" t="str">
        <f ca="1">HLOOKUP(assinantes[[#This Row],[Idade]],informacoes!$A$3:$D$4,2,TRUE)</f>
        <v>54-70</v>
      </c>
      <c r="J516" s="15" t="s">
        <v>433</v>
      </c>
      <c r="K516" s="15" t="s">
        <v>444</v>
      </c>
      <c r="L516" s="11">
        <v>29.9</v>
      </c>
    </row>
    <row r="517" spans="1:12" x14ac:dyDescent="0.25">
      <c r="A517" s="7">
        <v>54839142796</v>
      </c>
      <c r="B517" s="9" t="s">
        <v>186</v>
      </c>
      <c r="C517" s="15" t="s">
        <v>5</v>
      </c>
      <c r="D517" s="15" t="s">
        <v>417</v>
      </c>
      <c r="E517" s="15" t="s">
        <v>11</v>
      </c>
      <c r="F517" s="15" t="s">
        <v>426</v>
      </c>
      <c r="G517" s="10">
        <v>34807</v>
      </c>
      <c r="H517" s="13">
        <f ca="1">TRUNC((TODAY()-assinantes[[#This Row],[Data_Nasc]])/365)</f>
        <v>29</v>
      </c>
      <c r="I517" s="13" t="str">
        <f ca="1">HLOOKUP(assinantes[[#This Row],[Idade]],informacoes!$A$3:$D$4,2,TRUE)</f>
        <v>24-34</v>
      </c>
      <c r="J517" s="15" t="s">
        <v>433</v>
      </c>
      <c r="K517" s="15" t="s">
        <v>447</v>
      </c>
      <c r="L517" s="11">
        <v>79.900000000000006</v>
      </c>
    </row>
    <row r="518" spans="1:12" x14ac:dyDescent="0.25">
      <c r="A518" s="7">
        <v>55064239822</v>
      </c>
      <c r="B518" s="9" t="s">
        <v>42</v>
      </c>
      <c r="C518" s="15" t="s">
        <v>5</v>
      </c>
      <c r="D518" s="15" t="s">
        <v>8</v>
      </c>
      <c r="E518" s="15" t="s">
        <v>11</v>
      </c>
      <c r="F518" s="15" t="s">
        <v>424</v>
      </c>
      <c r="G518" s="10">
        <v>20881</v>
      </c>
      <c r="H518" s="13">
        <f ca="1">TRUNC((TODAY()-assinantes[[#This Row],[Data_Nasc]])/365)</f>
        <v>68</v>
      </c>
      <c r="I518" s="13" t="str">
        <f ca="1">HLOOKUP(assinantes[[#This Row],[Idade]],informacoes!$A$3:$D$4,2,TRUE)</f>
        <v>54-70</v>
      </c>
      <c r="J518" s="15" t="s">
        <v>433</v>
      </c>
      <c r="K518" s="15" t="s">
        <v>447</v>
      </c>
      <c r="L518" s="11">
        <v>79.900000000000006</v>
      </c>
    </row>
    <row r="519" spans="1:12" x14ac:dyDescent="0.25">
      <c r="A519" s="7">
        <v>55151517281</v>
      </c>
      <c r="B519" s="9" t="s">
        <v>222</v>
      </c>
      <c r="C519" s="15" t="s">
        <v>6</v>
      </c>
      <c r="D519" s="15" t="s">
        <v>8</v>
      </c>
      <c r="E519" s="15" t="s">
        <v>11</v>
      </c>
      <c r="F519" s="15" t="s">
        <v>424</v>
      </c>
      <c r="G519" s="10">
        <v>32628</v>
      </c>
      <c r="H519" s="13">
        <f ca="1">TRUNC((TODAY()-assinantes[[#This Row],[Data_Nasc]])/365)</f>
        <v>35</v>
      </c>
      <c r="I519" s="13" t="str">
        <f ca="1">HLOOKUP(assinantes[[#This Row],[Idade]],informacoes!$A$3:$D$4,2,TRUE)</f>
        <v>35-44</v>
      </c>
      <c r="J519" s="15" t="s">
        <v>433</v>
      </c>
      <c r="K519" s="15" t="s">
        <v>447</v>
      </c>
      <c r="L519" s="11">
        <v>79.900000000000006</v>
      </c>
    </row>
    <row r="520" spans="1:12" x14ac:dyDescent="0.25">
      <c r="A520" s="7">
        <v>55201624465</v>
      </c>
      <c r="B520" s="9" t="s">
        <v>232</v>
      </c>
      <c r="C520" s="15" t="s">
        <v>5</v>
      </c>
      <c r="D520" s="15" t="s">
        <v>8</v>
      </c>
      <c r="E520" s="15" t="s">
        <v>14</v>
      </c>
      <c r="F520" s="15" t="s">
        <v>425</v>
      </c>
      <c r="G520" s="10">
        <v>26303</v>
      </c>
      <c r="H520" s="13">
        <f ca="1">TRUNC((TODAY()-assinantes[[#This Row],[Data_Nasc]])/365)</f>
        <v>53</v>
      </c>
      <c r="I520" s="13" t="str">
        <f ca="1">HLOOKUP(assinantes[[#This Row],[Idade]],informacoes!$A$3:$D$4,2,TRUE)</f>
        <v>45-54</v>
      </c>
      <c r="J520" s="15" t="s">
        <v>433</v>
      </c>
      <c r="K520" s="15" t="s">
        <v>446</v>
      </c>
      <c r="L520" s="11">
        <v>9.9</v>
      </c>
    </row>
    <row r="521" spans="1:12" x14ac:dyDescent="0.25">
      <c r="A521" s="7">
        <v>55228283525</v>
      </c>
      <c r="B521" s="9" t="s">
        <v>312</v>
      </c>
      <c r="C521" s="15" t="s">
        <v>6</v>
      </c>
      <c r="D521" s="15" t="s">
        <v>8</v>
      </c>
      <c r="E521" s="15" t="s">
        <v>13</v>
      </c>
      <c r="F521" s="15" t="s">
        <v>425</v>
      </c>
      <c r="G521" s="10">
        <v>25954</v>
      </c>
      <c r="H521" s="13">
        <f ca="1">TRUNC((TODAY()-assinantes[[#This Row],[Data_Nasc]])/365)</f>
        <v>54</v>
      </c>
      <c r="I521" s="13" t="str">
        <f ca="1">HLOOKUP(assinantes[[#This Row],[Idade]],informacoes!$A$3:$D$4,2,TRUE)</f>
        <v>54-70</v>
      </c>
      <c r="J521" s="15" t="s">
        <v>429</v>
      </c>
      <c r="K521" s="15" t="s">
        <v>445</v>
      </c>
      <c r="L521" s="11">
        <v>35.9</v>
      </c>
    </row>
    <row r="522" spans="1:12" x14ac:dyDescent="0.25">
      <c r="A522" s="7">
        <v>55332904919</v>
      </c>
      <c r="B522" s="9" t="s">
        <v>319</v>
      </c>
      <c r="C522" s="15" t="s">
        <v>5</v>
      </c>
      <c r="D522" s="15" t="s">
        <v>8</v>
      </c>
      <c r="E522" s="15" t="s">
        <v>12</v>
      </c>
      <c r="F522" s="15" t="s">
        <v>425</v>
      </c>
      <c r="G522" s="10">
        <v>28441</v>
      </c>
      <c r="H522" s="13">
        <f ca="1">TRUNC((TODAY()-assinantes[[#This Row],[Data_Nasc]])/365)</f>
        <v>47</v>
      </c>
      <c r="I522" s="13" t="str">
        <f ca="1">HLOOKUP(assinantes[[#This Row],[Idade]],informacoes!$A$3:$D$4,2,TRUE)</f>
        <v>45-54</v>
      </c>
      <c r="J522" s="15" t="s">
        <v>432</v>
      </c>
      <c r="K522" s="15" t="s">
        <v>447</v>
      </c>
      <c r="L522" s="11">
        <v>79.900000000000006</v>
      </c>
    </row>
    <row r="523" spans="1:12" x14ac:dyDescent="0.25">
      <c r="A523" s="7">
        <v>55350189669</v>
      </c>
      <c r="B523" s="9" t="s">
        <v>323</v>
      </c>
      <c r="C523" s="15" t="s">
        <v>6</v>
      </c>
      <c r="D523" s="15" t="s">
        <v>7</v>
      </c>
      <c r="E523" s="15" t="s">
        <v>13</v>
      </c>
      <c r="F523" s="15" t="s">
        <v>424</v>
      </c>
      <c r="G523" s="10">
        <v>21023</v>
      </c>
      <c r="H523" s="13">
        <f ca="1">TRUNC((TODAY()-assinantes[[#This Row],[Data_Nasc]])/365)</f>
        <v>67</v>
      </c>
      <c r="I523" s="13" t="str">
        <f ca="1">HLOOKUP(assinantes[[#This Row],[Idade]],informacoes!$A$3:$D$4,2,TRUE)</f>
        <v>54-70</v>
      </c>
      <c r="J523" s="15" t="s">
        <v>436</v>
      </c>
      <c r="K523" s="15" t="s">
        <v>444</v>
      </c>
      <c r="L523" s="11">
        <v>29.9</v>
      </c>
    </row>
    <row r="524" spans="1:12" x14ac:dyDescent="0.25">
      <c r="A524" s="7">
        <v>55359798830</v>
      </c>
      <c r="B524" s="9" t="s">
        <v>401</v>
      </c>
      <c r="C524" s="15" t="s">
        <v>6</v>
      </c>
      <c r="D524" s="15" t="s">
        <v>417</v>
      </c>
      <c r="E524" s="15" t="s">
        <v>427</v>
      </c>
      <c r="F524" s="15" t="s">
        <v>425</v>
      </c>
      <c r="G524" s="10">
        <v>29770</v>
      </c>
      <c r="H524" s="13">
        <f ca="1">TRUNC((TODAY()-assinantes[[#This Row],[Data_Nasc]])/365)</f>
        <v>43</v>
      </c>
      <c r="I524" s="13" t="str">
        <f ca="1">HLOOKUP(assinantes[[#This Row],[Idade]],informacoes!$A$3:$D$4,2,TRUE)</f>
        <v>35-44</v>
      </c>
      <c r="J524" s="15" t="s">
        <v>436</v>
      </c>
      <c r="K524" s="15" t="s">
        <v>445</v>
      </c>
      <c r="L524" s="11">
        <v>35.9</v>
      </c>
    </row>
    <row r="525" spans="1:12" x14ac:dyDescent="0.25">
      <c r="A525" s="7">
        <v>55370247974</v>
      </c>
      <c r="B525" s="9" t="s">
        <v>276</v>
      </c>
      <c r="C525" s="15" t="s">
        <v>6</v>
      </c>
      <c r="D525" s="15" t="s">
        <v>7</v>
      </c>
      <c r="E525" s="15" t="s">
        <v>13</v>
      </c>
      <c r="F525" s="15" t="s">
        <v>426</v>
      </c>
      <c r="G525" s="10">
        <v>22051</v>
      </c>
      <c r="H525" s="13">
        <f ca="1">TRUNC((TODAY()-assinantes[[#This Row],[Data_Nasc]])/365)</f>
        <v>64</v>
      </c>
      <c r="I525" s="13" t="str">
        <f ca="1">HLOOKUP(assinantes[[#This Row],[Idade]],informacoes!$A$3:$D$4,2,TRUE)</f>
        <v>54-70</v>
      </c>
      <c r="J525" s="15" t="s">
        <v>436</v>
      </c>
      <c r="K525" s="15" t="s">
        <v>446</v>
      </c>
      <c r="L525" s="11">
        <v>9.9</v>
      </c>
    </row>
    <row r="526" spans="1:12" x14ac:dyDescent="0.25">
      <c r="A526" s="7">
        <v>55400526908</v>
      </c>
      <c r="B526" s="9" t="s">
        <v>68</v>
      </c>
      <c r="C526" s="15" t="s">
        <v>5</v>
      </c>
      <c r="D526" s="15" t="s">
        <v>416</v>
      </c>
      <c r="E526" s="15" t="s">
        <v>13</v>
      </c>
      <c r="F526" s="15" t="s">
        <v>425</v>
      </c>
      <c r="G526" s="10">
        <v>31753</v>
      </c>
      <c r="H526" s="13">
        <f ca="1">TRUNC((TODAY()-assinantes[[#This Row],[Data_Nasc]])/365)</f>
        <v>38</v>
      </c>
      <c r="I526" s="13" t="str">
        <f ca="1">HLOOKUP(assinantes[[#This Row],[Idade]],informacoes!$A$3:$D$4,2,TRUE)</f>
        <v>35-44</v>
      </c>
      <c r="J526" s="15" t="s">
        <v>436</v>
      </c>
      <c r="K526" s="15" t="s">
        <v>446</v>
      </c>
      <c r="L526" s="11">
        <v>9.9</v>
      </c>
    </row>
    <row r="527" spans="1:12" x14ac:dyDescent="0.25">
      <c r="A527" s="7">
        <v>55453919588</v>
      </c>
      <c r="B527" s="9" t="s">
        <v>388</v>
      </c>
      <c r="C527" s="15" t="s">
        <v>5</v>
      </c>
      <c r="D527" s="15" t="s">
        <v>416</v>
      </c>
      <c r="E527" s="15" t="s">
        <v>14</v>
      </c>
      <c r="F527" s="15" t="s">
        <v>425</v>
      </c>
      <c r="G527" s="10">
        <v>26625</v>
      </c>
      <c r="H527" s="13">
        <f ca="1">TRUNC((TODAY()-assinantes[[#This Row],[Data_Nasc]])/365)</f>
        <v>52</v>
      </c>
      <c r="I527" s="13" t="str">
        <f ca="1">HLOOKUP(assinantes[[#This Row],[Idade]],informacoes!$A$3:$D$4,2,TRUE)</f>
        <v>45-54</v>
      </c>
      <c r="J527" s="15" t="s">
        <v>436</v>
      </c>
      <c r="K527" s="15" t="s">
        <v>444</v>
      </c>
      <c r="L527" s="11">
        <v>29.9</v>
      </c>
    </row>
    <row r="528" spans="1:12" x14ac:dyDescent="0.25">
      <c r="A528" s="7">
        <v>55499979478</v>
      </c>
      <c r="B528" s="9" t="s">
        <v>59</v>
      </c>
      <c r="C528" s="15" t="s">
        <v>6</v>
      </c>
      <c r="D528" s="15" t="s">
        <v>8</v>
      </c>
      <c r="E528" s="15" t="s">
        <v>13</v>
      </c>
      <c r="F528" s="15" t="s">
        <v>426</v>
      </c>
      <c r="G528" s="10">
        <v>26185</v>
      </c>
      <c r="H528" s="13">
        <f ca="1">TRUNC((TODAY()-assinantes[[#This Row],[Data_Nasc]])/365)</f>
        <v>53</v>
      </c>
      <c r="I528" s="13" t="str">
        <f ca="1">HLOOKUP(assinantes[[#This Row],[Idade]],informacoes!$A$3:$D$4,2,TRUE)</f>
        <v>45-54</v>
      </c>
      <c r="J528" s="15" t="s">
        <v>436</v>
      </c>
      <c r="K528" s="15" t="s">
        <v>444</v>
      </c>
      <c r="L528" s="11">
        <v>29.9</v>
      </c>
    </row>
    <row r="529" spans="1:12" x14ac:dyDescent="0.25">
      <c r="A529" s="7">
        <v>55539019573</v>
      </c>
      <c r="B529" s="9" t="s">
        <v>150</v>
      </c>
      <c r="C529" s="15" t="s">
        <v>6</v>
      </c>
      <c r="D529" s="15" t="s">
        <v>7</v>
      </c>
      <c r="E529" s="15" t="s">
        <v>11</v>
      </c>
      <c r="F529" s="15" t="s">
        <v>426</v>
      </c>
      <c r="G529" s="10">
        <v>32419</v>
      </c>
      <c r="H529" s="13">
        <f ca="1">TRUNC((TODAY()-assinantes[[#This Row],[Data_Nasc]])/365)</f>
        <v>36</v>
      </c>
      <c r="I529" s="13" t="str">
        <f ca="1">HLOOKUP(assinantes[[#This Row],[Idade]],informacoes!$A$3:$D$4,2,TRUE)</f>
        <v>35-44</v>
      </c>
      <c r="J529" s="15" t="s">
        <v>435</v>
      </c>
      <c r="K529" s="15" t="s">
        <v>447</v>
      </c>
      <c r="L529" s="11">
        <v>79.900000000000006</v>
      </c>
    </row>
    <row r="530" spans="1:12" x14ac:dyDescent="0.25">
      <c r="A530" s="7">
        <v>55899436458</v>
      </c>
      <c r="B530" s="9" t="s">
        <v>122</v>
      </c>
      <c r="C530" s="15" t="s">
        <v>6</v>
      </c>
      <c r="D530" s="15" t="s">
        <v>418</v>
      </c>
      <c r="E530" s="15" t="s">
        <v>13</v>
      </c>
      <c r="F530" s="15" t="s">
        <v>424</v>
      </c>
      <c r="G530" s="10">
        <v>24409</v>
      </c>
      <c r="H530" s="13">
        <f ca="1">TRUNC((TODAY()-assinantes[[#This Row],[Data_Nasc]])/365)</f>
        <v>58</v>
      </c>
      <c r="I530" s="13" t="str">
        <f ca="1">HLOOKUP(assinantes[[#This Row],[Idade]],informacoes!$A$3:$D$4,2,TRUE)</f>
        <v>54-70</v>
      </c>
      <c r="J530" s="15" t="s">
        <v>433</v>
      </c>
      <c r="K530" s="15" t="s">
        <v>447</v>
      </c>
      <c r="L530" s="11">
        <v>79.900000000000006</v>
      </c>
    </row>
    <row r="531" spans="1:12" x14ac:dyDescent="0.25">
      <c r="A531" s="7">
        <v>56102669696</v>
      </c>
      <c r="B531" s="9" t="s">
        <v>251</v>
      </c>
      <c r="C531" s="15" t="s">
        <v>5</v>
      </c>
      <c r="D531" s="15" t="s">
        <v>416</v>
      </c>
      <c r="E531" s="15" t="s">
        <v>13</v>
      </c>
      <c r="F531" s="15" t="s">
        <v>424</v>
      </c>
      <c r="G531" s="10">
        <v>28523</v>
      </c>
      <c r="H531" s="13">
        <f ca="1">TRUNC((TODAY()-assinantes[[#This Row],[Data_Nasc]])/365)</f>
        <v>47</v>
      </c>
      <c r="I531" s="13" t="str">
        <f ca="1">HLOOKUP(assinantes[[#This Row],[Idade]],informacoes!$A$3:$D$4,2,TRUE)</f>
        <v>45-54</v>
      </c>
      <c r="J531" s="15" t="s">
        <v>433</v>
      </c>
      <c r="K531" s="15" t="s">
        <v>444</v>
      </c>
      <c r="L531" s="11">
        <v>29.9</v>
      </c>
    </row>
    <row r="532" spans="1:12" x14ac:dyDescent="0.25">
      <c r="A532" s="7">
        <v>56111428025</v>
      </c>
      <c r="B532" s="9" t="s">
        <v>247</v>
      </c>
      <c r="C532" s="15" t="s">
        <v>6</v>
      </c>
      <c r="D532" s="15" t="s">
        <v>7</v>
      </c>
      <c r="E532" s="15" t="s">
        <v>12</v>
      </c>
      <c r="F532" s="15" t="s">
        <v>425</v>
      </c>
      <c r="G532" s="10">
        <v>32545</v>
      </c>
      <c r="H532" s="13">
        <f ca="1">TRUNC((TODAY()-assinantes[[#This Row],[Data_Nasc]])/365)</f>
        <v>36</v>
      </c>
      <c r="I532" s="13" t="str">
        <f ca="1">HLOOKUP(assinantes[[#This Row],[Idade]],informacoes!$A$3:$D$4,2,TRUE)</f>
        <v>35-44</v>
      </c>
      <c r="J532" s="15" t="s">
        <v>433</v>
      </c>
      <c r="K532" s="15" t="s">
        <v>447</v>
      </c>
      <c r="L532" s="11">
        <v>79.900000000000006</v>
      </c>
    </row>
    <row r="533" spans="1:12" x14ac:dyDescent="0.25">
      <c r="A533" s="7">
        <v>56167280623</v>
      </c>
      <c r="B533" s="9" t="s">
        <v>336</v>
      </c>
      <c r="C533" s="15" t="s">
        <v>6</v>
      </c>
      <c r="D533" s="15" t="s">
        <v>418</v>
      </c>
      <c r="E533" s="15" t="s">
        <v>13</v>
      </c>
      <c r="F533" s="15" t="s">
        <v>426</v>
      </c>
      <c r="G533" s="10">
        <v>34079</v>
      </c>
      <c r="H533" s="13">
        <f ca="1">TRUNC((TODAY()-assinantes[[#This Row],[Data_Nasc]])/365)</f>
        <v>31</v>
      </c>
      <c r="I533" s="13" t="str">
        <f ca="1">HLOOKUP(assinantes[[#This Row],[Idade]],informacoes!$A$3:$D$4,2,TRUE)</f>
        <v>24-34</v>
      </c>
      <c r="J533" s="15" t="s">
        <v>433</v>
      </c>
      <c r="K533" s="15" t="s">
        <v>445</v>
      </c>
      <c r="L533" s="11">
        <v>35.9</v>
      </c>
    </row>
    <row r="534" spans="1:12" x14ac:dyDescent="0.25">
      <c r="A534" s="7">
        <v>56213600806</v>
      </c>
      <c r="B534" s="9" t="s">
        <v>250</v>
      </c>
      <c r="C534" s="15" t="s">
        <v>6</v>
      </c>
      <c r="D534" s="15" t="s">
        <v>7</v>
      </c>
      <c r="E534" s="15" t="s">
        <v>14</v>
      </c>
      <c r="F534" s="15" t="s">
        <v>426</v>
      </c>
      <c r="G534" s="10">
        <v>29235</v>
      </c>
      <c r="H534" s="13">
        <f ca="1">TRUNC((TODAY()-assinantes[[#This Row],[Data_Nasc]])/365)</f>
        <v>45</v>
      </c>
      <c r="I534" s="13" t="str">
        <f ca="1">HLOOKUP(assinantes[[#This Row],[Idade]],informacoes!$A$3:$D$4,2,TRUE)</f>
        <v>45-54</v>
      </c>
      <c r="J534" s="15" t="s">
        <v>433</v>
      </c>
      <c r="K534" s="15" t="s">
        <v>444</v>
      </c>
      <c r="L534" s="11">
        <v>29.9</v>
      </c>
    </row>
    <row r="535" spans="1:12" x14ac:dyDescent="0.25">
      <c r="A535" s="7">
        <v>56688702646</v>
      </c>
      <c r="B535" s="9" t="s">
        <v>30</v>
      </c>
      <c r="C535" s="15" t="s">
        <v>5</v>
      </c>
      <c r="D535" s="15" t="s">
        <v>418</v>
      </c>
      <c r="E535" s="15" t="s">
        <v>11</v>
      </c>
      <c r="F535" s="15" t="s">
        <v>426</v>
      </c>
      <c r="G535" s="10">
        <v>23383</v>
      </c>
      <c r="H535" s="13">
        <f ca="1">TRUNC((TODAY()-assinantes[[#This Row],[Data_Nasc]])/365)</f>
        <v>61</v>
      </c>
      <c r="I535" s="13" t="str">
        <f ca="1">HLOOKUP(assinantes[[#This Row],[Idade]],informacoes!$A$3:$D$4,2,TRUE)</f>
        <v>54-70</v>
      </c>
      <c r="J535" s="15" t="s">
        <v>430</v>
      </c>
      <c r="K535" s="15" t="s">
        <v>447</v>
      </c>
      <c r="L535" s="11">
        <v>79.900000000000006</v>
      </c>
    </row>
    <row r="536" spans="1:12" x14ac:dyDescent="0.25">
      <c r="A536" s="7">
        <v>56991862790</v>
      </c>
      <c r="B536" s="9" t="s">
        <v>308</v>
      </c>
      <c r="C536" s="15" t="s">
        <v>6</v>
      </c>
      <c r="D536" s="15" t="s">
        <v>416</v>
      </c>
      <c r="E536" s="15" t="s">
        <v>13</v>
      </c>
      <c r="F536" s="15" t="s">
        <v>425</v>
      </c>
      <c r="G536" s="10">
        <v>32088</v>
      </c>
      <c r="H536" s="13">
        <f ca="1">TRUNC((TODAY()-assinantes[[#This Row],[Data_Nasc]])/365)</f>
        <v>37</v>
      </c>
      <c r="I536" s="13" t="str">
        <f ca="1">HLOOKUP(assinantes[[#This Row],[Idade]],informacoes!$A$3:$D$4,2,TRUE)</f>
        <v>35-44</v>
      </c>
      <c r="J536" s="15" t="s">
        <v>429</v>
      </c>
      <c r="K536" s="15" t="s">
        <v>446</v>
      </c>
      <c r="L536" s="11">
        <v>9.9</v>
      </c>
    </row>
    <row r="537" spans="1:12" x14ac:dyDescent="0.25">
      <c r="A537" s="7">
        <v>57093446389</v>
      </c>
      <c r="B537" s="9" t="s">
        <v>351</v>
      </c>
      <c r="C537" s="15" t="s">
        <v>5</v>
      </c>
      <c r="D537" s="15" t="s">
        <v>417</v>
      </c>
      <c r="E537" s="15" t="s">
        <v>9</v>
      </c>
      <c r="F537" s="15" t="s">
        <v>424</v>
      </c>
      <c r="G537" s="10">
        <v>29291</v>
      </c>
      <c r="H537" s="13">
        <f ca="1">TRUNC((TODAY()-assinantes[[#This Row],[Data_Nasc]])/365)</f>
        <v>45</v>
      </c>
      <c r="I537" s="13" t="str">
        <f ca="1">HLOOKUP(assinantes[[#This Row],[Idade]],informacoes!$A$3:$D$4,2,TRUE)</f>
        <v>45-54</v>
      </c>
      <c r="J537" s="15" t="s">
        <v>431</v>
      </c>
      <c r="K537" s="15" t="s">
        <v>446</v>
      </c>
      <c r="L537" s="11">
        <v>9.9</v>
      </c>
    </row>
    <row r="538" spans="1:12" x14ac:dyDescent="0.25">
      <c r="A538" s="7">
        <v>57248670590</v>
      </c>
      <c r="B538" s="9" t="s">
        <v>163</v>
      </c>
      <c r="C538" s="15" t="s">
        <v>5</v>
      </c>
      <c r="D538" s="15" t="s">
        <v>7</v>
      </c>
      <c r="E538" s="15" t="s">
        <v>12</v>
      </c>
      <c r="F538" s="15" t="s">
        <v>424</v>
      </c>
      <c r="G538" s="10">
        <v>28258</v>
      </c>
      <c r="H538" s="13">
        <f ca="1">TRUNC((TODAY()-assinantes[[#This Row],[Data_Nasc]])/365)</f>
        <v>47</v>
      </c>
      <c r="I538" s="13" t="str">
        <f ca="1">HLOOKUP(assinantes[[#This Row],[Idade]],informacoes!$A$3:$D$4,2,TRUE)</f>
        <v>45-54</v>
      </c>
      <c r="J538" s="15" t="s">
        <v>432</v>
      </c>
      <c r="K538" s="15" t="s">
        <v>446</v>
      </c>
      <c r="L538" s="11">
        <v>9.9</v>
      </c>
    </row>
    <row r="539" spans="1:12" x14ac:dyDescent="0.25">
      <c r="A539" s="7">
        <v>57304884506</v>
      </c>
      <c r="B539" s="9" t="s">
        <v>33</v>
      </c>
      <c r="C539" s="15" t="s">
        <v>6</v>
      </c>
      <c r="D539" s="15" t="s">
        <v>7</v>
      </c>
      <c r="E539" s="15" t="s">
        <v>427</v>
      </c>
      <c r="F539" s="15" t="s">
        <v>424</v>
      </c>
      <c r="G539" s="10">
        <v>26161</v>
      </c>
      <c r="H539" s="13">
        <f ca="1">TRUNC((TODAY()-assinantes[[#This Row],[Data_Nasc]])/365)</f>
        <v>53</v>
      </c>
      <c r="I539" s="13" t="str">
        <f ca="1">HLOOKUP(assinantes[[#This Row],[Idade]],informacoes!$A$3:$D$4,2,TRUE)</f>
        <v>45-54</v>
      </c>
      <c r="J539" s="15" t="s">
        <v>434</v>
      </c>
      <c r="K539" s="15" t="s">
        <v>446</v>
      </c>
      <c r="L539" s="11">
        <v>9.9</v>
      </c>
    </row>
    <row r="540" spans="1:12" x14ac:dyDescent="0.25">
      <c r="A540" s="7">
        <v>57327520985</v>
      </c>
      <c r="B540" s="9" t="s">
        <v>21</v>
      </c>
      <c r="C540" s="15" t="s">
        <v>6</v>
      </c>
      <c r="D540" s="15" t="s">
        <v>417</v>
      </c>
      <c r="E540" s="15" t="s">
        <v>427</v>
      </c>
      <c r="F540" s="15" t="s">
        <v>425</v>
      </c>
      <c r="G540" s="10">
        <v>32451</v>
      </c>
      <c r="H540" s="13">
        <f ca="1">TRUNC((TODAY()-assinantes[[#This Row],[Data_Nasc]])/365)</f>
        <v>36</v>
      </c>
      <c r="I540" s="13" t="str">
        <f ca="1">HLOOKUP(assinantes[[#This Row],[Idade]],informacoes!$A$3:$D$4,2,TRUE)</f>
        <v>35-44</v>
      </c>
      <c r="J540" s="15" t="s">
        <v>430</v>
      </c>
      <c r="K540" s="15" t="s">
        <v>446</v>
      </c>
      <c r="L540" s="11">
        <v>9.9</v>
      </c>
    </row>
    <row r="541" spans="1:12" x14ac:dyDescent="0.25">
      <c r="A541" s="7">
        <v>57367066989</v>
      </c>
      <c r="B541" s="9" t="s">
        <v>330</v>
      </c>
      <c r="C541" s="15" t="s">
        <v>6</v>
      </c>
      <c r="D541" s="15" t="s">
        <v>7</v>
      </c>
      <c r="E541" s="15" t="s">
        <v>11</v>
      </c>
      <c r="F541" s="15" t="s">
        <v>426</v>
      </c>
      <c r="G541" s="10">
        <v>24235</v>
      </c>
      <c r="H541" s="13">
        <f ca="1">TRUNC((TODAY()-assinantes[[#This Row],[Data_Nasc]])/365)</f>
        <v>58</v>
      </c>
      <c r="I541" s="13" t="str">
        <f ca="1">HLOOKUP(assinantes[[#This Row],[Idade]],informacoes!$A$3:$D$4,2,TRUE)</f>
        <v>54-70</v>
      </c>
      <c r="J541" s="15" t="s">
        <v>435</v>
      </c>
      <c r="K541" s="15" t="s">
        <v>447</v>
      </c>
      <c r="L541" s="11">
        <v>79.900000000000006</v>
      </c>
    </row>
    <row r="542" spans="1:12" x14ac:dyDescent="0.25">
      <c r="A542" s="7">
        <v>57379301258</v>
      </c>
      <c r="B542" s="9" t="s">
        <v>289</v>
      </c>
      <c r="C542" s="15" t="s">
        <v>5</v>
      </c>
      <c r="D542" s="15" t="s">
        <v>8</v>
      </c>
      <c r="E542" s="15" t="s">
        <v>12</v>
      </c>
      <c r="F542" s="15" t="s">
        <v>424</v>
      </c>
      <c r="G542" s="10">
        <v>28635</v>
      </c>
      <c r="H542" s="13">
        <f ca="1">TRUNC((TODAY()-assinantes[[#This Row],[Data_Nasc]])/365)</f>
        <v>46</v>
      </c>
      <c r="I542" s="13" t="str">
        <f ca="1">HLOOKUP(assinantes[[#This Row],[Idade]],informacoes!$A$3:$D$4,2,TRUE)</f>
        <v>45-54</v>
      </c>
      <c r="J542" s="15" t="s">
        <v>436</v>
      </c>
      <c r="K542" s="15" t="s">
        <v>445</v>
      </c>
      <c r="L542" s="11">
        <v>35.9</v>
      </c>
    </row>
    <row r="543" spans="1:12" x14ac:dyDescent="0.25">
      <c r="A543" s="7">
        <v>57464065635</v>
      </c>
      <c r="B543" s="9" t="s">
        <v>76</v>
      </c>
      <c r="C543" s="15" t="s">
        <v>5</v>
      </c>
      <c r="D543" s="15" t="s">
        <v>7</v>
      </c>
      <c r="E543" s="15" t="s">
        <v>14</v>
      </c>
      <c r="F543" s="15" t="s">
        <v>426</v>
      </c>
      <c r="G543" s="10">
        <v>33591</v>
      </c>
      <c r="H543" s="13">
        <f ca="1">TRUNC((TODAY()-assinantes[[#This Row],[Data_Nasc]])/365)</f>
        <v>33</v>
      </c>
      <c r="I543" s="13" t="str">
        <f ca="1">HLOOKUP(assinantes[[#This Row],[Idade]],informacoes!$A$3:$D$4,2,TRUE)</f>
        <v>24-34</v>
      </c>
      <c r="J543" s="15" t="s">
        <v>430</v>
      </c>
      <c r="K543" s="15" t="s">
        <v>444</v>
      </c>
      <c r="L543" s="11">
        <v>29.9</v>
      </c>
    </row>
    <row r="544" spans="1:12" x14ac:dyDescent="0.25">
      <c r="A544" s="7">
        <v>57592799094</v>
      </c>
      <c r="B544" s="9" t="s">
        <v>381</v>
      </c>
      <c r="C544" s="15" t="s">
        <v>6</v>
      </c>
      <c r="D544" s="15" t="s">
        <v>417</v>
      </c>
      <c r="E544" s="15" t="s">
        <v>427</v>
      </c>
      <c r="F544" s="15" t="s">
        <v>425</v>
      </c>
      <c r="G544" s="10">
        <v>28813</v>
      </c>
      <c r="H544" s="13">
        <f ca="1">TRUNC((TODAY()-assinantes[[#This Row],[Data_Nasc]])/365)</f>
        <v>46</v>
      </c>
      <c r="I544" s="13" t="str">
        <f ca="1">HLOOKUP(assinantes[[#This Row],[Idade]],informacoes!$A$3:$D$4,2,TRUE)</f>
        <v>45-54</v>
      </c>
      <c r="J544" s="15" t="s">
        <v>435</v>
      </c>
      <c r="K544" s="15" t="s">
        <v>446</v>
      </c>
      <c r="L544" s="11">
        <v>9.9</v>
      </c>
    </row>
    <row r="545" spans="1:12" x14ac:dyDescent="0.25">
      <c r="A545" s="7">
        <v>57638196563</v>
      </c>
      <c r="B545" s="9" t="s">
        <v>62</v>
      </c>
      <c r="C545" s="15" t="s">
        <v>5</v>
      </c>
      <c r="D545" s="15" t="s">
        <v>8</v>
      </c>
      <c r="E545" s="15" t="s">
        <v>13</v>
      </c>
      <c r="F545" s="15" t="s">
        <v>424</v>
      </c>
      <c r="G545" s="10">
        <v>28135</v>
      </c>
      <c r="H545" s="13">
        <f ca="1">TRUNC((TODAY()-assinantes[[#This Row],[Data_Nasc]])/365)</f>
        <v>48</v>
      </c>
      <c r="I545" s="13" t="str">
        <f ca="1">HLOOKUP(assinantes[[#This Row],[Idade]],informacoes!$A$3:$D$4,2,TRUE)</f>
        <v>45-54</v>
      </c>
      <c r="J545" s="15" t="s">
        <v>436</v>
      </c>
      <c r="K545" s="15" t="s">
        <v>446</v>
      </c>
      <c r="L545" s="11">
        <v>9.9</v>
      </c>
    </row>
    <row r="546" spans="1:12" x14ac:dyDescent="0.25">
      <c r="A546" s="7">
        <v>57875961749</v>
      </c>
      <c r="B546" s="9" t="s">
        <v>288</v>
      </c>
      <c r="C546" s="15" t="s">
        <v>6</v>
      </c>
      <c r="D546" s="15" t="s">
        <v>416</v>
      </c>
      <c r="E546" s="15" t="s">
        <v>13</v>
      </c>
      <c r="F546" s="15" t="s">
        <v>425</v>
      </c>
      <c r="G546" s="10">
        <v>27083</v>
      </c>
      <c r="H546" s="13">
        <f ca="1">TRUNC((TODAY()-assinantes[[#This Row],[Data_Nasc]])/365)</f>
        <v>51</v>
      </c>
      <c r="I546" s="13" t="str">
        <f ca="1">HLOOKUP(assinantes[[#This Row],[Idade]],informacoes!$A$3:$D$4,2,TRUE)</f>
        <v>45-54</v>
      </c>
      <c r="J546" s="15" t="s">
        <v>433</v>
      </c>
      <c r="K546" s="15" t="s">
        <v>445</v>
      </c>
      <c r="L546" s="11">
        <v>35.9</v>
      </c>
    </row>
    <row r="547" spans="1:12" x14ac:dyDescent="0.25">
      <c r="A547" s="7">
        <v>57970733283</v>
      </c>
      <c r="B547" s="9" t="s">
        <v>27</v>
      </c>
      <c r="C547" s="15" t="s">
        <v>6</v>
      </c>
      <c r="D547" s="15" t="s">
        <v>7</v>
      </c>
      <c r="E547" s="15" t="s">
        <v>9</v>
      </c>
      <c r="F547" s="15" t="s">
        <v>425</v>
      </c>
      <c r="G547" s="10">
        <v>24061</v>
      </c>
      <c r="H547" s="13">
        <f ca="1">TRUNC((TODAY()-assinantes[[#This Row],[Data_Nasc]])/365)</f>
        <v>59</v>
      </c>
      <c r="I547" s="13" t="str">
        <f ca="1">HLOOKUP(assinantes[[#This Row],[Idade]],informacoes!$A$3:$D$4,2,TRUE)</f>
        <v>54-70</v>
      </c>
      <c r="J547" s="15" t="s">
        <v>433</v>
      </c>
      <c r="K547" s="15" t="s">
        <v>446</v>
      </c>
      <c r="L547" s="11">
        <v>9.9</v>
      </c>
    </row>
    <row r="548" spans="1:12" x14ac:dyDescent="0.25">
      <c r="A548" s="7">
        <v>58079835440</v>
      </c>
      <c r="B548" s="9" t="s">
        <v>356</v>
      </c>
      <c r="C548" s="15" t="s">
        <v>6</v>
      </c>
      <c r="D548" s="15" t="s">
        <v>7</v>
      </c>
      <c r="E548" s="15" t="s">
        <v>13</v>
      </c>
      <c r="F548" s="15" t="s">
        <v>426</v>
      </c>
      <c r="G548" s="10">
        <v>24209</v>
      </c>
      <c r="H548" s="13">
        <f ca="1">TRUNC((TODAY()-assinantes[[#This Row],[Data_Nasc]])/365)</f>
        <v>59</v>
      </c>
      <c r="I548" s="13" t="str">
        <f ca="1">HLOOKUP(assinantes[[#This Row],[Idade]],informacoes!$A$3:$D$4,2,TRUE)</f>
        <v>54-70</v>
      </c>
      <c r="J548" s="15" t="s">
        <v>433</v>
      </c>
      <c r="K548" s="15" t="s">
        <v>446</v>
      </c>
      <c r="L548" s="11">
        <v>9.9</v>
      </c>
    </row>
    <row r="549" spans="1:12" x14ac:dyDescent="0.25">
      <c r="A549" s="7">
        <v>58289445241</v>
      </c>
      <c r="B549" s="9" t="s">
        <v>409</v>
      </c>
      <c r="C549" s="15" t="s">
        <v>6</v>
      </c>
      <c r="D549" s="15" t="s">
        <v>8</v>
      </c>
      <c r="E549" s="15" t="s">
        <v>12</v>
      </c>
      <c r="F549" s="15" t="s">
        <v>424</v>
      </c>
      <c r="G549" s="10">
        <v>32349</v>
      </c>
      <c r="H549" s="13">
        <f ca="1">TRUNC((TODAY()-assinantes[[#This Row],[Data_Nasc]])/365)</f>
        <v>36</v>
      </c>
      <c r="I549" s="13" t="str">
        <f ca="1">HLOOKUP(assinantes[[#This Row],[Idade]],informacoes!$A$3:$D$4,2,TRUE)</f>
        <v>35-44</v>
      </c>
      <c r="J549" s="15" t="s">
        <v>433</v>
      </c>
      <c r="K549" s="15" t="s">
        <v>445</v>
      </c>
      <c r="L549" s="11">
        <v>35.9</v>
      </c>
    </row>
    <row r="550" spans="1:12" x14ac:dyDescent="0.25">
      <c r="A550" s="7">
        <v>58346333965</v>
      </c>
      <c r="B550" s="9" t="s">
        <v>217</v>
      </c>
      <c r="C550" s="15" t="s">
        <v>5</v>
      </c>
      <c r="D550" s="15" t="s">
        <v>7</v>
      </c>
      <c r="E550" s="15" t="s">
        <v>12</v>
      </c>
      <c r="F550" s="15" t="s">
        <v>425</v>
      </c>
      <c r="G550" s="10">
        <v>25399</v>
      </c>
      <c r="H550" s="13">
        <f ca="1">TRUNC((TODAY()-assinantes[[#This Row],[Data_Nasc]])/365)</f>
        <v>55</v>
      </c>
      <c r="I550" s="13" t="str">
        <f ca="1">HLOOKUP(assinantes[[#This Row],[Idade]],informacoes!$A$3:$D$4,2,TRUE)</f>
        <v>54-70</v>
      </c>
      <c r="J550" s="15" t="s">
        <v>433</v>
      </c>
      <c r="K550" s="15" t="s">
        <v>445</v>
      </c>
      <c r="L550" s="11">
        <v>35.9</v>
      </c>
    </row>
    <row r="551" spans="1:12" x14ac:dyDescent="0.25">
      <c r="A551" s="7">
        <v>58366156412</v>
      </c>
      <c r="B551" s="9" t="s">
        <v>142</v>
      </c>
      <c r="C551" s="15" t="s">
        <v>6</v>
      </c>
      <c r="D551" s="15" t="s">
        <v>8</v>
      </c>
      <c r="E551" s="15" t="s">
        <v>427</v>
      </c>
      <c r="F551" s="15" t="s">
        <v>424</v>
      </c>
      <c r="G551" s="10">
        <v>32079</v>
      </c>
      <c r="H551" s="13">
        <f ca="1">TRUNC((TODAY()-assinantes[[#This Row],[Data_Nasc]])/365)</f>
        <v>37</v>
      </c>
      <c r="I551" s="13" t="str">
        <f ca="1">HLOOKUP(assinantes[[#This Row],[Idade]],informacoes!$A$3:$D$4,2,TRUE)</f>
        <v>35-44</v>
      </c>
      <c r="J551" s="15" t="s">
        <v>433</v>
      </c>
      <c r="K551" s="15" t="s">
        <v>444</v>
      </c>
      <c r="L551" s="11">
        <v>29.9</v>
      </c>
    </row>
    <row r="552" spans="1:12" x14ac:dyDescent="0.25">
      <c r="A552" s="7">
        <v>58438486574</v>
      </c>
      <c r="B552" s="9" t="s">
        <v>376</v>
      </c>
      <c r="C552" s="15" t="s">
        <v>5</v>
      </c>
      <c r="D552" s="15" t="s">
        <v>7</v>
      </c>
      <c r="E552" s="15" t="s">
        <v>14</v>
      </c>
      <c r="F552" s="15" t="s">
        <v>426</v>
      </c>
      <c r="G552" s="10">
        <v>30918</v>
      </c>
      <c r="H552" s="13">
        <f ca="1">TRUNC((TODAY()-assinantes[[#This Row],[Data_Nasc]])/365)</f>
        <v>40</v>
      </c>
      <c r="I552" s="13" t="str">
        <f ca="1">HLOOKUP(assinantes[[#This Row],[Idade]],informacoes!$A$3:$D$4,2,TRUE)</f>
        <v>35-44</v>
      </c>
      <c r="J552" s="15" t="s">
        <v>433</v>
      </c>
      <c r="K552" s="15" t="s">
        <v>446</v>
      </c>
      <c r="L552" s="11">
        <v>9.9</v>
      </c>
    </row>
    <row r="553" spans="1:12" x14ac:dyDescent="0.25">
      <c r="A553" s="7">
        <v>58546694716</v>
      </c>
      <c r="B553" s="9" t="s">
        <v>149</v>
      </c>
      <c r="C553" s="15" t="s">
        <v>6</v>
      </c>
      <c r="D553" s="15" t="s">
        <v>418</v>
      </c>
      <c r="E553" s="15" t="s">
        <v>427</v>
      </c>
      <c r="F553" s="15" t="s">
        <v>426</v>
      </c>
      <c r="G553" s="10">
        <v>29613</v>
      </c>
      <c r="H553" s="13">
        <f ca="1">TRUNC((TODAY()-assinantes[[#This Row],[Data_Nasc]])/365)</f>
        <v>44</v>
      </c>
      <c r="I553" s="13" t="str">
        <f ca="1">HLOOKUP(assinantes[[#This Row],[Idade]],informacoes!$A$3:$D$4,2,TRUE)</f>
        <v>45-54</v>
      </c>
      <c r="J553" s="15" t="s">
        <v>433</v>
      </c>
      <c r="K553" s="15" t="s">
        <v>445</v>
      </c>
      <c r="L553" s="11">
        <v>35.9</v>
      </c>
    </row>
    <row r="554" spans="1:12" x14ac:dyDescent="0.25">
      <c r="A554" s="7">
        <v>58668298672</v>
      </c>
      <c r="B554" s="9" t="s">
        <v>170</v>
      </c>
      <c r="C554" s="15" t="s">
        <v>6</v>
      </c>
      <c r="D554" s="15" t="s">
        <v>7</v>
      </c>
      <c r="E554" s="15" t="s">
        <v>13</v>
      </c>
      <c r="F554" s="15" t="s">
        <v>426</v>
      </c>
      <c r="G554" s="10">
        <v>34171</v>
      </c>
      <c r="H554" s="13">
        <f ca="1">TRUNC((TODAY()-assinantes[[#This Row],[Data_Nasc]])/365)</f>
        <v>31</v>
      </c>
      <c r="I554" s="13" t="str">
        <f ca="1">HLOOKUP(assinantes[[#This Row],[Idade]],informacoes!$A$3:$D$4,2,TRUE)</f>
        <v>24-34</v>
      </c>
      <c r="J554" s="15" t="s">
        <v>433</v>
      </c>
      <c r="K554" s="15" t="s">
        <v>447</v>
      </c>
      <c r="L554" s="11">
        <v>79.900000000000006</v>
      </c>
    </row>
    <row r="555" spans="1:12" x14ac:dyDescent="0.25">
      <c r="A555" s="7">
        <v>58747813272</v>
      </c>
      <c r="B555" s="9" t="s">
        <v>77</v>
      </c>
      <c r="C555" s="15" t="s">
        <v>6</v>
      </c>
      <c r="D555" s="15" t="s">
        <v>7</v>
      </c>
      <c r="E555" s="15" t="s">
        <v>427</v>
      </c>
      <c r="F555" s="15" t="s">
        <v>425</v>
      </c>
      <c r="G555" s="10">
        <v>28992</v>
      </c>
      <c r="H555" s="13">
        <f ca="1">TRUNC((TODAY()-assinantes[[#This Row],[Data_Nasc]])/365)</f>
        <v>45</v>
      </c>
      <c r="I555" s="13" t="str">
        <f ca="1">HLOOKUP(assinantes[[#This Row],[Idade]],informacoes!$A$3:$D$4,2,TRUE)</f>
        <v>45-54</v>
      </c>
      <c r="J555" s="15" t="s">
        <v>429</v>
      </c>
      <c r="K555" s="15" t="s">
        <v>445</v>
      </c>
      <c r="L555" s="11">
        <v>35.9</v>
      </c>
    </row>
    <row r="556" spans="1:12" x14ac:dyDescent="0.25">
      <c r="A556" s="7">
        <v>58903912727</v>
      </c>
      <c r="B556" s="9" t="s">
        <v>135</v>
      </c>
      <c r="C556" s="15" t="s">
        <v>6</v>
      </c>
      <c r="D556" s="15" t="s">
        <v>417</v>
      </c>
      <c r="E556" s="15" t="s">
        <v>9</v>
      </c>
      <c r="F556" s="15" t="s">
        <v>425</v>
      </c>
      <c r="G556" s="10">
        <v>26976</v>
      </c>
      <c r="H556" s="13">
        <f ca="1">TRUNC((TODAY()-assinantes[[#This Row],[Data_Nasc]])/365)</f>
        <v>51</v>
      </c>
      <c r="I556" s="13" t="str">
        <f ca="1">HLOOKUP(assinantes[[#This Row],[Idade]],informacoes!$A$3:$D$4,2,TRUE)</f>
        <v>45-54</v>
      </c>
      <c r="J556" s="15" t="s">
        <v>432</v>
      </c>
      <c r="K556" s="15" t="s">
        <v>444</v>
      </c>
      <c r="L556" s="11">
        <v>29.9</v>
      </c>
    </row>
    <row r="557" spans="1:12" x14ac:dyDescent="0.25">
      <c r="A557" s="7">
        <v>58944256865</v>
      </c>
      <c r="B557" s="9" t="s">
        <v>92</v>
      </c>
      <c r="C557" s="15" t="s">
        <v>6</v>
      </c>
      <c r="D557" s="15" t="s">
        <v>8</v>
      </c>
      <c r="E557" s="15" t="s">
        <v>13</v>
      </c>
      <c r="F557" s="15" t="s">
        <v>425</v>
      </c>
      <c r="G557" s="10">
        <v>36396</v>
      </c>
      <c r="H557" s="13">
        <f ca="1">TRUNC((TODAY()-assinantes[[#This Row],[Data_Nasc]])/365)</f>
        <v>25</v>
      </c>
      <c r="I557" s="13" t="str">
        <f ca="1">HLOOKUP(assinantes[[#This Row],[Idade]],informacoes!$A$3:$D$4,2,TRUE)</f>
        <v>24-34</v>
      </c>
      <c r="J557" s="15" t="s">
        <v>436</v>
      </c>
      <c r="K557" s="15" t="s">
        <v>446</v>
      </c>
      <c r="L557" s="11">
        <v>9.9</v>
      </c>
    </row>
    <row r="558" spans="1:12" x14ac:dyDescent="0.25">
      <c r="A558" s="7">
        <v>59003331678</v>
      </c>
      <c r="B558" s="9" t="s">
        <v>63</v>
      </c>
      <c r="C558" s="15" t="s">
        <v>6</v>
      </c>
      <c r="D558" s="15" t="s">
        <v>7</v>
      </c>
      <c r="E558" s="15" t="s">
        <v>9</v>
      </c>
      <c r="F558" s="15" t="s">
        <v>424</v>
      </c>
      <c r="G558" s="10">
        <v>32152</v>
      </c>
      <c r="H558" s="13">
        <f ca="1">TRUNC((TODAY()-assinantes[[#This Row],[Data_Nasc]])/365)</f>
        <v>37</v>
      </c>
      <c r="I558" s="13" t="str">
        <f ca="1">HLOOKUP(assinantes[[#This Row],[Idade]],informacoes!$A$3:$D$4,2,TRUE)</f>
        <v>35-44</v>
      </c>
      <c r="J558" s="15" t="s">
        <v>436</v>
      </c>
      <c r="K558" s="15" t="s">
        <v>446</v>
      </c>
      <c r="L558" s="11">
        <v>9.9</v>
      </c>
    </row>
    <row r="559" spans="1:12" x14ac:dyDescent="0.25">
      <c r="A559" s="7">
        <v>59016888278</v>
      </c>
      <c r="B559" s="9" t="s">
        <v>86</v>
      </c>
      <c r="C559" s="15" t="s">
        <v>5</v>
      </c>
      <c r="D559" s="15" t="s">
        <v>417</v>
      </c>
      <c r="E559" s="15" t="s">
        <v>13</v>
      </c>
      <c r="F559" s="15" t="s">
        <v>426</v>
      </c>
      <c r="G559" s="10">
        <v>31126</v>
      </c>
      <c r="H559" s="13">
        <f ca="1">TRUNC((TODAY()-assinantes[[#This Row],[Data_Nasc]])/365)</f>
        <v>40</v>
      </c>
      <c r="I559" s="13" t="str">
        <f ca="1">HLOOKUP(assinantes[[#This Row],[Idade]],informacoes!$A$3:$D$4,2,TRUE)</f>
        <v>35-44</v>
      </c>
      <c r="J559" s="15" t="s">
        <v>436</v>
      </c>
      <c r="K559" s="15" t="s">
        <v>446</v>
      </c>
      <c r="L559" s="11">
        <v>9.9</v>
      </c>
    </row>
    <row r="560" spans="1:12" x14ac:dyDescent="0.25">
      <c r="A560" s="7">
        <v>59017936332</v>
      </c>
      <c r="B560" s="9" t="s">
        <v>293</v>
      </c>
      <c r="C560" s="15" t="s">
        <v>6</v>
      </c>
      <c r="D560" s="15" t="s">
        <v>7</v>
      </c>
      <c r="E560" s="15" t="s">
        <v>427</v>
      </c>
      <c r="F560" s="15" t="s">
        <v>424</v>
      </c>
      <c r="G560" s="10">
        <v>27622</v>
      </c>
      <c r="H560" s="13">
        <f ca="1">TRUNC((TODAY()-assinantes[[#This Row],[Data_Nasc]])/365)</f>
        <v>49</v>
      </c>
      <c r="I560" s="13" t="str">
        <f ca="1">HLOOKUP(assinantes[[#This Row],[Idade]],informacoes!$A$3:$D$4,2,TRUE)</f>
        <v>45-54</v>
      </c>
      <c r="J560" s="15" t="s">
        <v>436</v>
      </c>
      <c r="K560" s="15" t="s">
        <v>445</v>
      </c>
      <c r="L560" s="11">
        <v>35.9</v>
      </c>
    </row>
    <row r="561" spans="1:12" x14ac:dyDescent="0.25">
      <c r="A561" s="7">
        <v>59510083298</v>
      </c>
      <c r="B561" s="9" t="s">
        <v>35</v>
      </c>
      <c r="C561" s="15" t="s">
        <v>6</v>
      </c>
      <c r="D561" s="15" t="s">
        <v>417</v>
      </c>
      <c r="E561" s="15" t="s">
        <v>13</v>
      </c>
      <c r="F561" s="15" t="s">
        <v>425</v>
      </c>
      <c r="G561" s="10">
        <v>22517</v>
      </c>
      <c r="H561" s="13">
        <f ca="1">TRUNC((TODAY()-assinantes[[#This Row],[Data_Nasc]])/365)</f>
        <v>63</v>
      </c>
      <c r="I561" s="13" t="str">
        <f ca="1">HLOOKUP(assinantes[[#This Row],[Idade]],informacoes!$A$3:$D$4,2,TRUE)</f>
        <v>54-70</v>
      </c>
      <c r="J561" s="15" t="s">
        <v>436</v>
      </c>
      <c r="K561" s="15" t="s">
        <v>444</v>
      </c>
      <c r="L561" s="11">
        <v>29.9</v>
      </c>
    </row>
    <row r="562" spans="1:12" x14ac:dyDescent="0.25">
      <c r="A562" s="7">
        <v>59616857954</v>
      </c>
      <c r="B562" s="9" t="s">
        <v>267</v>
      </c>
      <c r="C562" s="15" t="s">
        <v>5</v>
      </c>
      <c r="D562" s="15" t="s">
        <v>7</v>
      </c>
      <c r="E562" s="15" t="s">
        <v>9</v>
      </c>
      <c r="F562" s="15" t="s">
        <v>425</v>
      </c>
      <c r="G562" s="10">
        <v>28482</v>
      </c>
      <c r="H562" s="13">
        <f ca="1">TRUNC((TODAY()-assinantes[[#This Row],[Data_Nasc]])/365)</f>
        <v>47</v>
      </c>
      <c r="I562" s="13" t="str">
        <f ca="1">HLOOKUP(assinantes[[#This Row],[Idade]],informacoes!$A$3:$D$4,2,TRUE)</f>
        <v>45-54</v>
      </c>
      <c r="J562" s="15" t="s">
        <v>436</v>
      </c>
      <c r="K562" s="15" t="s">
        <v>446</v>
      </c>
      <c r="L562" s="11">
        <v>9.9</v>
      </c>
    </row>
    <row r="563" spans="1:12" x14ac:dyDescent="0.25">
      <c r="A563" s="7">
        <v>59825274523</v>
      </c>
      <c r="B563" s="9" t="s">
        <v>91</v>
      </c>
      <c r="C563" s="15" t="s">
        <v>6</v>
      </c>
      <c r="D563" s="15" t="s">
        <v>416</v>
      </c>
      <c r="E563" s="15" t="s">
        <v>12</v>
      </c>
      <c r="F563" s="15" t="s">
        <v>424</v>
      </c>
      <c r="G563" s="10">
        <v>29914</v>
      </c>
      <c r="H563" s="13">
        <f ca="1">TRUNC((TODAY()-assinantes[[#This Row],[Data_Nasc]])/365)</f>
        <v>43</v>
      </c>
      <c r="I563" s="13" t="str">
        <f ca="1">HLOOKUP(assinantes[[#This Row],[Idade]],informacoes!$A$3:$D$4,2,TRUE)</f>
        <v>35-44</v>
      </c>
      <c r="J563" s="15" t="s">
        <v>435</v>
      </c>
      <c r="K563" s="15" t="s">
        <v>446</v>
      </c>
      <c r="L563" s="11">
        <v>9.9</v>
      </c>
    </row>
    <row r="564" spans="1:12" x14ac:dyDescent="0.25">
      <c r="A564" s="7">
        <v>59847163476</v>
      </c>
      <c r="B564" s="9" t="s">
        <v>270</v>
      </c>
      <c r="C564" s="15" t="s">
        <v>6</v>
      </c>
      <c r="D564" s="15" t="s">
        <v>7</v>
      </c>
      <c r="E564" s="15" t="s">
        <v>11</v>
      </c>
      <c r="F564" s="15" t="s">
        <v>426</v>
      </c>
      <c r="G564" s="10">
        <v>28138</v>
      </c>
      <c r="H564" s="13">
        <f ca="1">TRUNC((TODAY()-assinantes[[#This Row],[Data_Nasc]])/365)</f>
        <v>48</v>
      </c>
      <c r="I564" s="13" t="str">
        <f ca="1">HLOOKUP(assinantes[[#This Row],[Idade]],informacoes!$A$3:$D$4,2,TRUE)</f>
        <v>45-54</v>
      </c>
      <c r="J564" s="15" t="s">
        <v>433</v>
      </c>
      <c r="K564" s="15" t="s">
        <v>447</v>
      </c>
      <c r="L564" s="11">
        <v>79.900000000000006</v>
      </c>
    </row>
    <row r="565" spans="1:12" x14ac:dyDescent="0.25">
      <c r="A565" s="7">
        <v>60015297037</v>
      </c>
      <c r="B565" s="9" t="s">
        <v>128</v>
      </c>
      <c r="C565" s="15" t="s">
        <v>6</v>
      </c>
      <c r="D565" s="15" t="s">
        <v>416</v>
      </c>
      <c r="E565" s="15" t="s">
        <v>13</v>
      </c>
      <c r="F565" s="15" t="s">
        <v>425</v>
      </c>
      <c r="G565" s="10">
        <v>34267</v>
      </c>
      <c r="H565" s="13">
        <f ca="1">TRUNC((TODAY()-assinantes[[#This Row],[Data_Nasc]])/365)</f>
        <v>31</v>
      </c>
      <c r="I565" s="13" t="str">
        <f ca="1">HLOOKUP(assinantes[[#This Row],[Idade]],informacoes!$A$3:$D$4,2,TRUE)</f>
        <v>24-34</v>
      </c>
      <c r="J565" s="15" t="s">
        <v>433</v>
      </c>
      <c r="K565" s="15" t="s">
        <v>444</v>
      </c>
      <c r="L565" s="11">
        <v>29.9</v>
      </c>
    </row>
    <row r="566" spans="1:12" x14ac:dyDescent="0.25">
      <c r="A566" s="7">
        <v>60024137404</v>
      </c>
      <c r="B566" s="9" t="s">
        <v>374</v>
      </c>
      <c r="C566" s="15" t="s">
        <v>5</v>
      </c>
      <c r="D566" s="15" t="s">
        <v>417</v>
      </c>
      <c r="E566" s="15" t="s">
        <v>13</v>
      </c>
      <c r="F566" s="15" t="s">
        <v>425</v>
      </c>
      <c r="G566" s="10">
        <v>25915</v>
      </c>
      <c r="H566" s="13">
        <f ca="1">TRUNC((TODAY()-assinantes[[#This Row],[Data_Nasc]])/365)</f>
        <v>54</v>
      </c>
      <c r="I566" s="13" t="str">
        <f ca="1">HLOOKUP(assinantes[[#This Row],[Idade]],informacoes!$A$3:$D$4,2,TRUE)</f>
        <v>54-70</v>
      </c>
      <c r="J566" s="15" t="s">
        <v>433</v>
      </c>
      <c r="K566" s="15" t="s">
        <v>446</v>
      </c>
      <c r="L566" s="11">
        <v>9.9</v>
      </c>
    </row>
    <row r="567" spans="1:12" x14ac:dyDescent="0.25">
      <c r="A567" s="7">
        <v>60051549640</v>
      </c>
      <c r="B567" s="9" t="s">
        <v>70</v>
      </c>
      <c r="C567" s="15" t="s">
        <v>5</v>
      </c>
      <c r="D567" s="15" t="s">
        <v>7</v>
      </c>
      <c r="E567" s="15" t="s">
        <v>427</v>
      </c>
      <c r="F567" s="15" t="s">
        <v>426</v>
      </c>
      <c r="G567" s="10">
        <v>24306</v>
      </c>
      <c r="H567" s="13">
        <f ca="1">TRUNC((TODAY()-assinantes[[#This Row],[Data_Nasc]])/365)</f>
        <v>58</v>
      </c>
      <c r="I567" s="13" t="str">
        <f ca="1">HLOOKUP(assinantes[[#This Row],[Idade]],informacoes!$A$3:$D$4,2,TRUE)</f>
        <v>54-70</v>
      </c>
      <c r="J567" s="15" t="s">
        <v>433</v>
      </c>
      <c r="K567" s="15" t="s">
        <v>444</v>
      </c>
      <c r="L567" s="11">
        <v>29.9</v>
      </c>
    </row>
    <row r="568" spans="1:12" x14ac:dyDescent="0.25">
      <c r="A568" s="7">
        <v>60149753821</v>
      </c>
      <c r="B568" s="9" t="s">
        <v>129</v>
      </c>
      <c r="C568" s="15" t="s">
        <v>6</v>
      </c>
      <c r="D568" s="15" t="s">
        <v>8</v>
      </c>
      <c r="E568" s="15" t="s">
        <v>427</v>
      </c>
      <c r="F568" s="15" t="s">
        <v>424</v>
      </c>
      <c r="G568" s="10">
        <v>27416</v>
      </c>
      <c r="H568" s="13">
        <f ca="1">TRUNC((TODAY()-assinantes[[#This Row],[Data_Nasc]])/365)</f>
        <v>50</v>
      </c>
      <c r="I568" s="13" t="str">
        <f ca="1">HLOOKUP(assinantes[[#This Row],[Idade]],informacoes!$A$3:$D$4,2,TRUE)</f>
        <v>45-54</v>
      </c>
      <c r="J568" s="15" t="s">
        <v>433</v>
      </c>
      <c r="K568" s="15" t="s">
        <v>446</v>
      </c>
      <c r="L568" s="11">
        <v>9.9</v>
      </c>
    </row>
    <row r="569" spans="1:12" x14ac:dyDescent="0.25">
      <c r="A569" s="7">
        <v>60183693472</v>
      </c>
      <c r="B569" s="9" t="s">
        <v>151</v>
      </c>
      <c r="C569" s="15" t="s">
        <v>6</v>
      </c>
      <c r="D569" s="15" t="s">
        <v>417</v>
      </c>
      <c r="E569" s="15" t="s">
        <v>12</v>
      </c>
      <c r="F569" s="15" t="s">
        <v>424</v>
      </c>
      <c r="G569" s="10">
        <v>30797</v>
      </c>
      <c r="H569" s="13">
        <f ca="1">TRUNC((TODAY()-assinantes[[#This Row],[Data_Nasc]])/365)</f>
        <v>40</v>
      </c>
      <c r="I569" s="13" t="str">
        <f ca="1">HLOOKUP(assinantes[[#This Row],[Idade]],informacoes!$A$3:$D$4,2,TRUE)</f>
        <v>35-44</v>
      </c>
      <c r="J569" s="15" t="s">
        <v>430</v>
      </c>
      <c r="K569" s="15" t="s">
        <v>447</v>
      </c>
      <c r="L569" s="11">
        <v>79.900000000000006</v>
      </c>
    </row>
    <row r="570" spans="1:12" x14ac:dyDescent="0.25">
      <c r="A570" s="7">
        <v>60235696152</v>
      </c>
      <c r="B570" s="9" t="s">
        <v>171</v>
      </c>
      <c r="C570" s="15" t="s">
        <v>6</v>
      </c>
      <c r="D570" s="15" t="s">
        <v>416</v>
      </c>
      <c r="E570" s="15" t="s">
        <v>9</v>
      </c>
      <c r="F570" s="15" t="s">
        <v>424</v>
      </c>
      <c r="G570" s="10">
        <v>24154</v>
      </c>
      <c r="H570" s="13">
        <f ca="1">TRUNC((TODAY()-assinantes[[#This Row],[Data_Nasc]])/365)</f>
        <v>59</v>
      </c>
      <c r="I570" s="13" t="str">
        <f ca="1">HLOOKUP(assinantes[[#This Row],[Idade]],informacoes!$A$3:$D$4,2,TRUE)</f>
        <v>54-70</v>
      </c>
      <c r="J570" s="15" t="s">
        <v>429</v>
      </c>
      <c r="K570" s="15" t="s">
        <v>446</v>
      </c>
      <c r="L570" s="11">
        <v>9.9</v>
      </c>
    </row>
    <row r="571" spans="1:12" x14ac:dyDescent="0.25">
      <c r="A571" s="7">
        <v>60525979542</v>
      </c>
      <c r="B571" s="9" t="s">
        <v>104</v>
      </c>
      <c r="C571" s="15" t="s">
        <v>6</v>
      </c>
      <c r="D571" s="15" t="s">
        <v>417</v>
      </c>
      <c r="E571" s="15" t="s">
        <v>13</v>
      </c>
      <c r="F571" s="15" t="s">
        <v>425</v>
      </c>
      <c r="G571" s="10">
        <v>34862</v>
      </c>
      <c r="H571" s="13">
        <f ca="1">TRUNC((TODAY()-assinantes[[#This Row],[Data_Nasc]])/365)</f>
        <v>29</v>
      </c>
      <c r="I571" s="13" t="str">
        <f ca="1">HLOOKUP(assinantes[[#This Row],[Idade]],informacoes!$A$3:$D$4,2,TRUE)</f>
        <v>24-34</v>
      </c>
      <c r="J571" s="15" t="s">
        <v>431</v>
      </c>
      <c r="K571" s="15" t="s">
        <v>444</v>
      </c>
      <c r="L571" s="11">
        <v>29.9</v>
      </c>
    </row>
    <row r="572" spans="1:12" x14ac:dyDescent="0.25">
      <c r="A572" s="7">
        <v>60989752820</v>
      </c>
      <c r="B572" s="9" t="s">
        <v>300</v>
      </c>
      <c r="C572" s="15" t="s">
        <v>6</v>
      </c>
      <c r="D572" s="15" t="s">
        <v>7</v>
      </c>
      <c r="E572" s="15" t="s">
        <v>13</v>
      </c>
      <c r="F572" s="15" t="s">
        <v>425</v>
      </c>
      <c r="G572" s="10">
        <v>33328</v>
      </c>
      <c r="H572" s="13">
        <f ca="1">TRUNC((TODAY()-assinantes[[#This Row],[Data_Nasc]])/365)</f>
        <v>34</v>
      </c>
      <c r="I572" s="13" t="str">
        <f ca="1">HLOOKUP(assinantes[[#This Row],[Idade]],informacoes!$A$3:$D$4,2,TRUE)</f>
        <v>24-34</v>
      </c>
      <c r="J572" s="15" t="s">
        <v>432</v>
      </c>
      <c r="K572" s="15" t="s">
        <v>446</v>
      </c>
      <c r="L572" s="11">
        <v>9.9</v>
      </c>
    </row>
    <row r="573" spans="1:12" x14ac:dyDescent="0.25">
      <c r="A573" s="7">
        <v>61010920820</v>
      </c>
      <c r="B573" s="9" t="s">
        <v>207</v>
      </c>
      <c r="C573" s="15" t="s">
        <v>6</v>
      </c>
      <c r="D573" s="15" t="s">
        <v>7</v>
      </c>
      <c r="E573" s="15" t="s">
        <v>9</v>
      </c>
      <c r="F573" s="15" t="s">
        <v>425</v>
      </c>
      <c r="G573" s="10">
        <v>28705</v>
      </c>
      <c r="H573" s="13">
        <f ca="1">TRUNC((TODAY()-assinantes[[#This Row],[Data_Nasc]])/365)</f>
        <v>46</v>
      </c>
      <c r="I573" s="13" t="str">
        <f ca="1">HLOOKUP(assinantes[[#This Row],[Idade]],informacoes!$A$3:$D$4,2,TRUE)</f>
        <v>45-54</v>
      </c>
      <c r="J573" s="15" t="s">
        <v>434</v>
      </c>
      <c r="K573" s="15" t="s">
        <v>446</v>
      </c>
      <c r="L573" s="11">
        <v>9.9</v>
      </c>
    </row>
    <row r="574" spans="1:12" x14ac:dyDescent="0.25">
      <c r="A574" s="7">
        <v>61123160920</v>
      </c>
      <c r="B574" s="9" t="s">
        <v>377</v>
      </c>
      <c r="C574" s="15" t="s">
        <v>6</v>
      </c>
      <c r="D574" s="15" t="s">
        <v>7</v>
      </c>
      <c r="E574" s="15" t="s">
        <v>427</v>
      </c>
      <c r="F574" s="15" t="s">
        <v>425</v>
      </c>
      <c r="G574" s="10">
        <v>31092</v>
      </c>
      <c r="H574" s="13">
        <f ca="1">TRUNC((TODAY()-assinantes[[#This Row],[Data_Nasc]])/365)</f>
        <v>40</v>
      </c>
      <c r="I574" s="13" t="str">
        <f ca="1">HLOOKUP(assinantes[[#This Row],[Idade]],informacoes!$A$3:$D$4,2,TRUE)</f>
        <v>35-44</v>
      </c>
      <c r="J574" s="15" t="s">
        <v>430</v>
      </c>
      <c r="K574" s="15" t="s">
        <v>445</v>
      </c>
      <c r="L574" s="11">
        <v>35.9</v>
      </c>
    </row>
    <row r="575" spans="1:12" x14ac:dyDescent="0.25">
      <c r="A575" s="7">
        <v>61998180036</v>
      </c>
      <c r="B575" s="9" t="s">
        <v>237</v>
      </c>
      <c r="C575" s="15" t="s">
        <v>5</v>
      </c>
      <c r="D575" s="15" t="s">
        <v>7</v>
      </c>
      <c r="E575" s="15" t="s">
        <v>427</v>
      </c>
      <c r="F575" s="15" t="s">
        <v>425</v>
      </c>
      <c r="G575" s="10">
        <v>26067</v>
      </c>
      <c r="H575" s="13">
        <f ca="1">TRUNC((TODAY()-assinantes[[#This Row],[Data_Nasc]])/365)</f>
        <v>53</v>
      </c>
      <c r="I575" s="13" t="str">
        <f ca="1">HLOOKUP(assinantes[[#This Row],[Idade]],informacoes!$A$3:$D$4,2,TRUE)</f>
        <v>45-54</v>
      </c>
      <c r="J575" s="15" t="s">
        <v>435</v>
      </c>
      <c r="K575" s="15" t="s">
        <v>446</v>
      </c>
      <c r="L575" s="11">
        <v>9.9</v>
      </c>
    </row>
    <row r="576" spans="1:12" x14ac:dyDescent="0.25">
      <c r="A576" s="7">
        <v>62050521447</v>
      </c>
      <c r="B576" s="9" t="s">
        <v>84</v>
      </c>
      <c r="C576" s="15" t="s">
        <v>5</v>
      </c>
      <c r="D576" s="15" t="s">
        <v>418</v>
      </c>
      <c r="E576" s="15" t="s">
        <v>13</v>
      </c>
      <c r="F576" s="15" t="s">
        <v>425</v>
      </c>
      <c r="G576" s="10">
        <v>30718</v>
      </c>
      <c r="H576" s="13">
        <f ca="1">TRUNC((TODAY()-assinantes[[#This Row],[Data_Nasc]])/365)</f>
        <v>41</v>
      </c>
      <c r="I576" s="13" t="str">
        <f ca="1">HLOOKUP(assinantes[[#This Row],[Idade]],informacoes!$A$3:$D$4,2,TRUE)</f>
        <v>35-44</v>
      </c>
      <c r="J576" s="15" t="s">
        <v>436</v>
      </c>
      <c r="K576" s="15" t="s">
        <v>446</v>
      </c>
      <c r="L576" s="11">
        <v>9.9</v>
      </c>
    </row>
    <row r="577" spans="1:12" x14ac:dyDescent="0.25">
      <c r="A577" s="7">
        <v>62673271781</v>
      </c>
      <c r="B577" s="9" t="s">
        <v>364</v>
      </c>
      <c r="C577" s="15" t="s">
        <v>5</v>
      </c>
      <c r="D577" s="15" t="s">
        <v>418</v>
      </c>
      <c r="E577" s="15" t="s">
        <v>14</v>
      </c>
      <c r="F577" s="15" t="s">
        <v>425</v>
      </c>
      <c r="G577" s="10">
        <v>33703</v>
      </c>
      <c r="H577" s="13">
        <f ca="1">TRUNC((TODAY()-assinantes[[#This Row],[Data_Nasc]])/365)</f>
        <v>32</v>
      </c>
      <c r="I577" s="13" t="str">
        <f ca="1">HLOOKUP(assinantes[[#This Row],[Idade]],informacoes!$A$3:$D$4,2,TRUE)</f>
        <v>24-34</v>
      </c>
      <c r="J577" s="15" t="s">
        <v>430</v>
      </c>
      <c r="K577" s="15" t="s">
        <v>444</v>
      </c>
      <c r="L577" s="11">
        <v>29.9</v>
      </c>
    </row>
    <row r="578" spans="1:12" x14ac:dyDescent="0.25">
      <c r="A578" s="7">
        <v>63042983789</v>
      </c>
      <c r="B578" s="9" t="s">
        <v>403</v>
      </c>
      <c r="C578" s="15" t="s">
        <v>6</v>
      </c>
      <c r="D578" s="15" t="s">
        <v>7</v>
      </c>
      <c r="E578" s="15" t="s">
        <v>12</v>
      </c>
      <c r="F578" s="15" t="s">
        <v>424</v>
      </c>
      <c r="G578" s="10">
        <v>32663</v>
      </c>
      <c r="H578" s="13">
        <f ca="1">TRUNC((TODAY()-assinantes[[#This Row],[Data_Nasc]])/365)</f>
        <v>35</v>
      </c>
      <c r="I578" s="13" t="str">
        <f ca="1">HLOOKUP(assinantes[[#This Row],[Idade]],informacoes!$A$3:$D$4,2,TRUE)</f>
        <v>35-44</v>
      </c>
      <c r="J578" s="15" t="s">
        <v>435</v>
      </c>
      <c r="K578" s="15" t="s">
        <v>446</v>
      </c>
      <c r="L578" s="11">
        <v>9.9</v>
      </c>
    </row>
    <row r="579" spans="1:12" x14ac:dyDescent="0.25">
      <c r="A579" s="7">
        <v>63194018864</v>
      </c>
      <c r="B579" s="9" t="s">
        <v>249</v>
      </c>
      <c r="C579" s="15" t="s">
        <v>6</v>
      </c>
      <c r="D579" s="15" t="s">
        <v>8</v>
      </c>
      <c r="E579" s="15" t="s">
        <v>427</v>
      </c>
      <c r="F579" s="15" t="s">
        <v>424</v>
      </c>
      <c r="G579" s="10">
        <v>22147</v>
      </c>
      <c r="H579" s="13">
        <f ca="1">TRUNC((TODAY()-assinantes[[#This Row],[Data_Nasc]])/365)</f>
        <v>64</v>
      </c>
      <c r="I579" s="13" t="str">
        <f ca="1">HLOOKUP(assinantes[[#This Row],[Idade]],informacoes!$A$3:$D$4,2,TRUE)</f>
        <v>54-70</v>
      </c>
      <c r="J579" s="15" t="s">
        <v>436</v>
      </c>
      <c r="K579" s="15" t="s">
        <v>446</v>
      </c>
      <c r="L579" s="11">
        <v>9.9</v>
      </c>
    </row>
    <row r="580" spans="1:12" x14ac:dyDescent="0.25">
      <c r="A580" s="7">
        <v>63430108478</v>
      </c>
      <c r="B580" s="9" t="s">
        <v>184</v>
      </c>
      <c r="C580" s="15" t="s">
        <v>5</v>
      </c>
      <c r="D580" s="15" t="s">
        <v>417</v>
      </c>
      <c r="E580" s="15" t="s">
        <v>14</v>
      </c>
      <c r="F580" s="15" t="s">
        <v>425</v>
      </c>
      <c r="G580" s="10">
        <v>26423</v>
      </c>
      <c r="H580" s="13">
        <f ca="1">TRUNC((TODAY()-assinantes[[#This Row],[Data_Nasc]])/365)</f>
        <v>52</v>
      </c>
      <c r="I580" s="13" t="str">
        <f ca="1">HLOOKUP(assinantes[[#This Row],[Idade]],informacoes!$A$3:$D$4,2,TRUE)</f>
        <v>45-54</v>
      </c>
      <c r="J580" s="15" t="s">
        <v>433</v>
      </c>
      <c r="K580" s="15" t="s">
        <v>446</v>
      </c>
      <c r="L580" s="11">
        <v>9.9</v>
      </c>
    </row>
    <row r="581" spans="1:12" x14ac:dyDescent="0.25">
      <c r="A581" s="7">
        <v>63534216354</v>
      </c>
      <c r="B581" s="9" t="s">
        <v>225</v>
      </c>
      <c r="C581" s="15" t="s">
        <v>5</v>
      </c>
      <c r="D581" s="15" t="s">
        <v>7</v>
      </c>
      <c r="E581" s="15" t="s">
        <v>427</v>
      </c>
      <c r="F581" s="15" t="s">
        <v>425</v>
      </c>
      <c r="G581" s="10">
        <v>28841</v>
      </c>
      <c r="H581" s="13">
        <f ca="1">TRUNC((TODAY()-assinantes[[#This Row],[Data_Nasc]])/365)</f>
        <v>46</v>
      </c>
      <c r="I581" s="13" t="str">
        <f ca="1">HLOOKUP(assinantes[[#This Row],[Idade]],informacoes!$A$3:$D$4,2,TRUE)</f>
        <v>45-54</v>
      </c>
      <c r="J581" s="15" t="s">
        <v>433</v>
      </c>
      <c r="K581" s="15" t="s">
        <v>446</v>
      </c>
      <c r="L581" s="11">
        <v>9.9</v>
      </c>
    </row>
    <row r="582" spans="1:12" x14ac:dyDescent="0.25">
      <c r="A582" s="7">
        <v>63568912225</v>
      </c>
      <c r="B582" s="9" t="s">
        <v>158</v>
      </c>
      <c r="C582" s="15" t="s">
        <v>5</v>
      </c>
      <c r="D582" s="15" t="s">
        <v>417</v>
      </c>
      <c r="E582" s="15" t="s">
        <v>13</v>
      </c>
      <c r="F582" s="15" t="s">
        <v>426</v>
      </c>
      <c r="G582" s="10">
        <v>27444</v>
      </c>
      <c r="H582" s="13">
        <f ca="1">TRUNC((TODAY()-assinantes[[#This Row],[Data_Nasc]])/365)</f>
        <v>50</v>
      </c>
      <c r="I582" s="13" t="str">
        <f ca="1">HLOOKUP(assinantes[[#This Row],[Idade]],informacoes!$A$3:$D$4,2,TRUE)</f>
        <v>45-54</v>
      </c>
      <c r="J582" s="15" t="s">
        <v>433</v>
      </c>
      <c r="K582" s="15" t="s">
        <v>446</v>
      </c>
      <c r="L582" s="11">
        <v>9.9</v>
      </c>
    </row>
    <row r="583" spans="1:12" x14ac:dyDescent="0.25">
      <c r="A583" s="7">
        <v>63795122122</v>
      </c>
      <c r="B583" s="9" t="s">
        <v>309</v>
      </c>
      <c r="C583" s="15" t="s">
        <v>6</v>
      </c>
      <c r="D583" s="15" t="s">
        <v>8</v>
      </c>
      <c r="E583" s="15" t="s">
        <v>427</v>
      </c>
      <c r="F583" s="15" t="s">
        <v>426</v>
      </c>
      <c r="G583" s="10">
        <v>34107</v>
      </c>
      <c r="H583" s="13">
        <f ca="1">TRUNC((TODAY()-assinantes[[#This Row],[Data_Nasc]])/365)</f>
        <v>31</v>
      </c>
      <c r="I583" s="13" t="str">
        <f ca="1">HLOOKUP(assinantes[[#This Row],[Idade]],informacoes!$A$3:$D$4,2,TRUE)</f>
        <v>24-34</v>
      </c>
      <c r="J583" s="15" t="s">
        <v>433</v>
      </c>
      <c r="K583" s="15" t="s">
        <v>446</v>
      </c>
      <c r="L583" s="11">
        <v>9.9</v>
      </c>
    </row>
    <row r="584" spans="1:12" x14ac:dyDescent="0.25">
      <c r="A584" s="7">
        <v>64130526083</v>
      </c>
      <c r="B584" s="9" t="s">
        <v>39</v>
      </c>
      <c r="C584" s="15" t="s">
        <v>6</v>
      </c>
      <c r="D584" s="15" t="s">
        <v>8</v>
      </c>
      <c r="E584" s="15" t="s">
        <v>9</v>
      </c>
      <c r="F584" s="15" t="s">
        <v>425</v>
      </c>
      <c r="G584" s="10">
        <v>31001</v>
      </c>
      <c r="H584" s="13">
        <f ca="1">TRUNC((TODAY()-assinantes[[#This Row],[Data_Nasc]])/365)</f>
        <v>40</v>
      </c>
      <c r="I584" s="13" t="str">
        <f ca="1">HLOOKUP(assinantes[[#This Row],[Idade]],informacoes!$A$3:$D$4,2,TRUE)</f>
        <v>35-44</v>
      </c>
      <c r="J584" s="15" t="s">
        <v>433</v>
      </c>
      <c r="K584" s="15" t="s">
        <v>444</v>
      </c>
      <c r="L584" s="11">
        <v>29.9</v>
      </c>
    </row>
    <row r="585" spans="1:12" x14ac:dyDescent="0.25">
      <c r="A585" s="7">
        <v>64350773035</v>
      </c>
      <c r="B585" s="9" t="s">
        <v>262</v>
      </c>
      <c r="C585" s="15" t="s">
        <v>6</v>
      </c>
      <c r="D585" s="15" t="s">
        <v>8</v>
      </c>
      <c r="E585" s="15" t="s">
        <v>427</v>
      </c>
      <c r="F585" s="15" t="s">
        <v>424</v>
      </c>
      <c r="G585" s="10">
        <v>26325</v>
      </c>
      <c r="H585" s="13">
        <f ca="1">TRUNC((TODAY()-assinantes[[#This Row],[Data_Nasc]])/365)</f>
        <v>53</v>
      </c>
      <c r="I585" s="13" t="str">
        <f ca="1">HLOOKUP(assinantes[[#This Row],[Idade]],informacoes!$A$3:$D$4,2,TRUE)</f>
        <v>45-54</v>
      </c>
      <c r="J585" s="15" t="s">
        <v>433</v>
      </c>
      <c r="K585" s="15" t="s">
        <v>444</v>
      </c>
      <c r="L585" s="11">
        <v>29.9</v>
      </c>
    </row>
    <row r="586" spans="1:12" x14ac:dyDescent="0.25">
      <c r="A586" s="7">
        <v>64406878055</v>
      </c>
      <c r="B586" s="9" t="s">
        <v>46</v>
      </c>
      <c r="C586" s="15" t="s">
        <v>5</v>
      </c>
      <c r="D586" s="15" t="s">
        <v>417</v>
      </c>
      <c r="E586" s="15" t="s">
        <v>427</v>
      </c>
      <c r="F586" s="15" t="s">
        <v>426</v>
      </c>
      <c r="G586" s="10">
        <v>30454</v>
      </c>
      <c r="H586" s="13">
        <f ca="1">TRUNC((TODAY()-assinantes[[#This Row],[Data_Nasc]])/365)</f>
        <v>41</v>
      </c>
      <c r="I586" s="13" t="str">
        <f ca="1">HLOOKUP(assinantes[[#This Row],[Idade]],informacoes!$A$3:$D$4,2,TRUE)</f>
        <v>35-44</v>
      </c>
      <c r="J586" s="15" t="s">
        <v>433</v>
      </c>
      <c r="K586" s="15" t="s">
        <v>444</v>
      </c>
      <c r="L586" s="11">
        <v>29.9</v>
      </c>
    </row>
    <row r="587" spans="1:12" x14ac:dyDescent="0.25">
      <c r="A587" s="7">
        <v>64709618097</v>
      </c>
      <c r="B587" s="9" t="s">
        <v>183</v>
      </c>
      <c r="C587" s="15" t="s">
        <v>5</v>
      </c>
      <c r="D587" s="15" t="s">
        <v>7</v>
      </c>
      <c r="E587" s="15" t="s">
        <v>9</v>
      </c>
      <c r="F587" s="15" t="s">
        <v>424</v>
      </c>
      <c r="G587" s="10">
        <v>24019</v>
      </c>
      <c r="H587" s="13">
        <f ca="1">TRUNC((TODAY()-assinantes[[#This Row],[Data_Nasc]])/365)</f>
        <v>59</v>
      </c>
      <c r="I587" s="13" t="str">
        <f ca="1">HLOOKUP(assinantes[[#This Row],[Idade]],informacoes!$A$3:$D$4,2,TRUE)</f>
        <v>54-70</v>
      </c>
      <c r="J587" s="15" t="s">
        <v>433</v>
      </c>
      <c r="K587" s="15" t="s">
        <v>444</v>
      </c>
      <c r="L587" s="11">
        <v>29.9</v>
      </c>
    </row>
    <row r="588" spans="1:12" x14ac:dyDescent="0.25">
      <c r="A588" s="7">
        <v>64859560508</v>
      </c>
      <c r="B588" s="9" t="s">
        <v>263</v>
      </c>
      <c r="C588" s="15" t="s">
        <v>5</v>
      </c>
      <c r="D588" s="15" t="s">
        <v>7</v>
      </c>
      <c r="E588" s="15" t="s">
        <v>427</v>
      </c>
      <c r="F588" s="15" t="s">
        <v>424</v>
      </c>
      <c r="G588" s="10">
        <v>25937</v>
      </c>
      <c r="H588" s="13">
        <f ca="1">TRUNC((TODAY()-assinantes[[#This Row],[Data_Nasc]])/365)</f>
        <v>54</v>
      </c>
      <c r="I588" s="13" t="str">
        <f ca="1">HLOOKUP(assinantes[[#This Row],[Idade]],informacoes!$A$3:$D$4,2,TRUE)</f>
        <v>54-70</v>
      </c>
      <c r="J588" s="15" t="s">
        <v>433</v>
      </c>
      <c r="K588" s="15" t="s">
        <v>444</v>
      </c>
      <c r="L588" s="11">
        <v>29.9</v>
      </c>
    </row>
    <row r="589" spans="1:12" x14ac:dyDescent="0.25">
      <c r="A589" s="7">
        <v>64965174741</v>
      </c>
      <c r="B589" s="9" t="s">
        <v>345</v>
      </c>
      <c r="C589" s="15" t="s">
        <v>5</v>
      </c>
      <c r="D589" s="15" t="s">
        <v>7</v>
      </c>
      <c r="E589" s="15" t="s">
        <v>427</v>
      </c>
      <c r="F589" s="15" t="s">
        <v>425</v>
      </c>
      <c r="G589" s="10">
        <v>26331</v>
      </c>
      <c r="H589" s="13">
        <f ca="1">TRUNC((TODAY()-assinantes[[#This Row],[Data_Nasc]])/365)</f>
        <v>53</v>
      </c>
      <c r="I589" s="13" t="str">
        <f ca="1">HLOOKUP(assinantes[[#This Row],[Idade]],informacoes!$A$3:$D$4,2,TRUE)</f>
        <v>45-54</v>
      </c>
      <c r="J589" s="15" t="s">
        <v>429</v>
      </c>
      <c r="K589" s="15" t="s">
        <v>446</v>
      </c>
      <c r="L589" s="11">
        <v>9.9</v>
      </c>
    </row>
    <row r="590" spans="1:12" x14ac:dyDescent="0.25">
      <c r="A590" s="7">
        <v>65014260265</v>
      </c>
      <c r="B590" s="9" t="s">
        <v>367</v>
      </c>
      <c r="C590" s="15" t="s">
        <v>6</v>
      </c>
      <c r="D590" s="15" t="s">
        <v>7</v>
      </c>
      <c r="E590" s="15" t="s">
        <v>12</v>
      </c>
      <c r="F590" s="15" t="s">
        <v>425</v>
      </c>
      <c r="G590" s="10">
        <v>28527</v>
      </c>
      <c r="H590" s="13">
        <f ca="1">TRUNC((TODAY()-assinantes[[#This Row],[Data_Nasc]])/365)</f>
        <v>47</v>
      </c>
      <c r="I590" s="13" t="str">
        <f ca="1">HLOOKUP(assinantes[[#This Row],[Idade]],informacoes!$A$3:$D$4,2,TRUE)</f>
        <v>45-54</v>
      </c>
      <c r="J590" s="15" t="s">
        <v>432</v>
      </c>
      <c r="K590" s="15" t="s">
        <v>447</v>
      </c>
      <c r="L590" s="11">
        <v>79.900000000000006</v>
      </c>
    </row>
    <row r="591" spans="1:12" x14ac:dyDescent="0.25">
      <c r="A591" s="7">
        <v>65252032106</v>
      </c>
      <c r="B591" s="9" t="s">
        <v>107</v>
      </c>
      <c r="C591" s="15" t="s">
        <v>6</v>
      </c>
      <c r="D591" s="15" t="s">
        <v>7</v>
      </c>
      <c r="E591" s="15" t="s">
        <v>13</v>
      </c>
      <c r="F591" s="15" t="s">
        <v>425</v>
      </c>
      <c r="G591" s="10">
        <v>25597</v>
      </c>
      <c r="H591" s="13">
        <f ca="1">TRUNC((TODAY()-assinantes[[#This Row],[Data_Nasc]])/365)</f>
        <v>55</v>
      </c>
      <c r="I591" s="13" t="str">
        <f ca="1">HLOOKUP(assinantes[[#This Row],[Idade]],informacoes!$A$3:$D$4,2,TRUE)</f>
        <v>54-70</v>
      </c>
      <c r="J591" s="15" t="s">
        <v>436</v>
      </c>
      <c r="K591" s="15" t="s">
        <v>444</v>
      </c>
      <c r="L591" s="11">
        <v>29.9</v>
      </c>
    </row>
    <row r="592" spans="1:12" x14ac:dyDescent="0.25">
      <c r="A592" s="7">
        <v>65320164752</v>
      </c>
      <c r="B592" s="9" t="s">
        <v>15</v>
      </c>
      <c r="C592" s="15" t="s">
        <v>6</v>
      </c>
      <c r="D592" s="15" t="s">
        <v>417</v>
      </c>
      <c r="E592" s="15" t="s">
        <v>9</v>
      </c>
      <c r="F592" s="15" t="s">
        <v>425</v>
      </c>
      <c r="G592" s="10">
        <v>23147</v>
      </c>
      <c r="H592" s="13">
        <f ca="1">TRUNC((TODAY()-assinantes[[#This Row],[Data_Nasc]])/365)</f>
        <v>61</v>
      </c>
      <c r="I592" s="13" t="str">
        <f ca="1">HLOOKUP(assinantes[[#This Row],[Idade]],informacoes!$A$3:$D$4,2,TRUE)</f>
        <v>54-70</v>
      </c>
      <c r="J592" s="15" t="s">
        <v>436</v>
      </c>
      <c r="K592" s="15" t="s">
        <v>446</v>
      </c>
      <c r="L592" s="11">
        <v>9.9</v>
      </c>
    </row>
    <row r="593" spans="1:12" x14ac:dyDescent="0.25">
      <c r="A593" s="7">
        <v>65344117273</v>
      </c>
      <c r="B593" s="9" t="s">
        <v>96</v>
      </c>
      <c r="C593" s="15" t="s">
        <v>6</v>
      </c>
      <c r="D593" s="15" t="s">
        <v>7</v>
      </c>
      <c r="E593" s="15" t="s">
        <v>13</v>
      </c>
      <c r="F593" s="15" t="s">
        <v>426</v>
      </c>
      <c r="G593" s="10">
        <v>25396</v>
      </c>
      <c r="H593" s="13">
        <f ca="1">TRUNC((TODAY()-assinantes[[#This Row],[Data_Nasc]])/365)</f>
        <v>55</v>
      </c>
      <c r="I593" s="13" t="str">
        <f ca="1">HLOOKUP(assinantes[[#This Row],[Idade]],informacoes!$A$3:$D$4,2,TRUE)</f>
        <v>54-70</v>
      </c>
      <c r="J593" s="15" t="s">
        <v>436</v>
      </c>
      <c r="K593" s="15" t="s">
        <v>445</v>
      </c>
      <c r="L593" s="11">
        <v>35.9</v>
      </c>
    </row>
    <row r="594" spans="1:12" x14ac:dyDescent="0.25">
      <c r="A594" s="7">
        <v>65345196819</v>
      </c>
      <c r="B594" s="9" t="s">
        <v>276</v>
      </c>
      <c r="C594" s="15" t="s">
        <v>6</v>
      </c>
      <c r="D594" s="15" t="s">
        <v>7</v>
      </c>
      <c r="E594" s="15" t="s">
        <v>13</v>
      </c>
      <c r="F594" s="15" t="s">
        <v>426</v>
      </c>
      <c r="G594" s="10">
        <v>32627</v>
      </c>
      <c r="H594" s="13">
        <f ca="1">TRUNC((TODAY()-assinantes[[#This Row],[Data_Nasc]])/365)</f>
        <v>35</v>
      </c>
      <c r="I594" s="13" t="str">
        <f ca="1">HLOOKUP(assinantes[[#This Row],[Idade]],informacoes!$A$3:$D$4,2,TRUE)</f>
        <v>35-44</v>
      </c>
      <c r="J594" s="15" t="s">
        <v>436</v>
      </c>
      <c r="K594" s="15" t="s">
        <v>446</v>
      </c>
      <c r="L594" s="11">
        <v>9.9</v>
      </c>
    </row>
    <row r="595" spans="1:12" x14ac:dyDescent="0.25">
      <c r="A595" s="7">
        <v>65384833003</v>
      </c>
      <c r="B595" s="9" t="s">
        <v>172</v>
      </c>
      <c r="C595" s="15" t="s">
        <v>6</v>
      </c>
      <c r="D595" s="15" t="s">
        <v>8</v>
      </c>
      <c r="E595" s="15" t="s">
        <v>14</v>
      </c>
      <c r="F595" s="15" t="s">
        <v>425</v>
      </c>
      <c r="G595" s="10">
        <v>32222</v>
      </c>
      <c r="H595" s="13">
        <f ca="1">TRUNC((TODAY()-assinantes[[#This Row],[Data_Nasc]])/365)</f>
        <v>37</v>
      </c>
      <c r="I595" s="13" t="str">
        <f ca="1">HLOOKUP(assinantes[[#This Row],[Idade]],informacoes!$A$3:$D$4,2,TRUE)</f>
        <v>35-44</v>
      </c>
      <c r="J595" s="15" t="s">
        <v>436</v>
      </c>
      <c r="K595" s="15" t="s">
        <v>444</v>
      </c>
      <c r="L595" s="11">
        <v>29.9</v>
      </c>
    </row>
    <row r="596" spans="1:12" x14ac:dyDescent="0.25">
      <c r="A596" s="7">
        <v>65490123014</v>
      </c>
      <c r="B596" s="9" t="s">
        <v>324</v>
      </c>
      <c r="C596" s="15" t="s">
        <v>6</v>
      </c>
      <c r="D596" s="15" t="s">
        <v>418</v>
      </c>
      <c r="E596" s="15" t="s">
        <v>13</v>
      </c>
      <c r="F596" s="15" t="s">
        <v>425</v>
      </c>
      <c r="G596" s="10">
        <v>29810</v>
      </c>
      <c r="H596" s="13">
        <f ca="1">TRUNC((TODAY()-assinantes[[#This Row],[Data_Nasc]])/365)</f>
        <v>43</v>
      </c>
      <c r="I596" s="13" t="str">
        <f ca="1">HLOOKUP(assinantes[[#This Row],[Idade]],informacoes!$A$3:$D$4,2,TRUE)</f>
        <v>35-44</v>
      </c>
      <c r="J596" s="15" t="s">
        <v>436</v>
      </c>
      <c r="K596" s="15" t="s">
        <v>446</v>
      </c>
      <c r="L596" s="11">
        <v>9.9</v>
      </c>
    </row>
    <row r="597" spans="1:12" x14ac:dyDescent="0.25">
      <c r="A597" s="7">
        <v>65784346414</v>
      </c>
      <c r="B597" s="9" t="s">
        <v>127</v>
      </c>
      <c r="C597" s="15" t="s">
        <v>6</v>
      </c>
      <c r="D597" s="15" t="s">
        <v>7</v>
      </c>
      <c r="E597" s="15" t="s">
        <v>12</v>
      </c>
      <c r="F597" s="15" t="s">
        <v>425</v>
      </c>
      <c r="G597" s="10">
        <v>36453</v>
      </c>
      <c r="H597" s="13">
        <f ca="1">TRUNC((TODAY()-assinantes[[#This Row],[Data_Nasc]])/365)</f>
        <v>25</v>
      </c>
      <c r="I597" s="13" t="str">
        <f ca="1">HLOOKUP(assinantes[[#This Row],[Idade]],informacoes!$A$3:$D$4,2,TRUE)</f>
        <v>24-34</v>
      </c>
      <c r="J597" s="15" t="s">
        <v>435</v>
      </c>
      <c r="K597" s="15" t="s">
        <v>447</v>
      </c>
      <c r="L597" s="11">
        <v>79.900000000000006</v>
      </c>
    </row>
    <row r="598" spans="1:12" x14ac:dyDescent="0.25">
      <c r="A598" s="7">
        <v>66053578513</v>
      </c>
      <c r="B598" s="9" t="s">
        <v>404</v>
      </c>
      <c r="C598" s="15" t="s">
        <v>5</v>
      </c>
      <c r="D598" s="15" t="s">
        <v>418</v>
      </c>
      <c r="E598" s="15" t="s">
        <v>13</v>
      </c>
      <c r="F598" s="15" t="s">
        <v>425</v>
      </c>
      <c r="G598" s="10">
        <v>34334</v>
      </c>
      <c r="H598" s="13">
        <f ca="1">TRUNC((TODAY()-assinantes[[#This Row],[Data_Nasc]])/365)</f>
        <v>31</v>
      </c>
      <c r="I598" s="13" t="str">
        <f ca="1">HLOOKUP(assinantes[[#This Row],[Idade]],informacoes!$A$3:$D$4,2,TRUE)</f>
        <v>24-34</v>
      </c>
      <c r="J598" s="15" t="s">
        <v>433</v>
      </c>
      <c r="K598" s="15" t="s">
        <v>446</v>
      </c>
      <c r="L598" s="11">
        <v>9.9</v>
      </c>
    </row>
    <row r="599" spans="1:12" x14ac:dyDescent="0.25">
      <c r="A599" s="7">
        <v>66332658626</v>
      </c>
      <c r="B599" s="9" t="s">
        <v>191</v>
      </c>
      <c r="C599" s="15" t="s">
        <v>5</v>
      </c>
      <c r="D599" s="15" t="s">
        <v>417</v>
      </c>
      <c r="E599" s="15" t="s">
        <v>427</v>
      </c>
      <c r="F599" s="15" t="s">
        <v>424</v>
      </c>
      <c r="G599" s="10">
        <v>23463</v>
      </c>
      <c r="H599" s="13">
        <f ca="1">TRUNC((TODAY()-assinantes[[#This Row],[Data_Nasc]])/365)</f>
        <v>61</v>
      </c>
      <c r="I599" s="13" t="str">
        <f ca="1">HLOOKUP(assinantes[[#This Row],[Idade]],informacoes!$A$3:$D$4,2,TRUE)</f>
        <v>54-70</v>
      </c>
      <c r="J599" s="15" t="s">
        <v>433</v>
      </c>
      <c r="K599" s="15" t="s">
        <v>444</v>
      </c>
      <c r="L599" s="11">
        <v>29.9</v>
      </c>
    </row>
    <row r="600" spans="1:12" x14ac:dyDescent="0.25">
      <c r="A600" s="7">
        <v>66760582781</v>
      </c>
      <c r="B600" s="9" t="s">
        <v>140</v>
      </c>
      <c r="C600" s="15" t="s">
        <v>6</v>
      </c>
      <c r="D600" s="15" t="s">
        <v>7</v>
      </c>
      <c r="E600" s="15" t="s">
        <v>13</v>
      </c>
      <c r="F600" s="15" t="s">
        <v>425</v>
      </c>
      <c r="G600" s="10">
        <v>26251</v>
      </c>
      <c r="H600" s="13">
        <f ca="1">TRUNC((TODAY()-assinantes[[#This Row],[Data_Nasc]])/365)</f>
        <v>53</v>
      </c>
      <c r="I600" s="13" t="str">
        <f ca="1">HLOOKUP(assinantes[[#This Row],[Idade]],informacoes!$A$3:$D$4,2,TRUE)</f>
        <v>45-54</v>
      </c>
      <c r="J600" s="15" t="s">
        <v>433</v>
      </c>
      <c r="K600" s="15" t="s">
        <v>446</v>
      </c>
      <c r="L600" s="11">
        <v>9.9</v>
      </c>
    </row>
    <row r="601" spans="1:12" x14ac:dyDescent="0.25">
      <c r="A601" s="7">
        <v>66893530711</v>
      </c>
      <c r="B601" s="9" t="s">
        <v>60</v>
      </c>
      <c r="C601" s="15" t="s">
        <v>6</v>
      </c>
      <c r="D601" s="15" t="s">
        <v>7</v>
      </c>
      <c r="E601" s="15" t="s">
        <v>13</v>
      </c>
      <c r="F601" s="15" t="s">
        <v>425</v>
      </c>
      <c r="G601" s="10">
        <v>31975</v>
      </c>
      <c r="H601" s="13">
        <f ca="1">TRUNC((TODAY()-assinantes[[#This Row],[Data_Nasc]])/365)</f>
        <v>37</v>
      </c>
      <c r="I601" s="13" t="str">
        <f ca="1">HLOOKUP(assinantes[[#This Row],[Idade]],informacoes!$A$3:$D$4,2,TRUE)</f>
        <v>35-44</v>
      </c>
      <c r="J601" s="15" t="s">
        <v>433</v>
      </c>
      <c r="K601" s="15" t="s">
        <v>446</v>
      </c>
      <c r="L601" s="11">
        <v>9.9</v>
      </c>
    </row>
    <row r="602" spans="1:12" x14ac:dyDescent="0.25">
      <c r="A602" s="7">
        <v>67257820477</v>
      </c>
      <c r="B602" s="9" t="s">
        <v>332</v>
      </c>
      <c r="C602" s="15" t="s">
        <v>6</v>
      </c>
      <c r="D602" s="15" t="s">
        <v>8</v>
      </c>
      <c r="E602" s="15" t="s">
        <v>13</v>
      </c>
      <c r="F602" s="15" t="s">
        <v>425</v>
      </c>
      <c r="G602" s="10">
        <v>32114</v>
      </c>
      <c r="H602" s="13">
        <f ca="1">TRUNC((TODAY()-assinantes[[#This Row],[Data_Nasc]])/365)</f>
        <v>37</v>
      </c>
      <c r="I602" s="13" t="str">
        <f ca="1">HLOOKUP(assinantes[[#This Row],[Idade]],informacoes!$A$3:$D$4,2,TRUE)</f>
        <v>35-44</v>
      </c>
      <c r="J602" s="15" t="s">
        <v>433</v>
      </c>
      <c r="K602" s="15" t="s">
        <v>446</v>
      </c>
      <c r="L602" s="11">
        <v>9.9</v>
      </c>
    </row>
    <row r="603" spans="1:12" x14ac:dyDescent="0.25">
      <c r="A603" s="7">
        <v>67330566972</v>
      </c>
      <c r="B603" s="9" t="s">
        <v>95</v>
      </c>
      <c r="C603" s="15" t="s">
        <v>6</v>
      </c>
      <c r="D603" s="15" t="s">
        <v>417</v>
      </c>
      <c r="E603" s="15" t="s">
        <v>427</v>
      </c>
      <c r="F603" s="15" t="s">
        <v>425</v>
      </c>
      <c r="G603" s="10">
        <v>26195</v>
      </c>
      <c r="H603" s="13">
        <f ca="1">TRUNC((TODAY()-assinantes[[#This Row],[Data_Nasc]])/365)</f>
        <v>53</v>
      </c>
      <c r="I603" s="13" t="str">
        <f ca="1">HLOOKUP(assinantes[[#This Row],[Idade]],informacoes!$A$3:$D$4,2,TRUE)</f>
        <v>45-54</v>
      </c>
      <c r="J603" s="15" t="s">
        <v>430</v>
      </c>
      <c r="K603" s="15" t="s">
        <v>444</v>
      </c>
      <c r="L603" s="11">
        <v>29.9</v>
      </c>
    </row>
    <row r="604" spans="1:12" x14ac:dyDescent="0.25">
      <c r="A604" s="7">
        <v>67780271893</v>
      </c>
      <c r="B604" s="9" t="s">
        <v>130</v>
      </c>
      <c r="C604" s="15" t="s">
        <v>6</v>
      </c>
      <c r="D604" s="15" t="s">
        <v>7</v>
      </c>
      <c r="E604" s="15" t="s">
        <v>14</v>
      </c>
      <c r="F604" s="15" t="s">
        <v>426</v>
      </c>
      <c r="G604" s="10">
        <v>33389</v>
      </c>
      <c r="H604" s="13">
        <f ca="1">TRUNC((TODAY()-assinantes[[#This Row],[Data_Nasc]])/365)</f>
        <v>33</v>
      </c>
      <c r="I604" s="13" t="str">
        <f ca="1">HLOOKUP(assinantes[[#This Row],[Idade]],informacoes!$A$3:$D$4,2,TRUE)</f>
        <v>24-34</v>
      </c>
      <c r="J604" s="15" t="s">
        <v>429</v>
      </c>
      <c r="K604" s="15" t="s">
        <v>444</v>
      </c>
      <c r="L604" s="11">
        <v>29.9</v>
      </c>
    </row>
    <row r="605" spans="1:12" x14ac:dyDescent="0.25">
      <c r="A605" s="7">
        <v>67927286591</v>
      </c>
      <c r="B605" s="9" t="s">
        <v>415</v>
      </c>
      <c r="C605" s="15" t="s">
        <v>6</v>
      </c>
      <c r="D605" s="15" t="s">
        <v>417</v>
      </c>
      <c r="E605" s="15" t="s">
        <v>12</v>
      </c>
      <c r="F605" s="15" t="s">
        <v>425</v>
      </c>
      <c r="G605" s="10">
        <v>26151</v>
      </c>
      <c r="H605" s="13">
        <f ca="1">TRUNC((TODAY()-assinantes[[#This Row],[Data_Nasc]])/365)</f>
        <v>53</v>
      </c>
      <c r="I605" s="13" t="str">
        <f ca="1">HLOOKUP(assinantes[[#This Row],[Idade]],informacoes!$A$3:$D$4,2,TRUE)</f>
        <v>45-54</v>
      </c>
      <c r="J605" s="15" t="s">
        <v>431</v>
      </c>
      <c r="K605" s="15" t="s">
        <v>447</v>
      </c>
      <c r="L605" s="11">
        <v>79.900000000000006</v>
      </c>
    </row>
    <row r="606" spans="1:12" x14ac:dyDescent="0.25">
      <c r="A606" s="7">
        <v>68287318390</v>
      </c>
      <c r="B606" s="9" t="s">
        <v>410</v>
      </c>
      <c r="C606" s="15" t="s">
        <v>5</v>
      </c>
      <c r="D606" s="15" t="s">
        <v>7</v>
      </c>
      <c r="E606" s="15" t="s">
        <v>13</v>
      </c>
      <c r="F606" s="15" t="s">
        <v>426</v>
      </c>
      <c r="G606" s="10">
        <v>31684</v>
      </c>
      <c r="H606" s="13">
        <f ca="1">TRUNC((TODAY()-assinantes[[#This Row],[Data_Nasc]])/365)</f>
        <v>38</v>
      </c>
      <c r="I606" s="13" t="str">
        <f ca="1">HLOOKUP(assinantes[[#This Row],[Idade]],informacoes!$A$3:$D$4,2,TRUE)</f>
        <v>35-44</v>
      </c>
      <c r="J606" s="15" t="s">
        <v>432</v>
      </c>
      <c r="K606" s="15" t="s">
        <v>447</v>
      </c>
      <c r="L606" s="11">
        <v>79.900000000000006</v>
      </c>
    </row>
    <row r="607" spans="1:12" x14ac:dyDescent="0.25">
      <c r="A607" s="7">
        <v>68419842651</v>
      </c>
      <c r="B607" s="9" t="s">
        <v>194</v>
      </c>
      <c r="C607" s="15" t="s">
        <v>5</v>
      </c>
      <c r="D607" s="15" t="s">
        <v>417</v>
      </c>
      <c r="E607" s="15" t="s">
        <v>13</v>
      </c>
      <c r="F607" s="15" t="s">
        <v>425</v>
      </c>
      <c r="G607" s="10">
        <v>32037</v>
      </c>
      <c r="H607" s="13">
        <f ca="1">TRUNC((TODAY()-assinantes[[#This Row],[Data_Nasc]])/365)</f>
        <v>37</v>
      </c>
      <c r="I607" s="13" t="str">
        <f ca="1">HLOOKUP(assinantes[[#This Row],[Idade]],informacoes!$A$3:$D$4,2,TRUE)</f>
        <v>35-44</v>
      </c>
      <c r="J607" s="15" t="s">
        <v>434</v>
      </c>
      <c r="K607" s="15" t="s">
        <v>447</v>
      </c>
      <c r="L607" s="11">
        <v>79.900000000000006</v>
      </c>
    </row>
    <row r="608" spans="1:12" x14ac:dyDescent="0.25">
      <c r="A608" s="7">
        <v>68722509568</v>
      </c>
      <c r="B608" s="9" t="s">
        <v>239</v>
      </c>
      <c r="C608" s="15" t="s">
        <v>5</v>
      </c>
      <c r="D608" s="15" t="s">
        <v>8</v>
      </c>
      <c r="E608" s="15" t="s">
        <v>427</v>
      </c>
      <c r="F608" s="15" t="s">
        <v>425</v>
      </c>
      <c r="G608" s="10">
        <v>25592</v>
      </c>
      <c r="H608" s="13">
        <f ca="1">TRUNC((TODAY()-assinantes[[#This Row],[Data_Nasc]])/365)</f>
        <v>55</v>
      </c>
      <c r="I608" s="13" t="str">
        <f ca="1">HLOOKUP(assinantes[[#This Row],[Idade]],informacoes!$A$3:$D$4,2,TRUE)</f>
        <v>54-70</v>
      </c>
      <c r="J608" s="15" t="s">
        <v>430</v>
      </c>
      <c r="K608" s="15" t="s">
        <v>444</v>
      </c>
      <c r="L608" s="11">
        <v>29.9</v>
      </c>
    </row>
    <row r="609" spans="1:12" x14ac:dyDescent="0.25">
      <c r="A609" s="7">
        <v>68759209105</v>
      </c>
      <c r="B609" s="9" t="s">
        <v>386</v>
      </c>
      <c r="C609" s="15" t="s">
        <v>5</v>
      </c>
      <c r="D609" s="15" t="s">
        <v>417</v>
      </c>
      <c r="E609" s="15" t="s">
        <v>13</v>
      </c>
      <c r="F609" s="15" t="s">
        <v>426</v>
      </c>
      <c r="G609" s="10">
        <v>32608</v>
      </c>
      <c r="H609" s="13">
        <f ca="1">TRUNC((TODAY()-assinantes[[#This Row],[Data_Nasc]])/365)</f>
        <v>35</v>
      </c>
      <c r="I609" s="13" t="str">
        <f ca="1">HLOOKUP(assinantes[[#This Row],[Idade]],informacoes!$A$3:$D$4,2,TRUE)</f>
        <v>35-44</v>
      </c>
      <c r="J609" s="15" t="s">
        <v>435</v>
      </c>
      <c r="K609" s="15" t="s">
        <v>447</v>
      </c>
      <c r="L609" s="11">
        <v>79.900000000000006</v>
      </c>
    </row>
    <row r="610" spans="1:12" x14ac:dyDescent="0.25">
      <c r="A610" s="7">
        <v>68766514941</v>
      </c>
      <c r="B610" s="9" t="s">
        <v>198</v>
      </c>
      <c r="C610" s="15" t="s">
        <v>5</v>
      </c>
      <c r="D610" s="15" t="s">
        <v>417</v>
      </c>
      <c r="E610" s="15" t="s">
        <v>11</v>
      </c>
      <c r="F610" s="15" t="s">
        <v>426</v>
      </c>
      <c r="G610" s="10">
        <v>31861</v>
      </c>
      <c r="H610" s="13">
        <f ca="1">TRUNC((TODAY()-assinantes[[#This Row],[Data_Nasc]])/365)</f>
        <v>38</v>
      </c>
      <c r="I610" s="13" t="str">
        <f ca="1">HLOOKUP(assinantes[[#This Row],[Idade]],informacoes!$A$3:$D$4,2,TRUE)</f>
        <v>35-44</v>
      </c>
      <c r="J610" s="15" t="s">
        <v>436</v>
      </c>
      <c r="K610" s="15" t="s">
        <v>447</v>
      </c>
      <c r="L610" s="11">
        <v>79.900000000000006</v>
      </c>
    </row>
    <row r="611" spans="1:12" x14ac:dyDescent="0.25">
      <c r="A611" s="7">
        <v>69009325528</v>
      </c>
      <c r="B611" s="9" t="s">
        <v>384</v>
      </c>
      <c r="C611" s="15" t="s">
        <v>5</v>
      </c>
      <c r="D611" s="15" t="s">
        <v>417</v>
      </c>
      <c r="E611" s="15" t="s">
        <v>13</v>
      </c>
      <c r="F611" s="15" t="s">
        <v>425</v>
      </c>
      <c r="G611" s="10">
        <v>30470</v>
      </c>
      <c r="H611" s="13">
        <f ca="1">TRUNC((TODAY()-assinantes[[#This Row],[Data_Nasc]])/365)</f>
        <v>41</v>
      </c>
      <c r="I611" s="13" t="str">
        <f ca="1">HLOOKUP(assinantes[[#This Row],[Idade]],informacoes!$A$3:$D$4,2,TRUE)</f>
        <v>35-44</v>
      </c>
      <c r="J611" s="15" t="s">
        <v>430</v>
      </c>
      <c r="K611" s="15" t="s">
        <v>445</v>
      </c>
      <c r="L611" s="11">
        <v>35.9</v>
      </c>
    </row>
    <row r="612" spans="1:12" x14ac:dyDescent="0.25">
      <c r="A612" s="7">
        <v>69020558638</v>
      </c>
      <c r="B612" s="9" t="s">
        <v>346</v>
      </c>
      <c r="C612" s="15" t="s">
        <v>6</v>
      </c>
      <c r="D612" s="15" t="s">
        <v>417</v>
      </c>
      <c r="E612" s="15" t="s">
        <v>14</v>
      </c>
      <c r="F612" s="15" t="s">
        <v>426</v>
      </c>
      <c r="G612" s="10">
        <v>30488</v>
      </c>
      <c r="H612" s="13">
        <f ca="1">TRUNC((TODAY()-assinantes[[#This Row],[Data_Nasc]])/365)</f>
        <v>41</v>
      </c>
      <c r="I612" s="13" t="str">
        <f ca="1">HLOOKUP(assinantes[[#This Row],[Idade]],informacoes!$A$3:$D$4,2,TRUE)</f>
        <v>35-44</v>
      </c>
      <c r="J612" s="15" t="s">
        <v>435</v>
      </c>
      <c r="K612" s="15" t="s">
        <v>444</v>
      </c>
      <c r="L612" s="11">
        <v>29.9</v>
      </c>
    </row>
    <row r="613" spans="1:12" x14ac:dyDescent="0.25">
      <c r="A613" s="7">
        <v>69160901332</v>
      </c>
      <c r="B613" s="9" t="s">
        <v>328</v>
      </c>
      <c r="C613" s="15" t="s">
        <v>6</v>
      </c>
      <c r="D613" s="15" t="s">
        <v>416</v>
      </c>
      <c r="E613" s="15" t="s">
        <v>14</v>
      </c>
      <c r="F613" s="15" t="s">
        <v>425</v>
      </c>
      <c r="G613" s="10">
        <v>29958</v>
      </c>
      <c r="H613" s="13">
        <f ca="1">TRUNC((TODAY()-assinantes[[#This Row],[Data_Nasc]])/365)</f>
        <v>43</v>
      </c>
      <c r="I613" s="13" t="str">
        <f ca="1">HLOOKUP(assinantes[[#This Row],[Idade]],informacoes!$A$3:$D$4,2,TRUE)</f>
        <v>35-44</v>
      </c>
      <c r="J613" s="15" t="s">
        <v>436</v>
      </c>
      <c r="K613" s="15" t="s">
        <v>446</v>
      </c>
      <c r="L613" s="11">
        <v>9.9</v>
      </c>
    </row>
    <row r="614" spans="1:12" x14ac:dyDescent="0.25">
      <c r="A614" s="7">
        <v>69275333938</v>
      </c>
      <c r="B614" s="9" t="s">
        <v>137</v>
      </c>
      <c r="C614" s="15" t="s">
        <v>6</v>
      </c>
      <c r="D614" s="15" t="s">
        <v>7</v>
      </c>
      <c r="E614" s="15" t="s">
        <v>427</v>
      </c>
      <c r="F614" s="15" t="s">
        <v>425</v>
      </c>
      <c r="G614" s="10">
        <v>27242</v>
      </c>
      <c r="H614" s="13">
        <f ca="1">TRUNC((TODAY()-assinantes[[#This Row],[Data_Nasc]])/365)</f>
        <v>50</v>
      </c>
      <c r="I614" s="13" t="str">
        <f ca="1">HLOOKUP(assinantes[[#This Row],[Idade]],informacoes!$A$3:$D$4,2,TRUE)</f>
        <v>45-54</v>
      </c>
      <c r="J614" s="15" t="s">
        <v>433</v>
      </c>
      <c r="K614" s="15" t="s">
        <v>445</v>
      </c>
      <c r="L614" s="11">
        <v>35.9</v>
      </c>
    </row>
    <row r="615" spans="1:12" x14ac:dyDescent="0.25">
      <c r="A615" s="7">
        <v>69591068465</v>
      </c>
      <c r="B615" s="9" t="s">
        <v>353</v>
      </c>
      <c r="C615" s="15" t="s">
        <v>5</v>
      </c>
      <c r="D615" s="15" t="s">
        <v>7</v>
      </c>
      <c r="E615" s="15" t="s">
        <v>427</v>
      </c>
      <c r="F615" s="15" t="s">
        <v>424</v>
      </c>
      <c r="G615" s="10">
        <v>24675</v>
      </c>
      <c r="H615" s="13">
        <f ca="1">TRUNC((TODAY()-assinantes[[#This Row],[Data_Nasc]])/365)</f>
        <v>57</v>
      </c>
      <c r="I615" s="13" t="str">
        <f ca="1">HLOOKUP(assinantes[[#This Row],[Idade]],informacoes!$A$3:$D$4,2,TRUE)</f>
        <v>54-70</v>
      </c>
      <c r="J615" s="15" t="s">
        <v>433</v>
      </c>
      <c r="K615" s="15" t="s">
        <v>445</v>
      </c>
      <c r="L615" s="11">
        <v>35.9</v>
      </c>
    </row>
    <row r="616" spans="1:12" x14ac:dyDescent="0.25">
      <c r="A616" s="7">
        <v>69711643192</v>
      </c>
      <c r="B616" s="9" t="s">
        <v>326</v>
      </c>
      <c r="C616" s="15" t="s">
        <v>6</v>
      </c>
      <c r="D616" s="15" t="s">
        <v>417</v>
      </c>
      <c r="E616" s="15" t="s">
        <v>13</v>
      </c>
      <c r="F616" s="15" t="s">
        <v>426</v>
      </c>
      <c r="G616" s="10">
        <v>33087</v>
      </c>
      <c r="H616" s="13">
        <f ca="1">TRUNC((TODAY()-assinantes[[#This Row],[Data_Nasc]])/365)</f>
        <v>34</v>
      </c>
      <c r="I616" s="13" t="str">
        <f ca="1">HLOOKUP(assinantes[[#This Row],[Idade]],informacoes!$A$3:$D$4,2,TRUE)</f>
        <v>24-34</v>
      </c>
      <c r="J616" s="15" t="s">
        <v>433</v>
      </c>
      <c r="K616" s="15" t="s">
        <v>446</v>
      </c>
      <c r="L616" s="11">
        <v>9.9</v>
      </c>
    </row>
    <row r="617" spans="1:12" x14ac:dyDescent="0.25">
      <c r="A617" s="7">
        <v>69832499336</v>
      </c>
      <c r="B617" s="9" t="s">
        <v>297</v>
      </c>
      <c r="C617" s="15" t="s">
        <v>5</v>
      </c>
      <c r="D617" s="15" t="s">
        <v>7</v>
      </c>
      <c r="E617" s="15" t="s">
        <v>427</v>
      </c>
      <c r="F617" s="15" t="s">
        <v>425</v>
      </c>
      <c r="G617" s="10">
        <v>32869</v>
      </c>
      <c r="H617" s="13">
        <f ca="1">TRUNC((TODAY()-assinantes[[#This Row],[Data_Nasc]])/365)</f>
        <v>35</v>
      </c>
      <c r="I617" s="13" t="str">
        <f ca="1">HLOOKUP(assinantes[[#This Row],[Idade]],informacoes!$A$3:$D$4,2,TRUE)</f>
        <v>35-44</v>
      </c>
      <c r="J617" s="15" t="s">
        <v>433</v>
      </c>
      <c r="K617" s="15" t="s">
        <v>446</v>
      </c>
      <c r="L617" s="11">
        <v>9.9</v>
      </c>
    </row>
    <row r="618" spans="1:12" x14ac:dyDescent="0.25">
      <c r="A618" s="7">
        <v>69859227518</v>
      </c>
      <c r="B618" s="9" t="s">
        <v>205</v>
      </c>
      <c r="C618" s="15" t="s">
        <v>5</v>
      </c>
      <c r="D618" s="15" t="s">
        <v>7</v>
      </c>
      <c r="E618" s="15" t="s">
        <v>427</v>
      </c>
      <c r="F618" s="15" t="s">
        <v>425</v>
      </c>
      <c r="G618" s="10">
        <v>33151</v>
      </c>
      <c r="H618" s="13">
        <f ca="1">TRUNC((TODAY()-assinantes[[#This Row],[Data_Nasc]])/365)</f>
        <v>34</v>
      </c>
      <c r="I618" s="13" t="str">
        <f ca="1">HLOOKUP(assinantes[[#This Row],[Idade]],informacoes!$A$3:$D$4,2,TRUE)</f>
        <v>24-34</v>
      </c>
      <c r="J618" s="15" t="s">
        <v>433</v>
      </c>
      <c r="K618" s="15" t="s">
        <v>445</v>
      </c>
      <c r="L618" s="11">
        <v>35.9</v>
      </c>
    </row>
    <row r="619" spans="1:12" x14ac:dyDescent="0.25">
      <c r="A619" s="7">
        <v>70125809974</v>
      </c>
      <c r="B619" s="9" t="s">
        <v>304</v>
      </c>
      <c r="C619" s="15" t="s">
        <v>6</v>
      </c>
      <c r="D619" s="15" t="s">
        <v>417</v>
      </c>
      <c r="E619" s="15" t="s">
        <v>14</v>
      </c>
      <c r="F619" s="15" t="s">
        <v>425</v>
      </c>
      <c r="G619" s="10">
        <v>25060</v>
      </c>
      <c r="H619" s="13">
        <f ca="1">TRUNC((TODAY()-assinantes[[#This Row],[Data_Nasc]])/365)</f>
        <v>56</v>
      </c>
      <c r="I619" s="13" t="str">
        <f ca="1">HLOOKUP(assinantes[[#This Row],[Idade]],informacoes!$A$3:$D$4,2,TRUE)</f>
        <v>54-70</v>
      </c>
      <c r="J619" s="15" t="s">
        <v>433</v>
      </c>
      <c r="K619" s="15" t="s">
        <v>444</v>
      </c>
      <c r="L619" s="11">
        <v>29.9</v>
      </c>
    </row>
    <row r="620" spans="1:12" x14ac:dyDescent="0.25">
      <c r="A620" s="7">
        <v>70992659687</v>
      </c>
      <c r="B620" s="9" t="s">
        <v>43</v>
      </c>
      <c r="C620" s="15" t="s">
        <v>6</v>
      </c>
      <c r="D620" s="15" t="s">
        <v>7</v>
      </c>
      <c r="E620" s="15" t="s">
        <v>12</v>
      </c>
      <c r="F620" s="15" t="s">
        <v>424</v>
      </c>
      <c r="G620" s="10">
        <v>29124</v>
      </c>
      <c r="H620" s="13">
        <f ca="1">TRUNC((TODAY()-assinantes[[#This Row],[Data_Nasc]])/365)</f>
        <v>45</v>
      </c>
      <c r="I620" s="13" t="str">
        <f ca="1">HLOOKUP(assinantes[[#This Row],[Idade]],informacoes!$A$3:$D$4,2,TRUE)</f>
        <v>45-54</v>
      </c>
      <c r="J620" s="15" t="s">
        <v>433</v>
      </c>
      <c r="K620" s="15" t="s">
        <v>446</v>
      </c>
      <c r="L620" s="11">
        <v>9.9</v>
      </c>
    </row>
    <row r="621" spans="1:12" x14ac:dyDescent="0.25">
      <c r="A621" s="7">
        <v>71237243348</v>
      </c>
      <c r="B621" s="9" t="s">
        <v>177</v>
      </c>
      <c r="C621" s="15" t="s">
        <v>5</v>
      </c>
      <c r="D621" s="15" t="s">
        <v>7</v>
      </c>
      <c r="E621" s="15" t="s">
        <v>427</v>
      </c>
      <c r="F621" s="15" t="s">
        <v>425</v>
      </c>
      <c r="G621" s="10">
        <v>31235</v>
      </c>
      <c r="H621" s="13">
        <f ca="1">TRUNC((TODAY()-assinantes[[#This Row],[Data_Nasc]])/365)</f>
        <v>39</v>
      </c>
      <c r="I621" s="13" t="str">
        <f ca="1">HLOOKUP(assinantes[[#This Row],[Idade]],informacoes!$A$3:$D$4,2,TRUE)</f>
        <v>35-44</v>
      </c>
      <c r="J621" s="15" t="s">
        <v>433</v>
      </c>
      <c r="K621" s="15" t="s">
        <v>446</v>
      </c>
      <c r="L621" s="11">
        <v>9.9</v>
      </c>
    </row>
    <row r="622" spans="1:12" x14ac:dyDescent="0.25">
      <c r="A622" s="7">
        <v>71277357983</v>
      </c>
      <c r="B622" s="9" t="s">
        <v>148</v>
      </c>
      <c r="C622" s="15" t="s">
        <v>6</v>
      </c>
      <c r="D622" s="15" t="s">
        <v>416</v>
      </c>
      <c r="E622" s="15" t="s">
        <v>14</v>
      </c>
      <c r="F622" s="15" t="s">
        <v>425</v>
      </c>
      <c r="G622" s="10">
        <v>24633</v>
      </c>
      <c r="H622" s="13">
        <f ca="1">TRUNC((TODAY()-assinantes[[#This Row],[Data_Nasc]])/365)</f>
        <v>57</v>
      </c>
      <c r="I622" s="13" t="str">
        <f ca="1">HLOOKUP(assinantes[[#This Row],[Idade]],informacoes!$A$3:$D$4,2,TRUE)</f>
        <v>54-70</v>
      </c>
      <c r="J622" s="15" t="s">
        <v>433</v>
      </c>
      <c r="K622" s="15" t="s">
        <v>444</v>
      </c>
      <c r="L622" s="11">
        <v>29.9</v>
      </c>
    </row>
    <row r="623" spans="1:12" x14ac:dyDescent="0.25">
      <c r="A623" s="7">
        <v>71408591056</v>
      </c>
      <c r="B623" s="9" t="s">
        <v>162</v>
      </c>
      <c r="C623" s="15" t="s">
        <v>5</v>
      </c>
      <c r="D623" s="15" t="s">
        <v>8</v>
      </c>
      <c r="E623" s="15" t="s">
        <v>11</v>
      </c>
      <c r="F623" s="15" t="s">
        <v>424</v>
      </c>
      <c r="G623" s="10">
        <v>29646</v>
      </c>
      <c r="H623" s="13">
        <f ca="1">TRUNC((TODAY()-assinantes[[#This Row],[Data_Nasc]])/365)</f>
        <v>44</v>
      </c>
      <c r="I623" s="13" t="str">
        <f ca="1">HLOOKUP(assinantes[[#This Row],[Idade]],informacoes!$A$3:$D$4,2,TRUE)</f>
        <v>45-54</v>
      </c>
      <c r="J623" s="15" t="s">
        <v>429</v>
      </c>
      <c r="K623" s="15" t="s">
        <v>447</v>
      </c>
      <c r="L623" s="11">
        <v>79.900000000000006</v>
      </c>
    </row>
    <row r="624" spans="1:12" x14ac:dyDescent="0.25">
      <c r="A624" s="7">
        <v>71434327238</v>
      </c>
      <c r="B624" s="9" t="s">
        <v>352</v>
      </c>
      <c r="C624" s="15" t="s">
        <v>6</v>
      </c>
      <c r="D624" s="15" t="s">
        <v>8</v>
      </c>
      <c r="E624" s="15" t="s">
        <v>14</v>
      </c>
      <c r="F624" s="15" t="s">
        <v>425</v>
      </c>
      <c r="G624" s="10">
        <v>32926</v>
      </c>
      <c r="H624" s="13">
        <f ca="1">TRUNC((TODAY()-assinantes[[#This Row],[Data_Nasc]])/365)</f>
        <v>35</v>
      </c>
      <c r="I624" s="13" t="str">
        <f ca="1">HLOOKUP(assinantes[[#This Row],[Idade]],informacoes!$A$3:$D$4,2,TRUE)</f>
        <v>35-44</v>
      </c>
      <c r="J624" s="15" t="s">
        <v>432</v>
      </c>
      <c r="K624" s="15" t="s">
        <v>444</v>
      </c>
      <c r="L624" s="11">
        <v>29.9</v>
      </c>
    </row>
    <row r="625" spans="1:12" x14ac:dyDescent="0.25">
      <c r="A625" s="7">
        <v>71472265989</v>
      </c>
      <c r="B625" s="9" t="s">
        <v>360</v>
      </c>
      <c r="C625" s="15" t="s">
        <v>6</v>
      </c>
      <c r="D625" s="15" t="s">
        <v>7</v>
      </c>
      <c r="E625" s="15" t="s">
        <v>13</v>
      </c>
      <c r="F625" s="15" t="s">
        <v>426</v>
      </c>
      <c r="G625" s="10">
        <v>29626</v>
      </c>
      <c r="H625" s="13">
        <f ca="1">TRUNC((TODAY()-assinantes[[#This Row],[Data_Nasc]])/365)</f>
        <v>44</v>
      </c>
      <c r="I625" s="13" t="str">
        <f ca="1">HLOOKUP(assinantes[[#This Row],[Idade]],informacoes!$A$3:$D$4,2,TRUE)</f>
        <v>45-54</v>
      </c>
      <c r="J625" s="15" t="s">
        <v>436</v>
      </c>
      <c r="K625" s="15" t="s">
        <v>445</v>
      </c>
      <c r="L625" s="11">
        <v>35.9</v>
      </c>
    </row>
    <row r="626" spans="1:12" x14ac:dyDescent="0.25">
      <c r="A626" s="7">
        <v>71629613903</v>
      </c>
      <c r="B626" s="9" t="s">
        <v>101</v>
      </c>
      <c r="C626" s="15" t="s">
        <v>6</v>
      </c>
      <c r="D626" s="15" t="s">
        <v>417</v>
      </c>
      <c r="E626" s="15" t="s">
        <v>427</v>
      </c>
      <c r="F626" s="15" t="s">
        <v>425</v>
      </c>
      <c r="G626" s="10">
        <v>36489</v>
      </c>
      <c r="H626" s="13">
        <f ca="1">TRUNC((TODAY()-assinantes[[#This Row],[Data_Nasc]])/365)</f>
        <v>25</v>
      </c>
      <c r="I626" s="13" t="str">
        <f ca="1">HLOOKUP(assinantes[[#This Row],[Idade]],informacoes!$A$3:$D$4,2,TRUE)</f>
        <v>24-34</v>
      </c>
      <c r="J626" s="15" t="s">
        <v>436</v>
      </c>
      <c r="K626" s="15" t="s">
        <v>445</v>
      </c>
      <c r="L626" s="11">
        <v>35.9</v>
      </c>
    </row>
    <row r="627" spans="1:12" x14ac:dyDescent="0.25">
      <c r="A627" s="7">
        <v>71989553091</v>
      </c>
      <c r="B627" s="9" t="s">
        <v>61</v>
      </c>
      <c r="C627" s="15" t="s">
        <v>6</v>
      </c>
      <c r="D627" s="15" t="s">
        <v>417</v>
      </c>
      <c r="E627" s="15" t="s">
        <v>427</v>
      </c>
      <c r="F627" s="15" t="s">
        <v>425</v>
      </c>
      <c r="G627" s="10">
        <v>23510</v>
      </c>
      <c r="H627" s="13">
        <f ca="1">TRUNC((TODAY()-assinantes[[#This Row],[Data_Nasc]])/365)</f>
        <v>60</v>
      </c>
      <c r="I627" s="13" t="str">
        <f ca="1">HLOOKUP(assinantes[[#This Row],[Idade]],informacoes!$A$3:$D$4,2,TRUE)</f>
        <v>54-70</v>
      </c>
      <c r="J627" s="15" t="s">
        <v>436</v>
      </c>
      <c r="K627" s="15" t="s">
        <v>445</v>
      </c>
      <c r="L627" s="11">
        <v>35.9</v>
      </c>
    </row>
    <row r="628" spans="1:12" x14ac:dyDescent="0.25">
      <c r="A628" s="7">
        <v>72103743000</v>
      </c>
      <c r="B628" s="9" t="s">
        <v>397</v>
      </c>
      <c r="C628" s="15" t="s">
        <v>6</v>
      </c>
      <c r="D628" s="15" t="s">
        <v>418</v>
      </c>
      <c r="E628" s="15" t="s">
        <v>427</v>
      </c>
      <c r="F628" s="15" t="s">
        <v>425</v>
      </c>
      <c r="G628" s="10">
        <v>28236</v>
      </c>
      <c r="H628" s="13">
        <f ca="1">TRUNC((TODAY()-assinantes[[#This Row],[Data_Nasc]])/365)</f>
        <v>47</v>
      </c>
      <c r="I628" s="13" t="str">
        <f ca="1">HLOOKUP(assinantes[[#This Row],[Idade]],informacoes!$A$3:$D$4,2,TRUE)</f>
        <v>45-54</v>
      </c>
      <c r="J628" s="15" t="s">
        <v>436</v>
      </c>
      <c r="K628" s="15" t="s">
        <v>445</v>
      </c>
      <c r="L628" s="11">
        <v>35.9</v>
      </c>
    </row>
    <row r="629" spans="1:12" x14ac:dyDescent="0.25">
      <c r="A629" s="7">
        <v>72578545172</v>
      </c>
      <c r="B629" s="9" t="s">
        <v>22</v>
      </c>
      <c r="C629" s="15" t="s">
        <v>5</v>
      </c>
      <c r="D629" s="15" t="s">
        <v>8</v>
      </c>
      <c r="E629" s="15" t="s">
        <v>427</v>
      </c>
      <c r="F629" s="15" t="s">
        <v>424</v>
      </c>
      <c r="G629" s="10">
        <v>29784</v>
      </c>
      <c r="H629" s="13">
        <f ca="1">TRUNC((TODAY()-assinantes[[#This Row],[Data_Nasc]])/365)</f>
        <v>43</v>
      </c>
      <c r="I629" s="13" t="str">
        <f ca="1">HLOOKUP(assinantes[[#This Row],[Idade]],informacoes!$A$3:$D$4,2,TRUE)</f>
        <v>35-44</v>
      </c>
      <c r="J629" s="15" t="s">
        <v>436</v>
      </c>
      <c r="K629" s="15" t="s">
        <v>444</v>
      </c>
      <c r="L629" s="11">
        <v>29.9</v>
      </c>
    </row>
    <row r="630" spans="1:12" x14ac:dyDescent="0.25">
      <c r="A630" s="7">
        <v>72653571309</v>
      </c>
      <c r="B630" s="9" t="s">
        <v>269</v>
      </c>
      <c r="C630" s="15" t="s">
        <v>6</v>
      </c>
      <c r="D630" s="15" t="s">
        <v>418</v>
      </c>
      <c r="E630" s="15" t="s">
        <v>427</v>
      </c>
      <c r="F630" s="15" t="s">
        <v>426</v>
      </c>
      <c r="G630" s="10">
        <v>22002</v>
      </c>
      <c r="H630" s="13">
        <f ca="1">TRUNC((TODAY()-assinantes[[#This Row],[Data_Nasc]])/365)</f>
        <v>65</v>
      </c>
      <c r="I630" s="13" t="str">
        <f ca="1">HLOOKUP(assinantes[[#This Row],[Idade]],informacoes!$A$3:$D$4,2,TRUE)</f>
        <v>54-70</v>
      </c>
      <c r="J630" s="15" t="s">
        <v>436</v>
      </c>
      <c r="K630" s="15" t="s">
        <v>445</v>
      </c>
      <c r="L630" s="11">
        <v>35.9</v>
      </c>
    </row>
    <row r="631" spans="1:12" x14ac:dyDescent="0.25">
      <c r="A631" s="7">
        <v>72680945462</v>
      </c>
      <c r="B631" s="9" t="s">
        <v>260</v>
      </c>
      <c r="C631" s="15" t="s">
        <v>6</v>
      </c>
      <c r="D631" s="15" t="s">
        <v>7</v>
      </c>
      <c r="E631" s="15" t="s">
        <v>13</v>
      </c>
      <c r="F631" s="15" t="s">
        <v>425</v>
      </c>
      <c r="G631" s="10">
        <v>33338</v>
      </c>
      <c r="H631" s="13">
        <f ca="1">TRUNC((TODAY()-assinantes[[#This Row],[Data_Nasc]])/365)</f>
        <v>33</v>
      </c>
      <c r="I631" s="13" t="str">
        <f ca="1">HLOOKUP(assinantes[[#This Row],[Idade]],informacoes!$A$3:$D$4,2,TRUE)</f>
        <v>24-34</v>
      </c>
      <c r="J631" s="15" t="s">
        <v>435</v>
      </c>
      <c r="K631" s="15" t="s">
        <v>446</v>
      </c>
      <c r="L631" s="11">
        <v>9.9</v>
      </c>
    </row>
    <row r="632" spans="1:12" x14ac:dyDescent="0.25">
      <c r="A632" s="7">
        <v>72766768810</v>
      </c>
      <c r="B632" s="9" t="s">
        <v>359</v>
      </c>
      <c r="C632" s="15" t="s">
        <v>5</v>
      </c>
      <c r="D632" s="15" t="s">
        <v>8</v>
      </c>
      <c r="E632" s="15" t="s">
        <v>427</v>
      </c>
      <c r="F632" s="15" t="s">
        <v>425</v>
      </c>
      <c r="G632" s="10">
        <v>30214</v>
      </c>
      <c r="H632" s="13">
        <f ca="1">TRUNC((TODAY()-assinantes[[#This Row],[Data_Nasc]])/365)</f>
        <v>42</v>
      </c>
      <c r="I632" s="13" t="str">
        <f ca="1">HLOOKUP(assinantes[[#This Row],[Idade]],informacoes!$A$3:$D$4,2,TRUE)</f>
        <v>35-44</v>
      </c>
      <c r="J632" s="15" t="s">
        <v>433</v>
      </c>
      <c r="K632" s="15" t="s">
        <v>444</v>
      </c>
      <c r="L632" s="11">
        <v>29.9</v>
      </c>
    </row>
    <row r="633" spans="1:12" x14ac:dyDescent="0.25">
      <c r="A633" s="7">
        <v>72900858413</v>
      </c>
      <c r="B633" s="9" t="s">
        <v>268</v>
      </c>
      <c r="C633" s="15" t="s">
        <v>6</v>
      </c>
      <c r="D633" s="15" t="s">
        <v>416</v>
      </c>
      <c r="E633" s="15" t="s">
        <v>14</v>
      </c>
      <c r="F633" s="15" t="s">
        <v>425</v>
      </c>
      <c r="G633" s="10">
        <v>29873</v>
      </c>
      <c r="H633" s="13">
        <f ca="1">TRUNC((TODAY()-assinantes[[#This Row],[Data_Nasc]])/365)</f>
        <v>43</v>
      </c>
      <c r="I633" s="13" t="str">
        <f ca="1">HLOOKUP(assinantes[[#This Row],[Idade]],informacoes!$A$3:$D$4,2,TRUE)</f>
        <v>35-44</v>
      </c>
      <c r="J633" s="15" t="s">
        <v>433</v>
      </c>
      <c r="K633" s="15" t="s">
        <v>444</v>
      </c>
      <c r="L633" s="11">
        <v>29.9</v>
      </c>
    </row>
    <row r="634" spans="1:12" x14ac:dyDescent="0.25">
      <c r="A634" s="7">
        <v>73430417324</v>
      </c>
      <c r="B634" s="9" t="s">
        <v>167</v>
      </c>
      <c r="C634" s="15" t="s">
        <v>6</v>
      </c>
      <c r="D634" s="15" t="s">
        <v>7</v>
      </c>
      <c r="E634" s="15" t="s">
        <v>427</v>
      </c>
      <c r="F634" s="15" t="s">
        <v>425</v>
      </c>
      <c r="G634" s="10">
        <v>29967</v>
      </c>
      <c r="H634" s="13">
        <f ca="1">TRUNC((TODAY()-assinantes[[#This Row],[Data_Nasc]])/365)</f>
        <v>43</v>
      </c>
      <c r="I634" s="13" t="str">
        <f ca="1">HLOOKUP(assinantes[[#This Row],[Idade]],informacoes!$A$3:$D$4,2,TRUE)</f>
        <v>35-44</v>
      </c>
      <c r="J634" s="15" t="s">
        <v>433</v>
      </c>
      <c r="K634" s="15" t="s">
        <v>444</v>
      </c>
      <c r="L634" s="11">
        <v>29.9</v>
      </c>
    </row>
    <row r="635" spans="1:12" x14ac:dyDescent="0.25">
      <c r="A635" s="7">
        <v>73629904035</v>
      </c>
      <c r="B635" s="9" t="s">
        <v>281</v>
      </c>
      <c r="C635" s="15" t="s">
        <v>5</v>
      </c>
      <c r="D635" s="15" t="s">
        <v>417</v>
      </c>
      <c r="E635" s="15" t="s">
        <v>427</v>
      </c>
      <c r="F635" s="15" t="s">
        <v>425</v>
      </c>
      <c r="G635" s="10">
        <v>30490</v>
      </c>
      <c r="H635" s="13">
        <f ca="1">TRUNC((TODAY()-assinantes[[#This Row],[Data_Nasc]])/365)</f>
        <v>41</v>
      </c>
      <c r="I635" s="13" t="str">
        <f ca="1">HLOOKUP(assinantes[[#This Row],[Idade]],informacoes!$A$3:$D$4,2,TRUE)</f>
        <v>35-44</v>
      </c>
      <c r="J635" s="15" t="s">
        <v>433</v>
      </c>
      <c r="K635" s="15" t="s">
        <v>445</v>
      </c>
      <c r="L635" s="11">
        <v>35.9</v>
      </c>
    </row>
    <row r="636" spans="1:12" x14ac:dyDescent="0.25">
      <c r="A636" s="7">
        <v>73925142939</v>
      </c>
      <c r="B636" s="9" t="s">
        <v>102</v>
      </c>
      <c r="C636" s="15" t="s">
        <v>6</v>
      </c>
      <c r="D636" s="15" t="s">
        <v>8</v>
      </c>
      <c r="E636" s="15" t="s">
        <v>11</v>
      </c>
      <c r="F636" s="15" t="s">
        <v>424</v>
      </c>
      <c r="G636" s="10">
        <v>35640</v>
      </c>
      <c r="H636" s="13">
        <f ca="1">TRUNC((TODAY()-assinantes[[#This Row],[Data_Nasc]])/365)</f>
        <v>27</v>
      </c>
      <c r="I636" s="13" t="str">
        <f ca="1">HLOOKUP(assinantes[[#This Row],[Idade]],informacoes!$A$3:$D$4,2,TRUE)</f>
        <v>24-34</v>
      </c>
      <c r="J636" s="15" t="s">
        <v>433</v>
      </c>
      <c r="K636" s="15" t="s">
        <v>447</v>
      </c>
      <c r="L636" s="11">
        <v>79.900000000000006</v>
      </c>
    </row>
    <row r="637" spans="1:12" x14ac:dyDescent="0.25">
      <c r="A637" s="7">
        <v>73947215075</v>
      </c>
      <c r="B637" s="9" t="s">
        <v>55</v>
      </c>
      <c r="C637" s="15" t="s">
        <v>6</v>
      </c>
      <c r="D637" s="15" t="s">
        <v>417</v>
      </c>
      <c r="E637" s="15" t="s">
        <v>12</v>
      </c>
      <c r="F637" s="15" t="s">
        <v>425</v>
      </c>
      <c r="G637" s="10">
        <v>27917</v>
      </c>
      <c r="H637" s="13">
        <f ca="1">TRUNC((TODAY()-assinantes[[#This Row],[Data_Nasc]])/365)</f>
        <v>48</v>
      </c>
      <c r="I637" s="13" t="str">
        <f ca="1">HLOOKUP(assinantes[[#This Row],[Idade]],informacoes!$A$3:$D$4,2,TRUE)</f>
        <v>45-54</v>
      </c>
      <c r="J637" s="15" t="s">
        <v>430</v>
      </c>
      <c r="K637" s="15" t="s">
        <v>447</v>
      </c>
      <c r="L637" s="11">
        <v>79.900000000000006</v>
      </c>
    </row>
    <row r="638" spans="1:12" x14ac:dyDescent="0.25">
      <c r="A638" s="7">
        <v>74365444411</v>
      </c>
      <c r="B638" s="9" t="s">
        <v>399</v>
      </c>
      <c r="C638" s="15" t="s">
        <v>6</v>
      </c>
      <c r="D638" s="15" t="s">
        <v>8</v>
      </c>
      <c r="E638" s="15" t="s">
        <v>9</v>
      </c>
      <c r="F638" s="15" t="s">
        <v>425</v>
      </c>
      <c r="G638" s="10">
        <v>24800</v>
      </c>
      <c r="H638" s="13">
        <f ca="1">TRUNC((TODAY()-assinantes[[#This Row],[Data_Nasc]])/365)</f>
        <v>57</v>
      </c>
      <c r="I638" s="13" t="str">
        <f ca="1">HLOOKUP(assinantes[[#This Row],[Idade]],informacoes!$A$3:$D$4,2,TRUE)</f>
        <v>54-70</v>
      </c>
      <c r="J638" s="15" t="s">
        <v>429</v>
      </c>
      <c r="K638" s="15" t="s">
        <v>446</v>
      </c>
      <c r="L638" s="11">
        <v>9.9</v>
      </c>
    </row>
    <row r="639" spans="1:12" x14ac:dyDescent="0.25">
      <c r="A639" s="7">
        <v>74394995473</v>
      </c>
      <c r="B639" s="9" t="s">
        <v>124</v>
      </c>
      <c r="C639" s="15" t="s">
        <v>6</v>
      </c>
      <c r="D639" s="15" t="s">
        <v>418</v>
      </c>
      <c r="E639" s="15" t="s">
        <v>14</v>
      </c>
      <c r="F639" s="15" t="s">
        <v>425</v>
      </c>
      <c r="G639" s="10">
        <v>30751</v>
      </c>
      <c r="H639" s="13">
        <f ca="1">TRUNC((TODAY()-assinantes[[#This Row],[Data_Nasc]])/365)</f>
        <v>41</v>
      </c>
      <c r="I639" s="13" t="str">
        <f ca="1">HLOOKUP(assinantes[[#This Row],[Idade]],informacoes!$A$3:$D$4,2,TRUE)</f>
        <v>35-44</v>
      </c>
      <c r="J639" s="15" t="s">
        <v>431</v>
      </c>
      <c r="K639" s="15" t="s">
        <v>444</v>
      </c>
      <c r="L639" s="11">
        <v>29.9</v>
      </c>
    </row>
    <row r="640" spans="1:12" x14ac:dyDescent="0.25">
      <c r="A640" s="7">
        <v>74716763098</v>
      </c>
      <c r="B640" s="9" t="s">
        <v>88</v>
      </c>
      <c r="C640" s="15" t="s">
        <v>5</v>
      </c>
      <c r="D640" s="15" t="s">
        <v>416</v>
      </c>
      <c r="E640" s="15" t="s">
        <v>14</v>
      </c>
      <c r="F640" s="15" t="s">
        <v>425</v>
      </c>
      <c r="G640" s="10">
        <v>28008</v>
      </c>
      <c r="H640" s="13">
        <f ca="1">TRUNC((TODAY()-assinantes[[#This Row],[Data_Nasc]])/365)</f>
        <v>48</v>
      </c>
      <c r="I640" s="13" t="str">
        <f ca="1">HLOOKUP(assinantes[[#This Row],[Idade]],informacoes!$A$3:$D$4,2,TRUE)</f>
        <v>45-54</v>
      </c>
      <c r="J640" s="15" t="s">
        <v>432</v>
      </c>
      <c r="K640" s="15" t="s">
        <v>446</v>
      </c>
      <c r="L640" s="11">
        <v>9.9</v>
      </c>
    </row>
    <row r="641" spans="1:12" x14ac:dyDescent="0.25">
      <c r="A641" s="7">
        <v>75105956259</v>
      </c>
      <c r="B641" s="9" t="s">
        <v>78</v>
      </c>
      <c r="C641" s="15" t="s">
        <v>5</v>
      </c>
      <c r="D641" s="15" t="s">
        <v>417</v>
      </c>
      <c r="E641" s="15" t="s">
        <v>11</v>
      </c>
      <c r="F641" s="15" t="s">
        <v>426</v>
      </c>
      <c r="G641" s="10">
        <v>34394</v>
      </c>
      <c r="H641" s="13">
        <f ca="1">TRUNC((TODAY()-assinantes[[#This Row],[Data_Nasc]])/365)</f>
        <v>31</v>
      </c>
      <c r="I641" s="13" t="str">
        <f ca="1">HLOOKUP(assinantes[[#This Row],[Idade]],informacoes!$A$3:$D$4,2,TRUE)</f>
        <v>24-34</v>
      </c>
      <c r="J641" s="15" t="s">
        <v>434</v>
      </c>
      <c r="K641" s="15" t="s">
        <v>447</v>
      </c>
      <c r="L641" s="11">
        <v>79.900000000000006</v>
      </c>
    </row>
    <row r="642" spans="1:12" x14ac:dyDescent="0.25">
      <c r="A642" s="7">
        <v>75196774664</v>
      </c>
      <c r="B642" s="9" t="s">
        <v>145</v>
      </c>
      <c r="C642" s="15" t="s">
        <v>6</v>
      </c>
      <c r="D642" s="15" t="s">
        <v>7</v>
      </c>
      <c r="E642" s="15" t="s">
        <v>12</v>
      </c>
      <c r="F642" s="15" t="s">
        <v>425</v>
      </c>
      <c r="G642" s="10">
        <v>22207</v>
      </c>
      <c r="H642" s="13">
        <f ca="1">TRUNC((TODAY()-assinantes[[#This Row],[Data_Nasc]])/365)</f>
        <v>64</v>
      </c>
      <c r="I642" s="13" t="str">
        <f ca="1">HLOOKUP(assinantes[[#This Row],[Idade]],informacoes!$A$3:$D$4,2,TRUE)</f>
        <v>54-70</v>
      </c>
      <c r="J642" s="15" t="s">
        <v>430</v>
      </c>
      <c r="K642" s="15" t="s">
        <v>445</v>
      </c>
      <c r="L642" s="11">
        <v>35.9</v>
      </c>
    </row>
    <row r="643" spans="1:12" x14ac:dyDescent="0.25">
      <c r="A643" s="7">
        <v>75490586916</v>
      </c>
      <c r="B643" s="9" t="s">
        <v>138</v>
      </c>
      <c r="C643" s="15" t="s">
        <v>6</v>
      </c>
      <c r="D643" s="15" t="s">
        <v>417</v>
      </c>
      <c r="E643" s="15" t="s">
        <v>11</v>
      </c>
      <c r="F643" s="15" t="s">
        <v>426</v>
      </c>
      <c r="G643" s="10">
        <v>32641</v>
      </c>
      <c r="H643" s="13">
        <f ca="1">TRUNC((TODAY()-assinantes[[#This Row],[Data_Nasc]])/365)</f>
        <v>35</v>
      </c>
      <c r="I643" s="13" t="str">
        <f ca="1">HLOOKUP(assinantes[[#This Row],[Idade]],informacoes!$A$3:$D$4,2,TRUE)</f>
        <v>35-44</v>
      </c>
      <c r="J643" s="15" t="s">
        <v>435</v>
      </c>
      <c r="K643" s="15" t="s">
        <v>447</v>
      </c>
      <c r="L643" s="11">
        <v>79.900000000000006</v>
      </c>
    </row>
    <row r="644" spans="1:12" x14ac:dyDescent="0.25">
      <c r="A644" s="7">
        <v>75500284653</v>
      </c>
      <c r="B644" s="9" t="s">
        <v>25</v>
      </c>
      <c r="C644" s="15" t="s">
        <v>6</v>
      </c>
      <c r="D644" s="15" t="s">
        <v>7</v>
      </c>
      <c r="E644" s="15" t="s">
        <v>12</v>
      </c>
      <c r="F644" s="15" t="s">
        <v>425</v>
      </c>
      <c r="G644" s="10">
        <v>26262</v>
      </c>
      <c r="H644" s="13">
        <f ca="1">TRUNC((TODAY()-assinantes[[#This Row],[Data_Nasc]])/365)</f>
        <v>53</v>
      </c>
      <c r="I644" s="13" t="str">
        <f ca="1">HLOOKUP(assinantes[[#This Row],[Idade]],informacoes!$A$3:$D$4,2,TRUE)</f>
        <v>45-54</v>
      </c>
      <c r="J644" s="15" t="s">
        <v>436</v>
      </c>
      <c r="K644" s="15" t="s">
        <v>445</v>
      </c>
      <c r="L644" s="11">
        <v>35.9</v>
      </c>
    </row>
    <row r="645" spans="1:12" x14ac:dyDescent="0.25">
      <c r="A645" s="7">
        <v>75640893297</v>
      </c>
      <c r="B645" s="9" t="s">
        <v>44</v>
      </c>
      <c r="C645" s="15" t="s">
        <v>5</v>
      </c>
      <c r="D645" s="15" t="s">
        <v>418</v>
      </c>
      <c r="E645" s="15" t="s">
        <v>13</v>
      </c>
      <c r="F645" s="15" t="s">
        <v>425</v>
      </c>
      <c r="G645" s="10">
        <v>25154</v>
      </c>
      <c r="H645" s="13">
        <f ca="1">TRUNC((TODAY()-assinantes[[#This Row],[Data_Nasc]])/365)</f>
        <v>56</v>
      </c>
      <c r="I645" s="13" t="str">
        <f ca="1">HLOOKUP(assinantes[[#This Row],[Idade]],informacoes!$A$3:$D$4,2,TRUE)</f>
        <v>54-70</v>
      </c>
      <c r="J645" s="15" t="s">
        <v>430</v>
      </c>
      <c r="K645" s="15" t="s">
        <v>446</v>
      </c>
      <c r="L645" s="11">
        <v>9.9</v>
      </c>
    </row>
    <row r="646" spans="1:12" x14ac:dyDescent="0.25">
      <c r="A646" s="7">
        <v>75647720892</v>
      </c>
      <c r="B646" s="9" t="s">
        <v>51</v>
      </c>
      <c r="C646" s="15" t="s">
        <v>6</v>
      </c>
      <c r="D646" s="15" t="s">
        <v>416</v>
      </c>
      <c r="E646" s="15" t="s">
        <v>9</v>
      </c>
      <c r="F646" s="15" t="s">
        <v>424</v>
      </c>
      <c r="G646" s="10">
        <v>27153</v>
      </c>
      <c r="H646" s="13">
        <f ca="1">TRUNC((TODAY()-assinantes[[#This Row],[Data_Nasc]])/365)</f>
        <v>50</v>
      </c>
      <c r="I646" s="13" t="str">
        <f ca="1">HLOOKUP(assinantes[[#This Row],[Idade]],informacoes!$A$3:$D$4,2,TRUE)</f>
        <v>45-54</v>
      </c>
      <c r="J646" s="15" t="s">
        <v>435</v>
      </c>
      <c r="K646" s="15" t="s">
        <v>446</v>
      </c>
      <c r="L646" s="11">
        <v>9.9</v>
      </c>
    </row>
    <row r="647" spans="1:12" x14ac:dyDescent="0.25">
      <c r="A647" s="7">
        <v>75720068227</v>
      </c>
      <c r="B647" s="9" t="s">
        <v>299</v>
      </c>
      <c r="C647" s="15" t="s">
        <v>5</v>
      </c>
      <c r="D647" s="15" t="s">
        <v>8</v>
      </c>
      <c r="E647" s="15" t="s">
        <v>13</v>
      </c>
      <c r="F647" s="15" t="s">
        <v>426</v>
      </c>
      <c r="G647" s="10">
        <v>32329</v>
      </c>
      <c r="H647" s="13">
        <f ca="1">TRUNC((TODAY()-assinantes[[#This Row],[Data_Nasc]])/365)</f>
        <v>36</v>
      </c>
      <c r="I647" s="13" t="str">
        <f ca="1">HLOOKUP(assinantes[[#This Row],[Idade]],informacoes!$A$3:$D$4,2,TRUE)</f>
        <v>35-44</v>
      </c>
      <c r="J647" s="15" t="s">
        <v>436</v>
      </c>
      <c r="K647" s="15" t="s">
        <v>444</v>
      </c>
      <c r="L647" s="11">
        <v>29.9</v>
      </c>
    </row>
    <row r="648" spans="1:12" x14ac:dyDescent="0.25">
      <c r="A648" s="7">
        <v>75883715598</v>
      </c>
      <c r="B648" s="9" t="s">
        <v>339</v>
      </c>
      <c r="C648" s="15" t="s">
        <v>6</v>
      </c>
      <c r="D648" s="15" t="s">
        <v>8</v>
      </c>
      <c r="E648" s="15" t="s">
        <v>9</v>
      </c>
      <c r="F648" s="15" t="s">
        <v>426</v>
      </c>
      <c r="G648" s="10">
        <v>22867</v>
      </c>
      <c r="H648" s="13">
        <f ca="1">TRUNC((TODAY()-assinantes[[#This Row],[Data_Nasc]])/365)</f>
        <v>62</v>
      </c>
      <c r="I648" s="13" t="str">
        <f ca="1">HLOOKUP(assinantes[[#This Row],[Idade]],informacoes!$A$3:$D$4,2,TRUE)</f>
        <v>54-70</v>
      </c>
      <c r="J648" s="15" t="s">
        <v>433</v>
      </c>
      <c r="K648" s="15" t="s">
        <v>446</v>
      </c>
      <c r="L648" s="11">
        <v>9.9</v>
      </c>
    </row>
    <row r="649" spans="1:12" x14ac:dyDescent="0.25">
      <c r="A649" s="7">
        <v>75886580216</v>
      </c>
      <c r="B649" s="9" t="s">
        <v>132</v>
      </c>
      <c r="C649" s="15" t="s">
        <v>6</v>
      </c>
      <c r="D649" s="15" t="s">
        <v>8</v>
      </c>
      <c r="E649" s="15" t="s">
        <v>13</v>
      </c>
      <c r="F649" s="15" t="s">
        <v>425</v>
      </c>
      <c r="G649" s="10">
        <v>27289</v>
      </c>
      <c r="H649" s="13">
        <f ca="1">TRUNC((TODAY()-assinantes[[#This Row],[Data_Nasc]])/365)</f>
        <v>50</v>
      </c>
      <c r="I649" s="13" t="str">
        <f ca="1">HLOOKUP(assinantes[[#This Row],[Idade]],informacoes!$A$3:$D$4,2,TRUE)</f>
        <v>45-54</v>
      </c>
      <c r="J649" s="15" t="s">
        <v>433</v>
      </c>
      <c r="K649" s="15" t="s">
        <v>446</v>
      </c>
      <c r="L649" s="11">
        <v>9.9</v>
      </c>
    </row>
    <row r="650" spans="1:12" x14ac:dyDescent="0.25">
      <c r="A650" s="7">
        <v>76227666348</v>
      </c>
      <c r="B650" s="9" t="s">
        <v>196</v>
      </c>
      <c r="C650" s="15" t="s">
        <v>5</v>
      </c>
      <c r="D650" s="15" t="s">
        <v>7</v>
      </c>
      <c r="E650" s="15" t="s">
        <v>14</v>
      </c>
      <c r="F650" s="15" t="s">
        <v>426</v>
      </c>
      <c r="G650" s="10">
        <v>33621</v>
      </c>
      <c r="H650" s="13">
        <f ca="1">TRUNC((TODAY()-assinantes[[#This Row],[Data_Nasc]])/365)</f>
        <v>33</v>
      </c>
      <c r="I650" s="13" t="str">
        <f ca="1">HLOOKUP(assinantes[[#This Row],[Idade]],informacoes!$A$3:$D$4,2,TRUE)</f>
        <v>24-34</v>
      </c>
      <c r="J650" s="15" t="s">
        <v>433</v>
      </c>
      <c r="K650" s="15" t="s">
        <v>444</v>
      </c>
      <c r="L650" s="11">
        <v>29.9</v>
      </c>
    </row>
    <row r="651" spans="1:12" x14ac:dyDescent="0.25">
      <c r="A651" s="7">
        <v>76419222774</v>
      </c>
      <c r="B651" s="9" t="s">
        <v>187</v>
      </c>
      <c r="C651" s="15" t="s">
        <v>5</v>
      </c>
      <c r="D651" s="15" t="s">
        <v>7</v>
      </c>
      <c r="E651" s="15" t="s">
        <v>12</v>
      </c>
      <c r="F651" s="15" t="s">
        <v>425</v>
      </c>
      <c r="G651" s="10">
        <v>25791</v>
      </c>
      <c r="H651" s="13">
        <f ca="1">TRUNC((TODAY()-assinantes[[#This Row],[Data_Nasc]])/365)</f>
        <v>54</v>
      </c>
      <c r="I651" s="13" t="str">
        <f ca="1">HLOOKUP(assinantes[[#This Row],[Idade]],informacoes!$A$3:$D$4,2,TRUE)</f>
        <v>54-70</v>
      </c>
      <c r="J651" s="15" t="s">
        <v>433</v>
      </c>
      <c r="K651" s="15" t="s">
        <v>446</v>
      </c>
      <c r="L651" s="11">
        <v>9.9</v>
      </c>
    </row>
    <row r="652" spans="1:12" x14ac:dyDescent="0.25">
      <c r="A652" s="7">
        <v>76513561348</v>
      </c>
      <c r="B652" s="9" t="s">
        <v>320</v>
      </c>
      <c r="C652" s="15" t="s">
        <v>6</v>
      </c>
      <c r="D652" s="15" t="s">
        <v>7</v>
      </c>
      <c r="E652" s="15" t="s">
        <v>13</v>
      </c>
      <c r="F652" s="15" t="s">
        <v>426</v>
      </c>
      <c r="G652" s="10">
        <v>31667</v>
      </c>
      <c r="H652" s="13">
        <f ca="1">TRUNC((TODAY()-assinantes[[#This Row],[Data_Nasc]])/365)</f>
        <v>38</v>
      </c>
      <c r="I652" s="13" t="str">
        <f ca="1">HLOOKUP(assinantes[[#This Row],[Idade]],informacoes!$A$3:$D$4,2,TRUE)</f>
        <v>35-44</v>
      </c>
      <c r="J652" s="15" t="s">
        <v>433</v>
      </c>
      <c r="K652" s="15" t="s">
        <v>444</v>
      </c>
      <c r="L652" s="11">
        <v>29.9</v>
      </c>
    </row>
    <row r="653" spans="1:12" x14ac:dyDescent="0.25">
      <c r="A653" s="7">
        <v>76617239194</v>
      </c>
      <c r="B653" s="9" t="s">
        <v>80</v>
      </c>
      <c r="C653" s="15" t="s">
        <v>5</v>
      </c>
      <c r="D653" s="15" t="s">
        <v>7</v>
      </c>
      <c r="E653" s="15" t="s">
        <v>13</v>
      </c>
      <c r="F653" s="15" t="s">
        <v>426</v>
      </c>
      <c r="G653" s="10">
        <v>27199</v>
      </c>
      <c r="H653" s="13">
        <f ca="1">TRUNC((TODAY()-assinantes[[#This Row],[Data_Nasc]])/365)</f>
        <v>50</v>
      </c>
      <c r="I653" s="13" t="str">
        <f ca="1">HLOOKUP(assinantes[[#This Row],[Idade]],informacoes!$A$3:$D$4,2,TRUE)</f>
        <v>45-54</v>
      </c>
      <c r="J653" s="15" t="s">
        <v>433</v>
      </c>
      <c r="K653" s="15" t="s">
        <v>444</v>
      </c>
      <c r="L653" s="11">
        <v>29.9</v>
      </c>
    </row>
    <row r="654" spans="1:12" x14ac:dyDescent="0.25">
      <c r="A654" s="7">
        <v>76661469865</v>
      </c>
      <c r="B654" s="9" t="s">
        <v>153</v>
      </c>
      <c r="C654" s="15" t="s">
        <v>6</v>
      </c>
      <c r="D654" s="15" t="s">
        <v>7</v>
      </c>
      <c r="E654" s="15" t="s">
        <v>427</v>
      </c>
      <c r="F654" s="15" t="s">
        <v>424</v>
      </c>
      <c r="G654" s="10">
        <v>34571</v>
      </c>
      <c r="H654" s="13">
        <f ca="1">TRUNC((TODAY()-assinantes[[#This Row],[Data_Nasc]])/365)</f>
        <v>30</v>
      </c>
      <c r="I654" s="13" t="str">
        <f ca="1">HLOOKUP(assinantes[[#This Row],[Idade]],informacoes!$A$3:$D$4,2,TRUE)</f>
        <v>24-34</v>
      </c>
      <c r="J654" s="15" t="s">
        <v>433</v>
      </c>
      <c r="K654" s="15" t="s">
        <v>446</v>
      </c>
      <c r="L654" s="11">
        <v>9.9</v>
      </c>
    </row>
    <row r="655" spans="1:12" x14ac:dyDescent="0.25">
      <c r="A655" s="7">
        <v>76755306471</v>
      </c>
      <c r="B655" s="9" t="s">
        <v>201</v>
      </c>
      <c r="C655" s="15" t="s">
        <v>5</v>
      </c>
      <c r="D655" s="15" t="s">
        <v>417</v>
      </c>
      <c r="E655" s="15" t="s">
        <v>427</v>
      </c>
      <c r="F655" s="15" t="s">
        <v>425</v>
      </c>
      <c r="G655" s="10">
        <v>30390</v>
      </c>
      <c r="H655" s="13">
        <f ca="1">TRUNC((TODAY()-assinantes[[#This Row],[Data_Nasc]])/365)</f>
        <v>42</v>
      </c>
      <c r="I655" s="13" t="str">
        <f ca="1">HLOOKUP(assinantes[[#This Row],[Idade]],informacoes!$A$3:$D$4,2,TRUE)</f>
        <v>35-44</v>
      </c>
      <c r="J655" s="15" t="s">
        <v>433</v>
      </c>
      <c r="K655" s="15" t="s">
        <v>446</v>
      </c>
      <c r="L655" s="11">
        <v>9.9</v>
      </c>
    </row>
    <row r="656" spans="1:12" x14ac:dyDescent="0.25">
      <c r="A656" s="7">
        <v>76981963636</v>
      </c>
      <c r="B656" s="9" t="s">
        <v>337</v>
      </c>
      <c r="C656" s="15" t="s">
        <v>5</v>
      </c>
      <c r="D656" s="15" t="s">
        <v>7</v>
      </c>
      <c r="E656" s="15" t="s">
        <v>12</v>
      </c>
      <c r="F656" s="15" t="s">
        <v>425</v>
      </c>
      <c r="G656" s="10">
        <v>27662</v>
      </c>
      <c r="H656" s="13">
        <f ca="1">TRUNC((TODAY()-assinantes[[#This Row],[Data_Nasc]])/365)</f>
        <v>49</v>
      </c>
      <c r="I656" s="13" t="str">
        <f ca="1">HLOOKUP(assinantes[[#This Row],[Idade]],informacoes!$A$3:$D$4,2,TRUE)</f>
        <v>45-54</v>
      </c>
      <c r="J656" s="15" t="s">
        <v>433</v>
      </c>
      <c r="K656" s="15" t="s">
        <v>445</v>
      </c>
      <c r="L656" s="11">
        <v>35.9</v>
      </c>
    </row>
    <row r="657" spans="1:12" x14ac:dyDescent="0.25">
      <c r="A657" s="7">
        <v>77035928818</v>
      </c>
      <c r="B657" s="9" t="s">
        <v>327</v>
      </c>
      <c r="C657" s="15" t="s">
        <v>5</v>
      </c>
      <c r="D657" s="15" t="s">
        <v>7</v>
      </c>
      <c r="E657" s="15" t="s">
        <v>9</v>
      </c>
      <c r="F657" s="15" t="s">
        <v>425</v>
      </c>
      <c r="G657" s="10">
        <v>25223</v>
      </c>
      <c r="H657" s="13">
        <f ca="1">TRUNC((TODAY()-assinantes[[#This Row],[Data_Nasc]])/365)</f>
        <v>56</v>
      </c>
      <c r="I657" s="13" t="str">
        <f ca="1">HLOOKUP(assinantes[[#This Row],[Idade]],informacoes!$A$3:$D$4,2,TRUE)</f>
        <v>54-70</v>
      </c>
      <c r="J657" s="15" t="s">
        <v>429</v>
      </c>
      <c r="K657" s="15" t="s">
        <v>444</v>
      </c>
      <c r="L657" s="11">
        <v>29.9</v>
      </c>
    </row>
    <row r="658" spans="1:12" x14ac:dyDescent="0.25">
      <c r="A658" s="7">
        <v>77297614799</v>
      </c>
      <c r="B658" s="9" t="s">
        <v>32</v>
      </c>
      <c r="C658" s="15" t="s">
        <v>5</v>
      </c>
      <c r="D658" s="15" t="s">
        <v>8</v>
      </c>
      <c r="E658" s="15" t="s">
        <v>13</v>
      </c>
      <c r="F658" s="15" t="s">
        <v>425</v>
      </c>
      <c r="G658" s="10">
        <v>36046</v>
      </c>
      <c r="H658" s="13">
        <f ca="1">TRUNC((TODAY()-assinantes[[#This Row],[Data_Nasc]])/365)</f>
        <v>26</v>
      </c>
      <c r="I658" s="13" t="str">
        <f ca="1">HLOOKUP(assinantes[[#This Row],[Idade]],informacoes!$A$3:$D$4,2,TRUE)</f>
        <v>24-34</v>
      </c>
      <c r="J658" s="15" t="s">
        <v>432</v>
      </c>
      <c r="K658" s="15" t="s">
        <v>444</v>
      </c>
      <c r="L658" s="11">
        <v>29.9</v>
      </c>
    </row>
    <row r="659" spans="1:12" x14ac:dyDescent="0.25">
      <c r="A659" s="7">
        <v>77353989708</v>
      </c>
      <c r="B659" s="9" t="s">
        <v>139</v>
      </c>
      <c r="C659" s="15" t="s">
        <v>6</v>
      </c>
      <c r="D659" s="15" t="s">
        <v>8</v>
      </c>
      <c r="E659" s="15" t="s">
        <v>12</v>
      </c>
      <c r="F659" s="15" t="s">
        <v>426</v>
      </c>
      <c r="G659" s="10">
        <v>24939</v>
      </c>
      <c r="H659" s="13">
        <f ca="1">TRUNC((TODAY()-assinantes[[#This Row],[Data_Nasc]])/365)</f>
        <v>57</v>
      </c>
      <c r="I659" s="13" t="str">
        <f ca="1">HLOOKUP(assinantes[[#This Row],[Idade]],informacoes!$A$3:$D$4,2,TRUE)</f>
        <v>54-70</v>
      </c>
      <c r="J659" s="15" t="s">
        <v>436</v>
      </c>
      <c r="K659" s="15" t="s">
        <v>446</v>
      </c>
      <c r="L659" s="11">
        <v>9.9</v>
      </c>
    </row>
    <row r="660" spans="1:12" x14ac:dyDescent="0.25">
      <c r="A660" s="7">
        <v>77517679683</v>
      </c>
      <c r="B660" s="9" t="s">
        <v>310</v>
      </c>
      <c r="C660" s="15" t="s">
        <v>6</v>
      </c>
      <c r="D660" s="15" t="s">
        <v>7</v>
      </c>
      <c r="E660" s="15" t="s">
        <v>427</v>
      </c>
      <c r="F660" s="15" t="s">
        <v>426</v>
      </c>
      <c r="G660" s="10">
        <v>33473</v>
      </c>
      <c r="H660" s="13">
        <f ca="1">TRUNC((TODAY()-assinantes[[#This Row],[Data_Nasc]])/365)</f>
        <v>33</v>
      </c>
      <c r="I660" s="13" t="str">
        <f ca="1">HLOOKUP(assinantes[[#This Row],[Idade]],informacoes!$A$3:$D$4,2,TRUE)</f>
        <v>24-34</v>
      </c>
      <c r="J660" s="15" t="s">
        <v>436</v>
      </c>
      <c r="K660" s="15" t="s">
        <v>444</v>
      </c>
      <c r="L660" s="11">
        <v>29.9</v>
      </c>
    </row>
    <row r="661" spans="1:12" x14ac:dyDescent="0.25">
      <c r="A661" s="7">
        <v>77576268900</v>
      </c>
      <c r="B661" s="9" t="s">
        <v>116</v>
      </c>
      <c r="C661" s="15" t="s">
        <v>5</v>
      </c>
      <c r="D661" s="15" t="s">
        <v>7</v>
      </c>
      <c r="E661" s="15" t="s">
        <v>13</v>
      </c>
      <c r="F661" s="15" t="s">
        <v>426</v>
      </c>
      <c r="G661" s="10">
        <v>31037</v>
      </c>
      <c r="H661" s="13">
        <f ca="1">TRUNC((TODAY()-assinantes[[#This Row],[Data_Nasc]])/365)</f>
        <v>40</v>
      </c>
      <c r="I661" s="13" t="str">
        <f ca="1">HLOOKUP(assinantes[[#This Row],[Idade]],informacoes!$A$3:$D$4,2,TRUE)</f>
        <v>35-44</v>
      </c>
      <c r="J661" s="15" t="s">
        <v>436</v>
      </c>
      <c r="K661" s="15" t="s">
        <v>446</v>
      </c>
      <c r="L661" s="11">
        <v>9.9</v>
      </c>
    </row>
    <row r="662" spans="1:12" x14ac:dyDescent="0.25">
      <c r="A662" s="7">
        <v>77956710912</v>
      </c>
      <c r="B662" s="9" t="s">
        <v>322</v>
      </c>
      <c r="C662" s="15" t="s">
        <v>6</v>
      </c>
      <c r="D662" s="15" t="s">
        <v>8</v>
      </c>
      <c r="E662" s="15" t="s">
        <v>14</v>
      </c>
      <c r="F662" s="15" t="s">
        <v>424</v>
      </c>
      <c r="G662" s="10">
        <v>27183</v>
      </c>
      <c r="H662" s="13">
        <f ca="1">TRUNC((TODAY()-assinantes[[#This Row],[Data_Nasc]])/365)</f>
        <v>50</v>
      </c>
      <c r="I662" s="13" t="str">
        <f ca="1">HLOOKUP(assinantes[[#This Row],[Idade]],informacoes!$A$3:$D$4,2,TRUE)</f>
        <v>45-54</v>
      </c>
      <c r="J662" s="15" t="s">
        <v>436</v>
      </c>
      <c r="K662" s="15" t="s">
        <v>444</v>
      </c>
      <c r="L662" s="11">
        <v>29.9</v>
      </c>
    </row>
    <row r="663" spans="1:12" x14ac:dyDescent="0.25">
      <c r="A663" s="7">
        <v>78203672011</v>
      </c>
      <c r="B663" s="9" t="s">
        <v>121</v>
      </c>
      <c r="C663" s="15" t="s">
        <v>6</v>
      </c>
      <c r="D663" s="15" t="s">
        <v>417</v>
      </c>
      <c r="E663" s="15" t="s">
        <v>12</v>
      </c>
      <c r="F663" s="15" t="s">
        <v>425</v>
      </c>
      <c r="G663" s="10">
        <v>28970</v>
      </c>
      <c r="H663" s="13">
        <f ca="1">TRUNC((TODAY()-assinantes[[#This Row],[Data_Nasc]])/365)</f>
        <v>45</v>
      </c>
      <c r="I663" s="13" t="str">
        <f ca="1">HLOOKUP(assinantes[[#This Row],[Idade]],informacoes!$A$3:$D$4,2,TRUE)</f>
        <v>45-54</v>
      </c>
      <c r="J663" s="15" t="s">
        <v>436</v>
      </c>
      <c r="K663" s="15" t="s">
        <v>445</v>
      </c>
      <c r="L663" s="11">
        <v>35.9</v>
      </c>
    </row>
    <row r="664" spans="1:12" x14ac:dyDescent="0.25">
      <c r="A664" s="7">
        <v>78384232915</v>
      </c>
      <c r="B664" s="9" t="s">
        <v>117</v>
      </c>
      <c r="C664" s="15" t="s">
        <v>5</v>
      </c>
      <c r="D664" s="15" t="s">
        <v>7</v>
      </c>
      <c r="E664" s="15" t="s">
        <v>427</v>
      </c>
      <c r="F664" s="15" t="s">
        <v>425</v>
      </c>
      <c r="G664" s="10">
        <v>29800</v>
      </c>
      <c r="H664" s="13">
        <f ca="1">TRUNC((TODAY()-assinantes[[#This Row],[Data_Nasc]])/365)</f>
        <v>43</v>
      </c>
      <c r="I664" s="13" t="str">
        <f ca="1">HLOOKUP(assinantes[[#This Row],[Idade]],informacoes!$A$3:$D$4,2,TRUE)</f>
        <v>35-44</v>
      </c>
      <c r="J664" s="15" t="s">
        <v>436</v>
      </c>
      <c r="K664" s="15" t="s">
        <v>446</v>
      </c>
      <c r="L664" s="11">
        <v>9.9</v>
      </c>
    </row>
    <row r="665" spans="1:12" x14ac:dyDescent="0.25">
      <c r="A665" s="7">
        <v>78732548500</v>
      </c>
      <c r="B665" s="9" t="s">
        <v>231</v>
      </c>
      <c r="C665" s="15" t="s">
        <v>5</v>
      </c>
      <c r="D665" s="15" t="s">
        <v>417</v>
      </c>
      <c r="E665" s="15" t="s">
        <v>9</v>
      </c>
      <c r="F665" s="15" t="s">
        <v>424</v>
      </c>
      <c r="G665" s="10">
        <v>33449</v>
      </c>
      <c r="H665" s="13">
        <f ca="1">TRUNC((TODAY()-assinantes[[#This Row],[Data_Nasc]])/365)</f>
        <v>33</v>
      </c>
      <c r="I665" s="13" t="str">
        <f ca="1">HLOOKUP(assinantes[[#This Row],[Idade]],informacoes!$A$3:$D$4,2,TRUE)</f>
        <v>24-34</v>
      </c>
      <c r="J665" s="15" t="s">
        <v>435</v>
      </c>
      <c r="K665" s="15" t="s">
        <v>444</v>
      </c>
      <c r="L665" s="11">
        <v>29.9</v>
      </c>
    </row>
    <row r="666" spans="1:12" x14ac:dyDescent="0.25">
      <c r="A666" s="7">
        <v>78770918998</v>
      </c>
      <c r="B666" s="9" t="s">
        <v>204</v>
      </c>
      <c r="C666" s="15" t="s">
        <v>5</v>
      </c>
      <c r="D666" s="15" t="s">
        <v>418</v>
      </c>
      <c r="E666" s="15" t="s">
        <v>13</v>
      </c>
      <c r="F666" s="15" t="s">
        <v>425</v>
      </c>
      <c r="G666" s="10">
        <v>32795</v>
      </c>
      <c r="H666" s="13">
        <f ca="1">TRUNC((TODAY()-assinantes[[#This Row],[Data_Nasc]])/365)</f>
        <v>35</v>
      </c>
      <c r="I666" s="13" t="str">
        <f ca="1">HLOOKUP(assinantes[[#This Row],[Idade]],informacoes!$A$3:$D$4,2,TRUE)</f>
        <v>35-44</v>
      </c>
      <c r="J666" s="15" t="s">
        <v>433</v>
      </c>
      <c r="K666" s="15" t="s">
        <v>446</v>
      </c>
      <c r="L666" s="11">
        <v>9.9</v>
      </c>
    </row>
    <row r="667" spans="1:12" x14ac:dyDescent="0.25">
      <c r="A667" s="7">
        <v>78801671422</v>
      </c>
      <c r="B667" s="9" t="s">
        <v>58</v>
      </c>
      <c r="C667" s="15" t="s">
        <v>5</v>
      </c>
      <c r="D667" s="15" t="s">
        <v>417</v>
      </c>
      <c r="E667" s="15" t="s">
        <v>14</v>
      </c>
      <c r="F667" s="15" t="s">
        <v>426</v>
      </c>
      <c r="G667" s="10">
        <v>30804</v>
      </c>
      <c r="H667" s="13">
        <f ca="1">TRUNC((TODAY()-assinantes[[#This Row],[Data_Nasc]])/365)</f>
        <v>40</v>
      </c>
      <c r="I667" s="13" t="str">
        <f ca="1">HLOOKUP(assinantes[[#This Row],[Idade]],informacoes!$A$3:$D$4,2,TRUE)</f>
        <v>35-44</v>
      </c>
      <c r="J667" s="15" t="s">
        <v>433</v>
      </c>
      <c r="K667" s="15" t="s">
        <v>444</v>
      </c>
      <c r="L667" s="11">
        <v>29.9</v>
      </c>
    </row>
    <row r="668" spans="1:12" x14ac:dyDescent="0.25">
      <c r="A668" s="7">
        <v>78983767645</v>
      </c>
      <c r="B668" s="9" t="s">
        <v>277</v>
      </c>
      <c r="C668" s="15" t="s">
        <v>5</v>
      </c>
      <c r="D668" s="15" t="s">
        <v>7</v>
      </c>
      <c r="E668" s="15" t="s">
        <v>427</v>
      </c>
      <c r="F668" s="15" t="s">
        <v>425</v>
      </c>
      <c r="G668" s="10">
        <v>28433</v>
      </c>
      <c r="H668" s="13">
        <f ca="1">TRUNC((TODAY()-assinantes[[#This Row],[Data_Nasc]])/365)</f>
        <v>47</v>
      </c>
      <c r="I668" s="13" t="str">
        <f ca="1">HLOOKUP(assinantes[[#This Row],[Idade]],informacoes!$A$3:$D$4,2,TRUE)</f>
        <v>45-54</v>
      </c>
      <c r="J668" s="15" t="s">
        <v>433</v>
      </c>
      <c r="K668" s="15" t="s">
        <v>445</v>
      </c>
      <c r="L668" s="11">
        <v>35.9</v>
      </c>
    </row>
    <row r="669" spans="1:12" x14ac:dyDescent="0.25">
      <c r="A669" s="7">
        <v>79152697017</v>
      </c>
      <c r="B669" s="9" t="s">
        <v>323</v>
      </c>
      <c r="C669" s="15" t="s">
        <v>6</v>
      </c>
      <c r="D669" s="15" t="s">
        <v>7</v>
      </c>
      <c r="E669" s="15" t="s">
        <v>13</v>
      </c>
      <c r="F669" s="15" t="s">
        <v>424</v>
      </c>
      <c r="G669" s="10">
        <v>31815</v>
      </c>
      <c r="H669" s="13">
        <f ca="1">TRUNC((TODAY()-assinantes[[#This Row],[Data_Nasc]])/365)</f>
        <v>38</v>
      </c>
      <c r="I669" s="13" t="str">
        <f ca="1">HLOOKUP(assinantes[[#This Row],[Idade]],informacoes!$A$3:$D$4,2,TRUE)</f>
        <v>35-44</v>
      </c>
      <c r="J669" s="15" t="s">
        <v>433</v>
      </c>
      <c r="K669" s="15" t="s">
        <v>444</v>
      </c>
      <c r="L669" s="11">
        <v>29.9</v>
      </c>
    </row>
    <row r="670" spans="1:12" x14ac:dyDescent="0.25">
      <c r="A670" s="7">
        <v>79191835030</v>
      </c>
      <c r="B670" s="9" t="s">
        <v>178</v>
      </c>
      <c r="C670" s="15" t="s">
        <v>5</v>
      </c>
      <c r="D670" s="15" t="s">
        <v>417</v>
      </c>
      <c r="E670" s="15" t="s">
        <v>14</v>
      </c>
      <c r="F670" s="15" t="s">
        <v>426</v>
      </c>
      <c r="G670" s="10">
        <v>30664</v>
      </c>
      <c r="H670" s="13">
        <f ca="1">TRUNC((TODAY()-assinantes[[#This Row],[Data_Nasc]])/365)</f>
        <v>41</v>
      </c>
      <c r="I670" s="13" t="str">
        <f ca="1">HLOOKUP(assinantes[[#This Row],[Idade]],informacoes!$A$3:$D$4,2,TRUE)</f>
        <v>35-44</v>
      </c>
      <c r="J670" s="15" t="s">
        <v>433</v>
      </c>
      <c r="K670" s="15" t="s">
        <v>444</v>
      </c>
      <c r="L670" s="11">
        <v>29.9</v>
      </c>
    </row>
    <row r="671" spans="1:12" x14ac:dyDescent="0.25">
      <c r="A671" s="7">
        <v>79692046981</v>
      </c>
      <c r="B671" s="9" t="s">
        <v>17</v>
      </c>
      <c r="C671" s="15" t="s">
        <v>6</v>
      </c>
      <c r="D671" s="15" t="s">
        <v>7</v>
      </c>
      <c r="E671" s="15" t="s">
        <v>427</v>
      </c>
      <c r="F671" s="15" t="s">
        <v>425</v>
      </c>
      <c r="G671" s="10">
        <v>28052</v>
      </c>
      <c r="H671" s="13">
        <f ca="1">TRUNC((TODAY()-assinantes[[#This Row],[Data_Nasc]])/365)</f>
        <v>48</v>
      </c>
      <c r="I671" s="13" t="str">
        <f ca="1">HLOOKUP(assinantes[[#This Row],[Idade]],informacoes!$A$3:$D$4,2,TRUE)</f>
        <v>45-54</v>
      </c>
      <c r="J671" s="15" t="s">
        <v>430</v>
      </c>
      <c r="K671" s="15" t="s">
        <v>445</v>
      </c>
      <c r="L671" s="11">
        <v>35.9</v>
      </c>
    </row>
    <row r="672" spans="1:12" x14ac:dyDescent="0.25">
      <c r="A672" s="7">
        <v>80034583746</v>
      </c>
      <c r="B672" s="9" t="s">
        <v>340</v>
      </c>
      <c r="C672" s="15" t="s">
        <v>6</v>
      </c>
      <c r="D672" s="15" t="s">
        <v>7</v>
      </c>
      <c r="E672" s="15" t="s">
        <v>14</v>
      </c>
      <c r="F672" s="15" t="s">
        <v>425</v>
      </c>
      <c r="G672" s="10">
        <v>27478</v>
      </c>
      <c r="H672" s="13">
        <f ca="1">TRUNC((TODAY()-assinantes[[#This Row],[Data_Nasc]])/365)</f>
        <v>50</v>
      </c>
      <c r="I672" s="13" t="str">
        <f ca="1">HLOOKUP(assinantes[[#This Row],[Idade]],informacoes!$A$3:$D$4,2,TRUE)</f>
        <v>45-54</v>
      </c>
      <c r="J672" s="15" t="s">
        <v>429</v>
      </c>
      <c r="K672" s="15" t="s">
        <v>444</v>
      </c>
      <c r="L672" s="11">
        <v>29.9</v>
      </c>
    </row>
    <row r="673" spans="1:12" x14ac:dyDescent="0.25">
      <c r="A673" s="7">
        <v>80299981987</v>
      </c>
      <c r="B673" s="9" t="s">
        <v>40</v>
      </c>
      <c r="C673" s="15" t="s">
        <v>5</v>
      </c>
      <c r="D673" s="15" t="s">
        <v>7</v>
      </c>
      <c r="E673" s="15" t="s">
        <v>14</v>
      </c>
      <c r="F673" s="15" t="s">
        <v>426</v>
      </c>
      <c r="G673" s="10">
        <v>33791</v>
      </c>
      <c r="H673" s="13">
        <f ca="1">TRUNC((TODAY()-assinantes[[#This Row],[Data_Nasc]])/365)</f>
        <v>32</v>
      </c>
      <c r="I673" s="13" t="str">
        <f ca="1">HLOOKUP(assinantes[[#This Row],[Idade]],informacoes!$A$3:$D$4,2,TRUE)</f>
        <v>24-34</v>
      </c>
      <c r="J673" s="15" t="s">
        <v>431</v>
      </c>
      <c r="K673" s="15" t="s">
        <v>446</v>
      </c>
      <c r="L673" s="11">
        <v>9.9</v>
      </c>
    </row>
    <row r="674" spans="1:12" x14ac:dyDescent="0.25">
      <c r="A674" s="7">
        <v>80307995495</v>
      </c>
      <c r="B674" s="9" t="s">
        <v>223</v>
      </c>
      <c r="C674" s="15" t="s">
        <v>5</v>
      </c>
      <c r="D674" s="15" t="s">
        <v>7</v>
      </c>
      <c r="E674" s="15" t="s">
        <v>12</v>
      </c>
      <c r="F674" s="15" t="s">
        <v>424</v>
      </c>
      <c r="G674" s="10">
        <v>25398</v>
      </c>
      <c r="H674" s="13">
        <f ca="1">TRUNC((TODAY()-assinantes[[#This Row],[Data_Nasc]])/365)</f>
        <v>55</v>
      </c>
      <c r="I674" s="13" t="str">
        <f ca="1">HLOOKUP(assinantes[[#This Row],[Idade]],informacoes!$A$3:$D$4,2,TRUE)</f>
        <v>54-70</v>
      </c>
      <c r="J674" s="15" t="s">
        <v>432</v>
      </c>
      <c r="K674" s="15" t="s">
        <v>447</v>
      </c>
      <c r="L674" s="11">
        <v>79.900000000000006</v>
      </c>
    </row>
    <row r="675" spans="1:12" x14ac:dyDescent="0.25">
      <c r="A675" s="7">
        <v>80343263498</v>
      </c>
      <c r="B675" s="9" t="s">
        <v>41</v>
      </c>
      <c r="C675" s="15" t="s">
        <v>6</v>
      </c>
      <c r="D675" s="15" t="s">
        <v>417</v>
      </c>
      <c r="E675" s="15" t="s">
        <v>427</v>
      </c>
      <c r="F675" s="15" t="s">
        <v>425</v>
      </c>
      <c r="G675" s="10">
        <v>23254</v>
      </c>
      <c r="H675" s="13">
        <f ca="1">TRUNC((TODAY()-assinantes[[#This Row],[Data_Nasc]])/365)</f>
        <v>61</v>
      </c>
      <c r="I675" s="13" t="str">
        <f ca="1">HLOOKUP(assinantes[[#This Row],[Idade]],informacoes!$A$3:$D$4,2,TRUE)</f>
        <v>54-70</v>
      </c>
      <c r="J675" s="15" t="s">
        <v>434</v>
      </c>
      <c r="K675" s="15" t="s">
        <v>445</v>
      </c>
      <c r="L675" s="11">
        <v>35.9</v>
      </c>
    </row>
    <row r="676" spans="1:12" x14ac:dyDescent="0.25">
      <c r="A676" s="7">
        <v>80727883222</v>
      </c>
      <c r="B676" s="9" t="s">
        <v>343</v>
      </c>
      <c r="C676" s="15" t="s">
        <v>5</v>
      </c>
      <c r="D676" s="15" t="s">
        <v>7</v>
      </c>
      <c r="E676" s="15" t="s">
        <v>12</v>
      </c>
      <c r="F676" s="15" t="s">
        <v>424</v>
      </c>
      <c r="G676" s="10">
        <v>27726</v>
      </c>
      <c r="H676" s="13">
        <f ca="1">TRUNC((TODAY()-assinantes[[#This Row],[Data_Nasc]])/365)</f>
        <v>49</v>
      </c>
      <c r="I676" s="13" t="str">
        <f ca="1">HLOOKUP(assinantes[[#This Row],[Idade]],informacoes!$A$3:$D$4,2,TRUE)</f>
        <v>45-54</v>
      </c>
      <c r="J676" s="15" t="s">
        <v>430</v>
      </c>
      <c r="K676" s="15" t="s">
        <v>447</v>
      </c>
      <c r="L676" s="11">
        <v>79.900000000000006</v>
      </c>
    </row>
    <row r="677" spans="1:12" x14ac:dyDescent="0.25">
      <c r="A677" s="7">
        <v>80931859365</v>
      </c>
      <c r="B677" s="9" t="s">
        <v>344</v>
      </c>
      <c r="C677" s="15" t="s">
        <v>6</v>
      </c>
      <c r="D677" s="15" t="s">
        <v>417</v>
      </c>
      <c r="E677" s="15" t="s">
        <v>13</v>
      </c>
      <c r="F677" s="15" t="s">
        <v>425</v>
      </c>
      <c r="G677" s="10">
        <v>30815</v>
      </c>
      <c r="H677" s="13">
        <f ca="1">TRUNC((TODAY()-assinantes[[#This Row],[Data_Nasc]])/365)</f>
        <v>40</v>
      </c>
      <c r="I677" s="13" t="str">
        <f ca="1">HLOOKUP(assinantes[[#This Row],[Idade]],informacoes!$A$3:$D$4,2,TRUE)</f>
        <v>35-44</v>
      </c>
      <c r="J677" s="15" t="s">
        <v>435</v>
      </c>
      <c r="K677" s="15" t="s">
        <v>444</v>
      </c>
      <c r="L677" s="11">
        <v>29.9</v>
      </c>
    </row>
    <row r="678" spans="1:12" x14ac:dyDescent="0.25">
      <c r="A678" s="7">
        <v>81040031571</v>
      </c>
      <c r="B678" s="9" t="s">
        <v>382</v>
      </c>
      <c r="C678" s="15" t="s">
        <v>5</v>
      </c>
      <c r="D678" s="15" t="s">
        <v>8</v>
      </c>
      <c r="E678" s="15" t="s">
        <v>427</v>
      </c>
      <c r="F678" s="15" t="s">
        <v>424</v>
      </c>
      <c r="G678" s="10">
        <v>23396</v>
      </c>
      <c r="H678" s="13">
        <f ca="1">TRUNC((TODAY()-assinantes[[#This Row],[Data_Nasc]])/365)</f>
        <v>61</v>
      </c>
      <c r="I678" s="13" t="str">
        <f ca="1">HLOOKUP(assinantes[[#This Row],[Idade]],informacoes!$A$3:$D$4,2,TRUE)</f>
        <v>54-70</v>
      </c>
      <c r="J678" s="15" t="s">
        <v>436</v>
      </c>
      <c r="K678" s="15" t="s">
        <v>444</v>
      </c>
      <c r="L678" s="11">
        <v>29.9</v>
      </c>
    </row>
    <row r="679" spans="1:12" x14ac:dyDescent="0.25">
      <c r="A679" s="7">
        <v>81073311563</v>
      </c>
      <c r="B679" s="9" t="s">
        <v>123</v>
      </c>
      <c r="C679" s="15" t="s">
        <v>6</v>
      </c>
      <c r="D679" s="15" t="s">
        <v>7</v>
      </c>
      <c r="E679" s="15" t="s">
        <v>9</v>
      </c>
      <c r="F679" s="15" t="s">
        <v>424</v>
      </c>
      <c r="G679" s="10">
        <v>29499</v>
      </c>
      <c r="H679" s="13">
        <f ca="1">TRUNC((TODAY()-assinantes[[#This Row],[Data_Nasc]])/365)</f>
        <v>44</v>
      </c>
      <c r="I679" s="13" t="str">
        <f ca="1">HLOOKUP(assinantes[[#This Row],[Idade]],informacoes!$A$3:$D$4,2,TRUE)</f>
        <v>45-54</v>
      </c>
      <c r="J679" s="15" t="s">
        <v>430</v>
      </c>
      <c r="K679" s="15" t="s">
        <v>446</v>
      </c>
      <c r="L679" s="11">
        <v>9.9</v>
      </c>
    </row>
    <row r="680" spans="1:12" x14ac:dyDescent="0.25">
      <c r="A680" s="7">
        <v>81254163050</v>
      </c>
      <c r="B680" s="9" t="s">
        <v>65</v>
      </c>
      <c r="C680" s="15" t="s">
        <v>6</v>
      </c>
      <c r="D680" s="15" t="s">
        <v>7</v>
      </c>
      <c r="E680" s="15" t="s">
        <v>427</v>
      </c>
      <c r="F680" s="15" t="s">
        <v>425</v>
      </c>
      <c r="G680" s="10">
        <v>29554</v>
      </c>
      <c r="H680" s="13">
        <f ca="1">TRUNC((TODAY()-assinantes[[#This Row],[Data_Nasc]])/365)</f>
        <v>44</v>
      </c>
      <c r="I680" s="13" t="str">
        <f ca="1">HLOOKUP(assinantes[[#This Row],[Idade]],informacoes!$A$3:$D$4,2,TRUE)</f>
        <v>45-54</v>
      </c>
      <c r="J680" s="15" t="s">
        <v>435</v>
      </c>
      <c r="K680" s="15" t="s">
        <v>445</v>
      </c>
      <c r="L680" s="11">
        <v>35.9</v>
      </c>
    </row>
    <row r="681" spans="1:12" x14ac:dyDescent="0.25">
      <c r="A681" s="7">
        <v>81389193399</v>
      </c>
      <c r="B681" s="9" t="s">
        <v>155</v>
      </c>
      <c r="C681" s="15" t="s">
        <v>6</v>
      </c>
      <c r="D681" s="15" t="s">
        <v>417</v>
      </c>
      <c r="E681" s="15" t="s">
        <v>13</v>
      </c>
      <c r="F681" s="15" t="s">
        <v>425</v>
      </c>
      <c r="G681" s="10">
        <v>29115</v>
      </c>
      <c r="H681" s="13">
        <f ca="1">TRUNC((TODAY()-assinantes[[#This Row],[Data_Nasc]])/365)</f>
        <v>45</v>
      </c>
      <c r="I681" s="13" t="str">
        <f ca="1">HLOOKUP(assinantes[[#This Row],[Idade]],informacoes!$A$3:$D$4,2,TRUE)</f>
        <v>45-54</v>
      </c>
      <c r="J681" s="15" t="s">
        <v>436</v>
      </c>
      <c r="K681" s="15" t="s">
        <v>444</v>
      </c>
      <c r="L681" s="11">
        <v>29.9</v>
      </c>
    </row>
    <row r="682" spans="1:12" x14ac:dyDescent="0.25">
      <c r="A682" s="7">
        <v>81477810082</v>
      </c>
      <c r="B682" s="9" t="s">
        <v>248</v>
      </c>
      <c r="C682" s="15" t="s">
        <v>6</v>
      </c>
      <c r="D682" s="15" t="s">
        <v>416</v>
      </c>
      <c r="E682" s="15" t="s">
        <v>13</v>
      </c>
      <c r="F682" s="15" t="s">
        <v>425</v>
      </c>
      <c r="G682" s="10">
        <v>34658</v>
      </c>
      <c r="H682" s="13">
        <f ca="1">TRUNC((TODAY()-assinantes[[#This Row],[Data_Nasc]])/365)</f>
        <v>30</v>
      </c>
      <c r="I682" s="13" t="str">
        <f ca="1">HLOOKUP(assinantes[[#This Row],[Idade]],informacoes!$A$3:$D$4,2,TRUE)</f>
        <v>24-34</v>
      </c>
      <c r="J682" s="15" t="s">
        <v>433</v>
      </c>
      <c r="K682" s="15" t="s">
        <v>444</v>
      </c>
      <c r="L682" s="11">
        <v>29.9</v>
      </c>
    </row>
    <row r="683" spans="1:12" x14ac:dyDescent="0.25">
      <c r="A683" s="7">
        <v>81525212234</v>
      </c>
      <c r="B683" s="9" t="s">
        <v>298</v>
      </c>
      <c r="C683" s="15" t="s">
        <v>5</v>
      </c>
      <c r="D683" s="15" t="s">
        <v>417</v>
      </c>
      <c r="E683" s="15" t="s">
        <v>14</v>
      </c>
      <c r="F683" s="15" t="s">
        <v>426</v>
      </c>
      <c r="G683" s="10">
        <v>31311</v>
      </c>
      <c r="H683" s="13">
        <f ca="1">TRUNC((TODAY()-assinantes[[#This Row],[Data_Nasc]])/365)</f>
        <v>39</v>
      </c>
      <c r="I683" s="13" t="str">
        <f ca="1">HLOOKUP(assinantes[[#This Row],[Idade]],informacoes!$A$3:$D$4,2,TRUE)</f>
        <v>35-44</v>
      </c>
      <c r="J683" s="15" t="s">
        <v>433</v>
      </c>
      <c r="K683" s="15" t="s">
        <v>444</v>
      </c>
      <c r="L683" s="11">
        <v>29.9</v>
      </c>
    </row>
    <row r="684" spans="1:12" x14ac:dyDescent="0.25">
      <c r="A684" s="7">
        <v>81656115235</v>
      </c>
      <c r="B684" s="9" t="s">
        <v>358</v>
      </c>
      <c r="C684" s="15" t="s">
        <v>6</v>
      </c>
      <c r="D684" s="15" t="s">
        <v>417</v>
      </c>
      <c r="E684" s="15" t="s">
        <v>427</v>
      </c>
      <c r="F684" s="15" t="s">
        <v>426</v>
      </c>
      <c r="G684" s="10">
        <v>32752</v>
      </c>
      <c r="H684" s="13">
        <f ca="1">TRUNC((TODAY()-assinantes[[#This Row],[Data_Nasc]])/365)</f>
        <v>35</v>
      </c>
      <c r="I684" s="13" t="str">
        <f ca="1">HLOOKUP(assinantes[[#This Row],[Idade]],informacoes!$A$3:$D$4,2,TRUE)</f>
        <v>35-44</v>
      </c>
      <c r="J684" s="15" t="s">
        <v>433</v>
      </c>
      <c r="K684" s="15" t="s">
        <v>444</v>
      </c>
      <c r="L684" s="11">
        <v>29.9</v>
      </c>
    </row>
    <row r="685" spans="1:12" x14ac:dyDescent="0.25">
      <c r="A685" s="7">
        <v>81829540486</v>
      </c>
      <c r="B685" s="9" t="s">
        <v>414</v>
      </c>
      <c r="C685" s="15" t="s">
        <v>5</v>
      </c>
      <c r="D685" s="15" t="s">
        <v>417</v>
      </c>
      <c r="E685" s="15" t="s">
        <v>11</v>
      </c>
      <c r="F685" s="15" t="s">
        <v>425</v>
      </c>
      <c r="G685" s="10">
        <v>33640</v>
      </c>
      <c r="H685" s="13">
        <f ca="1">TRUNC((TODAY()-assinantes[[#This Row],[Data_Nasc]])/365)</f>
        <v>33</v>
      </c>
      <c r="I685" s="13" t="str">
        <f ca="1">HLOOKUP(assinantes[[#This Row],[Idade]],informacoes!$A$3:$D$4,2,TRUE)</f>
        <v>24-34</v>
      </c>
      <c r="J685" s="15" t="s">
        <v>433</v>
      </c>
      <c r="K685" s="15" t="s">
        <v>447</v>
      </c>
      <c r="L685" s="11">
        <v>79.900000000000006</v>
      </c>
    </row>
    <row r="686" spans="1:12" x14ac:dyDescent="0.25">
      <c r="A686" s="7">
        <v>81841428890</v>
      </c>
      <c r="B686" s="9" t="s">
        <v>295</v>
      </c>
      <c r="C686" s="15" t="s">
        <v>6</v>
      </c>
      <c r="D686" s="15" t="s">
        <v>417</v>
      </c>
      <c r="E686" s="15" t="s">
        <v>12</v>
      </c>
      <c r="F686" s="15" t="s">
        <v>425</v>
      </c>
      <c r="G686" s="10">
        <v>23270</v>
      </c>
      <c r="H686" s="13">
        <f ca="1">TRUNC((TODAY()-assinantes[[#This Row],[Data_Nasc]])/365)</f>
        <v>61</v>
      </c>
      <c r="I686" s="13" t="str">
        <f ca="1">HLOOKUP(assinantes[[#This Row],[Idade]],informacoes!$A$3:$D$4,2,TRUE)</f>
        <v>54-70</v>
      </c>
      <c r="J686" s="15" t="s">
        <v>433</v>
      </c>
      <c r="K686" s="15" t="s">
        <v>447</v>
      </c>
      <c r="L686" s="11">
        <v>79.900000000000006</v>
      </c>
    </row>
    <row r="687" spans="1:12" x14ac:dyDescent="0.25">
      <c r="A687" s="7">
        <v>81957095029</v>
      </c>
      <c r="B687" s="9" t="s">
        <v>52</v>
      </c>
      <c r="C687" s="15" t="s">
        <v>5</v>
      </c>
      <c r="D687" s="15" t="s">
        <v>8</v>
      </c>
      <c r="E687" s="15" t="s">
        <v>14</v>
      </c>
      <c r="F687" s="15" t="s">
        <v>425</v>
      </c>
      <c r="G687" s="10">
        <v>35440</v>
      </c>
      <c r="H687" s="13">
        <f ca="1">TRUNC((TODAY()-assinantes[[#This Row],[Data_Nasc]])/365)</f>
        <v>28</v>
      </c>
      <c r="I687" s="13" t="str">
        <f ca="1">HLOOKUP(assinantes[[#This Row],[Idade]],informacoes!$A$3:$D$4,2,TRUE)</f>
        <v>24-34</v>
      </c>
      <c r="J687" s="15" t="s">
        <v>433</v>
      </c>
      <c r="K687" s="15" t="s">
        <v>444</v>
      </c>
      <c r="L687" s="11">
        <v>29.9</v>
      </c>
    </row>
    <row r="688" spans="1:12" x14ac:dyDescent="0.25">
      <c r="A688" s="7">
        <v>81957392796</v>
      </c>
      <c r="B688" s="9" t="s">
        <v>232</v>
      </c>
      <c r="C688" s="15" t="s">
        <v>5</v>
      </c>
      <c r="D688" s="15" t="s">
        <v>8</v>
      </c>
      <c r="E688" s="15" t="s">
        <v>14</v>
      </c>
      <c r="F688" s="15" t="s">
        <v>425</v>
      </c>
      <c r="G688" s="10">
        <v>33595</v>
      </c>
      <c r="H688" s="13">
        <f ca="1">TRUNC((TODAY()-assinantes[[#This Row],[Data_Nasc]])/365)</f>
        <v>33</v>
      </c>
      <c r="I688" s="13" t="str">
        <f ca="1">HLOOKUP(assinantes[[#This Row],[Idade]],informacoes!$A$3:$D$4,2,TRUE)</f>
        <v>24-34</v>
      </c>
      <c r="J688" s="15" t="s">
        <v>433</v>
      </c>
      <c r="K688" s="15" t="s">
        <v>446</v>
      </c>
      <c r="L688" s="11">
        <v>9.9</v>
      </c>
    </row>
    <row r="689" spans="1:12" x14ac:dyDescent="0.25">
      <c r="A689" s="7">
        <v>81986544000</v>
      </c>
      <c r="B689" s="9" t="s">
        <v>97</v>
      </c>
      <c r="C689" s="15" t="s">
        <v>6</v>
      </c>
      <c r="D689" s="15" t="s">
        <v>7</v>
      </c>
      <c r="E689" s="15" t="s">
        <v>12</v>
      </c>
      <c r="F689" s="15" t="s">
        <v>425</v>
      </c>
      <c r="G689" s="10">
        <v>30529</v>
      </c>
      <c r="H689" s="13">
        <f ca="1">TRUNC((TODAY()-assinantes[[#This Row],[Data_Nasc]])/365)</f>
        <v>41</v>
      </c>
      <c r="I689" s="13" t="str">
        <f ca="1">HLOOKUP(assinantes[[#This Row],[Idade]],informacoes!$A$3:$D$4,2,TRUE)</f>
        <v>35-44</v>
      </c>
      <c r="J689" s="15" t="s">
        <v>433</v>
      </c>
      <c r="K689" s="15" t="s">
        <v>445</v>
      </c>
      <c r="L689" s="11">
        <v>35.9</v>
      </c>
    </row>
    <row r="690" spans="1:12" x14ac:dyDescent="0.25">
      <c r="A690" s="7">
        <v>82193403599</v>
      </c>
      <c r="B690" s="9" t="s">
        <v>113</v>
      </c>
      <c r="C690" s="15" t="s">
        <v>5</v>
      </c>
      <c r="D690" s="15" t="s">
        <v>7</v>
      </c>
      <c r="E690" s="15" t="s">
        <v>427</v>
      </c>
      <c r="F690" s="15" t="s">
        <v>424</v>
      </c>
      <c r="G690" s="10">
        <v>23366</v>
      </c>
      <c r="H690" s="13">
        <f ca="1">TRUNC((TODAY()-assinantes[[#This Row],[Data_Nasc]])/365)</f>
        <v>61</v>
      </c>
      <c r="I690" s="13" t="str">
        <f ca="1">HLOOKUP(assinantes[[#This Row],[Idade]],informacoes!$A$3:$D$4,2,TRUE)</f>
        <v>54-70</v>
      </c>
      <c r="J690" s="15" t="s">
        <v>433</v>
      </c>
      <c r="K690" s="15" t="s">
        <v>445</v>
      </c>
      <c r="L690" s="11">
        <v>35.9</v>
      </c>
    </row>
    <row r="691" spans="1:12" x14ac:dyDescent="0.25">
      <c r="A691" s="7">
        <v>82208515205</v>
      </c>
      <c r="B691" s="9" t="s">
        <v>73</v>
      </c>
      <c r="C691" s="15" t="s">
        <v>6</v>
      </c>
      <c r="D691" s="15" t="s">
        <v>7</v>
      </c>
      <c r="E691" s="15" t="s">
        <v>12</v>
      </c>
      <c r="F691" s="15" t="s">
        <v>424</v>
      </c>
      <c r="G691" s="10">
        <v>29738</v>
      </c>
      <c r="H691" s="13">
        <f ca="1">TRUNC((TODAY()-assinantes[[#This Row],[Data_Nasc]])/365)</f>
        <v>43</v>
      </c>
      <c r="I691" s="13" t="str">
        <f ca="1">HLOOKUP(assinantes[[#This Row],[Idade]],informacoes!$A$3:$D$4,2,TRUE)</f>
        <v>35-44</v>
      </c>
      <c r="J691" s="15" t="s">
        <v>429</v>
      </c>
      <c r="K691" s="15" t="s">
        <v>445</v>
      </c>
      <c r="L691" s="11">
        <v>35.9</v>
      </c>
    </row>
    <row r="692" spans="1:12" x14ac:dyDescent="0.25">
      <c r="A692" s="7">
        <v>82322292165</v>
      </c>
      <c r="B692" s="9" t="s">
        <v>197</v>
      </c>
      <c r="C692" s="15" t="s">
        <v>5</v>
      </c>
      <c r="D692" s="15" t="s">
        <v>7</v>
      </c>
      <c r="E692" s="15" t="s">
        <v>427</v>
      </c>
      <c r="F692" s="15" t="s">
        <v>425</v>
      </c>
      <c r="G692" s="10">
        <v>22049</v>
      </c>
      <c r="H692" s="13">
        <f ca="1">TRUNC((TODAY()-assinantes[[#This Row],[Data_Nasc]])/365)</f>
        <v>64</v>
      </c>
      <c r="I692" s="13" t="str">
        <f ca="1">HLOOKUP(assinantes[[#This Row],[Idade]],informacoes!$A$3:$D$4,2,TRUE)</f>
        <v>54-70</v>
      </c>
      <c r="J692" s="15" t="s">
        <v>432</v>
      </c>
      <c r="K692" s="15" t="s">
        <v>445</v>
      </c>
      <c r="L692" s="11">
        <v>35.9</v>
      </c>
    </row>
    <row r="693" spans="1:12" x14ac:dyDescent="0.25">
      <c r="A693" s="7">
        <v>82534701192</v>
      </c>
      <c r="B693" s="9" t="s">
        <v>20</v>
      </c>
      <c r="C693" s="15" t="s">
        <v>5</v>
      </c>
      <c r="D693" s="15" t="s">
        <v>7</v>
      </c>
      <c r="E693" s="15" t="s">
        <v>13</v>
      </c>
      <c r="F693" s="15" t="s">
        <v>425</v>
      </c>
      <c r="G693" s="10">
        <v>30524</v>
      </c>
      <c r="H693" s="13">
        <f ca="1">TRUNC((TODAY()-assinantes[[#This Row],[Data_Nasc]])/365)</f>
        <v>41</v>
      </c>
      <c r="I693" s="13" t="str">
        <f ca="1">HLOOKUP(assinantes[[#This Row],[Idade]],informacoes!$A$3:$D$4,2,TRUE)</f>
        <v>35-44</v>
      </c>
      <c r="J693" s="15" t="s">
        <v>436</v>
      </c>
      <c r="K693" s="15" t="s">
        <v>446</v>
      </c>
      <c r="L693" s="11">
        <v>9.9</v>
      </c>
    </row>
    <row r="694" spans="1:12" x14ac:dyDescent="0.25">
      <c r="A694" s="7">
        <v>82602952057</v>
      </c>
      <c r="B694" s="9" t="s">
        <v>83</v>
      </c>
      <c r="C694" s="15" t="s">
        <v>6</v>
      </c>
      <c r="D694" s="15" t="s">
        <v>7</v>
      </c>
      <c r="E694" s="15" t="s">
        <v>13</v>
      </c>
      <c r="F694" s="15" t="s">
        <v>424</v>
      </c>
      <c r="G694" s="10">
        <v>27484</v>
      </c>
      <c r="H694" s="13">
        <f ca="1">TRUNC((TODAY()-assinantes[[#This Row],[Data_Nasc]])/365)</f>
        <v>50</v>
      </c>
      <c r="I694" s="13" t="str">
        <f ca="1">HLOOKUP(assinantes[[#This Row],[Idade]],informacoes!$A$3:$D$4,2,TRUE)</f>
        <v>45-54</v>
      </c>
      <c r="J694" s="15" t="s">
        <v>436</v>
      </c>
      <c r="K694" s="15" t="s">
        <v>444</v>
      </c>
      <c r="L694" s="11">
        <v>29.9</v>
      </c>
    </row>
    <row r="695" spans="1:12" x14ac:dyDescent="0.25">
      <c r="A695" s="7">
        <v>82616416182</v>
      </c>
      <c r="B695" s="9" t="s">
        <v>321</v>
      </c>
      <c r="C695" s="15" t="s">
        <v>5</v>
      </c>
      <c r="D695" s="15" t="s">
        <v>417</v>
      </c>
      <c r="E695" s="15" t="s">
        <v>427</v>
      </c>
      <c r="F695" s="15" t="s">
        <v>425</v>
      </c>
      <c r="G695" s="10">
        <v>23127</v>
      </c>
      <c r="H695" s="13">
        <f ca="1">TRUNC((TODAY()-assinantes[[#This Row],[Data_Nasc]])/365)</f>
        <v>61</v>
      </c>
      <c r="I695" s="13" t="str">
        <f ca="1">HLOOKUP(assinantes[[#This Row],[Idade]],informacoes!$A$3:$D$4,2,TRUE)</f>
        <v>54-70</v>
      </c>
      <c r="J695" s="15" t="s">
        <v>436</v>
      </c>
      <c r="K695" s="15" t="s">
        <v>446</v>
      </c>
      <c r="L695" s="11">
        <v>9.9</v>
      </c>
    </row>
    <row r="696" spans="1:12" x14ac:dyDescent="0.25">
      <c r="A696" s="7">
        <v>82696018618</v>
      </c>
      <c r="B696" s="9" t="s">
        <v>396</v>
      </c>
      <c r="C696" s="15" t="s">
        <v>5</v>
      </c>
      <c r="D696" s="15" t="s">
        <v>7</v>
      </c>
      <c r="E696" s="15" t="s">
        <v>13</v>
      </c>
      <c r="F696" s="15" t="s">
        <v>426</v>
      </c>
      <c r="G696" s="10">
        <v>32839</v>
      </c>
      <c r="H696" s="13">
        <f ca="1">TRUNC((TODAY()-assinantes[[#This Row],[Data_Nasc]])/365)</f>
        <v>35</v>
      </c>
      <c r="I696" s="13" t="str">
        <f ca="1">HLOOKUP(assinantes[[#This Row],[Idade]],informacoes!$A$3:$D$4,2,TRUE)</f>
        <v>35-44</v>
      </c>
      <c r="J696" s="15" t="s">
        <v>436</v>
      </c>
      <c r="K696" s="15" t="s">
        <v>446</v>
      </c>
      <c r="L696" s="11">
        <v>9.9</v>
      </c>
    </row>
    <row r="697" spans="1:12" x14ac:dyDescent="0.25">
      <c r="A697" s="7">
        <v>82955592711</v>
      </c>
      <c r="B697" s="9" t="s">
        <v>243</v>
      </c>
      <c r="C697" s="15" t="s">
        <v>5</v>
      </c>
      <c r="D697" s="15" t="s">
        <v>7</v>
      </c>
      <c r="E697" s="15" t="s">
        <v>9</v>
      </c>
      <c r="F697" s="15" t="s">
        <v>424</v>
      </c>
      <c r="G697" s="10">
        <v>22832</v>
      </c>
      <c r="H697" s="13">
        <f ca="1">TRUNC((TODAY()-assinantes[[#This Row],[Data_Nasc]])/365)</f>
        <v>62</v>
      </c>
      <c r="I697" s="13" t="str">
        <f ca="1">HLOOKUP(assinantes[[#This Row],[Idade]],informacoes!$A$3:$D$4,2,TRUE)</f>
        <v>54-70</v>
      </c>
      <c r="J697" s="15" t="s">
        <v>436</v>
      </c>
      <c r="K697" s="15" t="s">
        <v>446</v>
      </c>
      <c r="L697" s="11">
        <v>9.9</v>
      </c>
    </row>
    <row r="698" spans="1:12" x14ac:dyDescent="0.25">
      <c r="A698" s="7">
        <v>83052449006</v>
      </c>
      <c r="B698" s="9" t="s">
        <v>157</v>
      </c>
      <c r="C698" s="15" t="s">
        <v>6</v>
      </c>
      <c r="D698" s="15" t="s">
        <v>7</v>
      </c>
      <c r="E698" s="15" t="s">
        <v>427</v>
      </c>
      <c r="F698" s="15" t="s">
        <v>425</v>
      </c>
      <c r="G698" s="10">
        <v>22607</v>
      </c>
      <c r="H698" s="13">
        <f ca="1">TRUNC((TODAY()-assinantes[[#This Row],[Data_Nasc]])/365)</f>
        <v>63</v>
      </c>
      <c r="I698" s="13" t="str">
        <f ca="1">HLOOKUP(assinantes[[#This Row],[Idade]],informacoes!$A$3:$D$4,2,TRUE)</f>
        <v>54-70</v>
      </c>
      <c r="J698" s="15" t="s">
        <v>436</v>
      </c>
      <c r="K698" s="15" t="s">
        <v>445</v>
      </c>
      <c r="L698" s="11">
        <v>35.9</v>
      </c>
    </row>
    <row r="699" spans="1:12" x14ac:dyDescent="0.25">
      <c r="A699" s="7">
        <v>83212266867</v>
      </c>
      <c r="B699" s="9" t="s">
        <v>294</v>
      </c>
      <c r="C699" s="15" t="s">
        <v>6</v>
      </c>
      <c r="D699" s="15" t="s">
        <v>417</v>
      </c>
      <c r="E699" s="15" t="s">
        <v>11</v>
      </c>
      <c r="F699" s="15" t="s">
        <v>425</v>
      </c>
      <c r="G699" s="10">
        <v>30196</v>
      </c>
      <c r="H699" s="13">
        <f ca="1">TRUNC((TODAY()-assinantes[[#This Row],[Data_Nasc]])/365)</f>
        <v>42</v>
      </c>
      <c r="I699" s="13" t="str">
        <f ca="1">HLOOKUP(assinantes[[#This Row],[Idade]],informacoes!$A$3:$D$4,2,TRUE)</f>
        <v>35-44</v>
      </c>
      <c r="J699" s="15" t="s">
        <v>435</v>
      </c>
      <c r="K699" s="15" t="s">
        <v>447</v>
      </c>
      <c r="L699" s="11">
        <v>79.900000000000006</v>
      </c>
    </row>
    <row r="700" spans="1:12" x14ac:dyDescent="0.25">
      <c r="A700" s="7">
        <v>83445012725</v>
      </c>
      <c r="B700" s="9" t="s">
        <v>200</v>
      </c>
      <c r="C700" s="15" t="s">
        <v>5</v>
      </c>
      <c r="D700" s="15" t="s">
        <v>7</v>
      </c>
      <c r="E700" s="15" t="s">
        <v>13</v>
      </c>
      <c r="F700" s="15" t="s">
        <v>426</v>
      </c>
      <c r="G700" s="10">
        <v>22265</v>
      </c>
      <c r="H700" s="13">
        <f ca="1">TRUNC((TODAY()-assinantes[[#This Row],[Data_Nasc]])/365)</f>
        <v>64</v>
      </c>
      <c r="I700" s="13" t="str">
        <f ca="1">HLOOKUP(assinantes[[#This Row],[Idade]],informacoes!$A$3:$D$4,2,TRUE)</f>
        <v>54-70</v>
      </c>
      <c r="J700" s="15" t="s">
        <v>433</v>
      </c>
      <c r="K700" s="15" t="s">
        <v>444</v>
      </c>
      <c r="L700" s="11">
        <v>29.9</v>
      </c>
    </row>
    <row r="701" spans="1:12" x14ac:dyDescent="0.25">
      <c r="A701" s="7">
        <v>83649207260</v>
      </c>
      <c r="B701" s="9" t="s">
        <v>29</v>
      </c>
      <c r="C701" s="15" t="s">
        <v>6</v>
      </c>
      <c r="D701" s="15" t="s">
        <v>8</v>
      </c>
      <c r="E701" s="15" t="s">
        <v>427</v>
      </c>
      <c r="F701" s="15" t="s">
        <v>426</v>
      </c>
      <c r="G701" s="10">
        <v>28540</v>
      </c>
      <c r="H701" s="13">
        <f ca="1">TRUNC((TODAY()-assinantes[[#This Row],[Data_Nasc]])/365)</f>
        <v>47</v>
      </c>
      <c r="I701" s="13" t="str">
        <f ca="1">HLOOKUP(assinantes[[#This Row],[Idade]],informacoes!$A$3:$D$4,2,TRUE)</f>
        <v>45-54</v>
      </c>
      <c r="J701" s="15" t="s">
        <v>433</v>
      </c>
      <c r="K701" s="15" t="s">
        <v>445</v>
      </c>
      <c r="L701" s="11">
        <v>35.9</v>
      </c>
    </row>
    <row r="702" spans="1:12" x14ac:dyDescent="0.25">
      <c r="A702" s="7">
        <v>83970499766</v>
      </c>
      <c r="B702" s="9" t="s">
        <v>222</v>
      </c>
      <c r="C702" s="15" t="s">
        <v>6</v>
      </c>
      <c r="D702" s="15" t="s">
        <v>8</v>
      </c>
      <c r="E702" s="15" t="s">
        <v>11</v>
      </c>
      <c r="F702" s="15" t="s">
        <v>424</v>
      </c>
      <c r="G702" s="10">
        <v>35538</v>
      </c>
      <c r="H702" s="13">
        <f ca="1">TRUNC((TODAY()-assinantes[[#This Row],[Data_Nasc]])/365)</f>
        <v>27</v>
      </c>
      <c r="I702" s="13" t="str">
        <f ca="1">HLOOKUP(assinantes[[#This Row],[Idade]],informacoes!$A$3:$D$4,2,TRUE)</f>
        <v>24-34</v>
      </c>
      <c r="J702" s="15" t="s">
        <v>433</v>
      </c>
      <c r="K702" s="15" t="s">
        <v>447</v>
      </c>
      <c r="L702" s="11">
        <v>79.900000000000006</v>
      </c>
    </row>
    <row r="703" spans="1:12" x14ac:dyDescent="0.25">
      <c r="A703" s="7">
        <v>84131868739</v>
      </c>
      <c r="B703" s="9" t="s">
        <v>175</v>
      </c>
      <c r="C703" s="15" t="s">
        <v>6</v>
      </c>
      <c r="D703" s="15" t="s">
        <v>417</v>
      </c>
      <c r="E703" s="15" t="s">
        <v>12</v>
      </c>
      <c r="F703" s="15" t="s">
        <v>425</v>
      </c>
      <c r="G703" s="10">
        <v>31946</v>
      </c>
      <c r="H703" s="13">
        <f ca="1">TRUNC((TODAY()-assinantes[[#This Row],[Data_Nasc]])/365)</f>
        <v>37</v>
      </c>
      <c r="I703" s="13" t="str">
        <f ca="1">HLOOKUP(assinantes[[#This Row],[Idade]],informacoes!$A$3:$D$4,2,TRUE)</f>
        <v>35-44</v>
      </c>
      <c r="J703" s="15" t="s">
        <v>433</v>
      </c>
      <c r="K703" s="15" t="s">
        <v>447</v>
      </c>
      <c r="L703" s="11">
        <v>79.900000000000006</v>
      </c>
    </row>
    <row r="704" spans="1:12" x14ac:dyDescent="0.25">
      <c r="A704" s="7">
        <v>84303229207</v>
      </c>
      <c r="B704" s="9" t="s">
        <v>405</v>
      </c>
      <c r="C704" s="15" t="s">
        <v>6</v>
      </c>
      <c r="D704" s="15" t="s">
        <v>7</v>
      </c>
      <c r="E704" s="15" t="s">
        <v>427</v>
      </c>
      <c r="F704" s="15" t="s">
        <v>425</v>
      </c>
      <c r="G704" s="10">
        <v>25333</v>
      </c>
      <c r="H704" s="13">
        <f ca="1">TRUNC((TODAY()-assinantes[[#This Row],[Data_Nasc]])/365)</f>
        <v>55</v>
      </c>
      <c r="I704" s="13" t="str">
        <f ca="1">HLOOKUP(assinantes[[#This Row],[Idade]],informacoes!$A$3:$D$4,2,TRUE)</f>
        <v>54-70</v>
      </c>
      <c r="J704" s="15" t="s">
        <v>433</v>
      </c>
      <c r="K704" s="15" t="s">
        <v>446</v>
      </c>
      <c r="L704" s="11">
        <v>9.9</v>
      </c>
    </row>
    <row r="705" spans="1:12" x14ac:dyDescent="0.25">
      <c r="A705" s="7">
        <v>84709823345</v>
      </c>
      <c r="B705" s="9" t="s">
        <v>212</v>
      </c>
      <c r="C705" s="15" t="s">
        <v>6</v>
      </c>
      <c r="D705" s="15" t="s">
        <v>8</v>
      </c>
      <c r="E705" s="15" t="s">
        <v>13</v>
      </c>
      <c r="F705" s="15" t="s">
        <v>425</v>
      </c>
      <c r="G705" s="10">
        <v>22787</v>
      </c>
      <c r="H705" s="13">
        <f ca="1">TRUNC((TODAY()-assinantes[[#This Row],[Data_Nasc]])/365)</f>
        <v>62</v>
      </c>
      <c r="I705" s="13" t="str">
        <f ca="1">HLOOKUP(assinantes[[#This Row],[Idade]],informacoes!$A$3:$D$4,2,TRUE)</f>
        <v>54-70</v>
      </c>
      <c r="J705" s="15" t="s">
        <v>430</v>
      </c>
      <c r="K705" s="15" t="s">
        <v>446</v>
      </c>
      <c r="L705" s="11">
        <v>9.9</v>
      </c>
    </row>
    <row r="706" spans="1:12" x14ac:dyDescent="0.25">
      <c r="A706" s="7">
        <v>84913009166</v>
      </c>
      <c r="B706" s="9" t="s">
        <v>354</v>
      </c>
      <c r="C706" s="15" t="s">
        <v>6</v>
      </c>
      <c r="D706" s="15" t="s">
        <v>417</v>
      </c>
      <c r="E706" s="15" t="s">
        <v>11</v>
      </c>
      <c r="F706" s="15" t="s">
        <v>425</v>
      </c>
      <c r="G706" s="10">
        <v>31861</v>
      </c>
      <c r="H706" s="13">
        <f ca="1">TRUNC((TODAY()-assinantes[[#This Row],[Data_Nasc]])/365)</f>
        <v>38</v>
      </c>
      <c r="I706" s="13" t="str">
        <f ca="1">HLOOKUP(assinantes[[#This Row],[Idade]],informacoes!$A$3:$D$4,2,TRUE)</f>
        <v>35-44</v>
      </c>
      <c r="J706" s="15" t="s">
        <v>429</v>
      </c>
      <c r="K706" s="15" t="s">
        <v>447</v>
      </c>
      <c r="L706" s="11">
        <v>79.900000000000006</v>
      </c>
    </row>
    <row r="707" spans="1:12" x14ac:dyDescent="0.25">
      <c r="A707" s="7">
        <v>84948080328</v>
      </c>
      <c r="B707" s="9" t="s">
        <v>257</v>
      </c>
      <c r="C707" s="15" t="s">
        <v>5</v>
      </c>
      <c r="D707" s="15" t="s">
        <v>7</v>
      </c>
      <c r="E707" s="15" t="s">
        <v>427</v>
      </c>
      <c r="F707" s="15" t="s">
        <v>425</v>
      </c>
      <c r="G707" s="10">
        <v>34275</v>
      </c>
      <c r="H707" s="13">
        <f ca="1">TRUNC((TODAY()-assinantes[[#This Row],[Data_Nasc]])/365)</f>
        <v>31</v>
      </c>
      <c r="I707" s="13" t="str">
        <f ca="1">HLOOKUP(assinantes[[#This Row],[Idade]],informacoes!$A$3:$D$4,2,TRUE)</f>
        <v>24-34</v>
      </c>
      <c r="J707" s="15" t="s">
        <v>431</v>
      </c>
      <c r="K707" s="15" t="s">
        <v>445</v>
      </c>
      <c r="L707" s="11">
        <v>35.9</v>
      </c>
    </row>
    <row r="708" spans="1:12" x14ac:dyDescent="0.25">
      <c r="A708" s="7">
        <v>85098405832</v>
      </c>
      <c r="B708" s="9" t="s">
        <v>331</v>
      </c>
      <c r="C708" s="15" t="s">
        <v>5</v>
      </c>
      <c r="D708" s="15" t="s">
        <v>416</v>
      </c>
      <c r="E708" s="15" t="s">
        <v>12</v>
      </c>
      <c r="F708" s="15" t="s">
        <v>424</v>
      </c>
      <c r="G708" s="10">
        <v>29566</v>
      </c>
      <c r="H708" s="13">
        <f ca="1">TRUNC((TODAY()-assinantes[[#This Row],[Data_Nasc]])/365)</f>
        <v>44</v>
      </c>
      <c r="I708" s="13" t="str">
        <f ca="1">HLOOKUP(assinantes[[#This Row],[Idade]],informacoes!$A$3:$D$4,2,TRUE)</f>
        <v>45-54</v>
      </c>
      <c r="J708" s="15" t="s">
        <v>432</v>
      </c>
      <c r="K708" s="15" t="s">
        <v>446</v>
      </c>
      <c r="L708" s="11">
        <v>9.9</v>
      </c>
    </row>
    <row r="709" spans="1:12" x14ac:dyDescent="0.25">
      <c r="A709" s="7">
        <v>85179233460</v>
      </c>
      <c r="B709" s="9" t="s">
        <v>372</v>
      </c>
      <c r="C709" s="15" t="s">
        <v>5</v>
      </c>
      <c r="D709" s="15" t="s">
        <v>8</v>
      </c>
      <c r="E709" s="15" t="s">
        <v>13</v>
      </c>
      <c r="F709" s="15" t="s">
        <v>425</v>
      </c>
      <c r="G709" s="10">
        <v>32761</v>
      </c>
      <c r="H709" s="13">
        <f ca="1">TRUNC((TODAY()-assinantes[[#This Row],[Data_Nasc]])/365)</f>
        <v>35</v>
      </c>
      <c r="I709" s="13" t="str">
        <f ca="1">HLOOKUP(assinantes[[#This Row],[Idade]],informacoes!$A$3:$D$4,2,TRUE)</f>
        <v>35-44</v>
      </c>
      <c r="J709" s="15" t="s">
        <v>434</v>
      </c>
      <c r="K709" s="15" t="s">
        <v>446</v>
      </c>
      <c r="L709" s="11">
        <v>9.9</v>
      </c>
    </row>
    <row r="710" spans="1:12" x14ac:dyDescent="0.25">
      <c r="A710" s="7">
        <v>85199827692</v>
      </c>
      <c r="B710" s="9" t="s">
        <v>245</v>
      </c>
      <c r="C710" s="15" t="s">
        <v>5</v>
      </c>
      <c r="D710" s="15" t="s">
        <v>7</v>
      </c>
      <c r="E710" s="15" t="s">
        <v>427</v>
      </c>
      <c r="F710" s="15" t="s">
        <v>425</v>
      </c>
      <c r="G710" s="10">
        <v>30960</v>
      </c>
      <c r="H710" s="13">
        <f ca="1">TRUNC((TODAY()-assinantes[[#This Row],[Data_Nasc]])/365)</f>
        <v>40</v>
      </c>
      <c r="I710" s="13" t="str">
        <f ca="1">HLOOKUP(assinantes[[#This Row],[Idade]],informacoes!$A$3:$D$4,2,TRUE)</f>
        <v>35-44</v>
      </c>
      <c r="J710" s="15" t="s">
        <v>430</v>
      </c>
      <c r="K710" s="15" t="s">
        <v>445</v>
      </c>
      <c r="L710" s="11">
        <v>35.9</v>
      </c>
    </row>
    <row r="711" spans="1:12" x14ac:dyDescent="0.25">
      <c r="A711" s="7">
        <v>85294985317</v>
      </c>
      <c r="B711" s="9" t="s">
        <v>202</v>
      </c>
      <c r="C711" s="15" t="s">
        <v>5</v>
      </c>
      <c r="D711" s="15" t="s">
        <v>8</v>
      </c>
      <c r="E711" s="15" t="s">
        <v>14</v>
      </c>
      <c r="F711" s="15" t="s">
        <v>424</v>
      </c>
      <c r="G711" s="10">
        <v>30014</v>
      </c>
      <c r="H711" s="13">
        <f ca="1">TRUNC((TODAY()-assinantes[[#This Row],[Data_Nasc]])/365)</f>
        <v>43</v>
      </c>
      <c r="I711" s="13" t="str">
        <f ca="1">HLOOKUP(assinantes[[#This Row],[Idade]],informacoes!$A$3:$D$4,2,TRUE)</f>
        <v>35-44</v>
      </c>
      <c r="J711" s="15" t="s">
        <v>435</v>
      </c>
      <c r="K711" s="15" t="s">
        <v>444</v>
      </c>
      <c r="L711" s="11">
        <v>29.9</v>
      </c>
    </row>
    <row r="712" spans="1:12" x14ac:dyDescent="0.25">
      <c r="A712" s="7">
        <v>85486291852</v>
      </c>
      <c r="B712" s="9" t="s">
        <v>355</v>
      </c>
      <c r="C712" s="15" t="s">
        <v>5</v>
      </c>
      <c r="D712" s="15" t="s">
        <v>417</v>
      </c>
      <c r="E712" s="15" t="s">
        <v>12</v>
      </c>
      <c r="F712" s="15" t="s">
        <v>425</v>
      </c>
      <c r="G712" s="10">
        <v>27488</v>
      </c>
      <c r="H712" s="13">
        <f ca="1">TRUNC((TODAY()-assinantes[[#This Row],[Data_Nasc]])/365)</f>
        <v>50</v>
      </c>
      <c r="I712" s="13" t="str">
        <f ca="1">HLOOKUP(assinantes[[#This Row],[Idade]],informacoes!$A$3:$D$4,2,TRUE)</f>
        <v>45-54</v>
      </c>
      <c r="J712" s="15" t="s">
        <v>436</v>
      </c>
      <c r="K712" s="15" t="s">
        <v>446</v>
      </c>
      <c r="L712" s="11">
        <v>9.9</v>
      </c>
    </row>
    <row r="713" spans="1:12" x14ac:dyDescent="0.25">
      <c r="A713" s="7">
        <v>85516322956</v>
      </c>
      <c r="B713" s="9" t="s">
        <v>229</v>
      </c>
      <c r="C713" s="15" t="s">
        <v>6</v>
      </c>
      <c r="D713" s="15" t="s">
        <v>8</v>
      </c>
      <c r="E713" s="15" t="s">
        <v>427</v>
      </c>
      <c r="F713" s="15" t="s">
        <v>426</v>
      </c>
      <c r="G713" s="10">
        <v>31518</v>
      </c>
      <c r="H713" s="13">
        <f ca="1">TRUNC((TODAY()-assinantes[[#This Row],[Data_Nasc]])/365)</f>
        <v>38</v>
      </c>
      <c r="I713" s="13" t="str">
        <f ca="1">HLOOKUP(assinantes[[#This Row],[Idade]],informacoes!$A$3:$D$4,2,TRUE)</f>
        <v>35-44</v>
      </c>
      <c r="J713" s="15" t="s">
        <v>430</v>
      </c>
      <c r="K713" s="15" t="s">
        <v>445</v>
      </c>
      <c r="L713" s="11">
        <v>35.9</v>
      </c>
    </row>
    <row r="714" spans="1:12" x14ac:dyDescent="0.25">
      <c r="A714" s="7">
        <v>85643949724</v>
      </c>
      <c r="B714" s="9" t="s">
        <v>99</v>
      </c>
      <c r="C714" s="15" t="s">
        <v>6</v>
      </c>
      <c r="D714" s="15" t="s">
        <v>8</v>
      </c>
      <c r="E714" s="15" t="s">
        <v>9</v>
      </c>
      <c r="F714" s="15" t="s">
        <v>426</v>
      </c>
      <c r="G714" s="10">
        <v>29776</v>
      </c>
      <c r="H714" s="13">
        <f ca="1">TRUNC((TODAY()-assinantes[[#This Row],[Data_Nasc]])/365)</f>
        <v>43</v>
      </c>
      <c r="I714" s="13" t="str">
        <f ca="1">HLOOKUP(assinantes[[#This Row],[Idade]],informacoes!$A$3:$D$4,2,TRUE)</f>
        <v>35-44</v>
      </c>
      <c r="J714" s="15" t="s">
        <v>435</v>
      </c>
      <c r="K714" s="15" t="s">
        <v>446</v>
      </c>
      <c r="L714" s="11">
        <v>9.9</v>
      </c>
    </row>
    <row r="715" spans="1:12" x14ac:dyDescent="0.25">
      <c r="A715" s="7">
        <v>85741899575</v>
      </c>
      <c r="B715" s="9" t="s">
        <v>313</v>
      </c>
      <c r="C715" s="15" t="s">
        <v>6</v>
      </c>
      <c r="D715" s="15" t="s">
        <v>7</v>
      </c>
      <c r="E715" s="15" t="s">
        <v>12</v>
      </c>
      <c r="F715" s="15" t="s">
        <v>424</v>
      </c>
      <c r="G715" s="10">
        <v>23831</v>
      </c>
      <c r="H715" s="13">
        <f ca="1">TRUNC((TODAY()-assinantes[[#This Row],[Data_Nasc]])/365)</f>
        <v>60</v>
      </c>
      <c r="I715" s="13" t="str">
        <f ca="1">HLOOKUP(assinantes[[#This Row],[Idade]],informacoes!$A$3:$D$4,2,TRUE)</f>
        <v>54-70</v>
      </c>
      <c r="J715" s="15" t="s">
        <v>436</v>
      </c>
      <c r="K715" s="15" t="s">
        <v>445</v>
      </c>
      <c r="L715" s="11">
        <v>35.9</v>
      </c>
    </row>
    <row r="716" spans="1:12" x14ac:dyDescent="0.25">
      <c r="A716" s="7">
        <v>85811272833</v>
      </c>
      <c r="B716" s="9" t="s">
        <v>302</v>
      </c>
      <c r="C716" s="15" t="s">
        <v>6</v>
      </c>
      <c r="D716" s="15" t="s">
        <v>8</v>
      </c>
      <c r="E716" s="15" t="s">
        <v>13</v>
      </c>
      <c r="F716" s="15" t="s">
        <v>424</v>
      </c>
      <c r="G716" s="10">
        <v>30075</v>
      </c>
      <c r="H716" s="13">
        <f ca="1">TRUNC((TODAY()-assinantes[[#This Row],[Data_Nasc]])/365)</f>
        <v>42</v>
      </c>
      <c r="I716" s="13" t="str">
        <f ca="1">HLOOKUP(assinantes[[#This Row],[Idade]],informacoes!$A$3:$D$4,2,TRUE)</f>
        <v>35-44</v>
      </c>
      <c r="J716" s="15" t="s">
        <v>433</v>
      </c>
      <c r="K716" s="15" t="s">
        <v>446</v>
      </c>
      <c r="L716" s="11">
        <v>9.9</v>
      </c>
    </row>
    <row r="717" spans="1:12" x14ac:dyDescent="0.25">
      <c r="A717" s="7">
        <v>85815028040</v>
      </c>
      <c r="B717" s="9" t="s">
        <v>119</v>
      </c>
      <c r="C717" s="15" t="s">
        <v>6</v>
      </c>
      <c r="D717" s="15" t="s">
        <v>8</v>
      </c>
      <c r="E717" s="15" t="s">
        <v>427</v>
      </c>
      <c r="F717" s="15" t="s">
        <v>425</v>
      </c>
      <c r="G717" s="10">
        <v>22683</v>
      </c>
      <c r="H717" s="13">
        <f ca="1">TRUNC((TODAY()-assinantes[[#This Row],[Data_Nasc]])/365)</f>
        <v>63</v>
      </c>
      <c r="I717" s="13" t="str">
        <f ca="1">HLOOKUP(assinantes[[#This Row],[Idade]],informacoes!$A$3:$D$4,2,TRUE)</f>
        <v>54-70</v>
      </c>
      <c r="J717" s="15" t="s">
        <v>433</v>
      </c>
      <c r="K717" s="15" t="s">
        <v>444</v>
      </c>
      <c r="L717" s="11">
        <v>29.9</v>
      </c>
    </row>
    <row r="718" spans="1:12" x14ac:dyDescent="0.25">
      <c r="A718" s="7">
        <v>85835308143</v>
      </c>
      <c r="B718" s="9" t="s">
        <v>362</v>
      </c>
      <c r="C718" s="15" t="s">
        <v>5</v>
      </c>
      <c r="D718" s="15" t="s">
        <v>8</v>
      </c>
      <c r="E718" s="15" t="s">
        <v>13</v>
      </c>
      <c r="F718" s="15" t="s">
        <v>424</v>
      </c>
      <c r="G718" s="10">
        <v>34414</v>
      </c>
      <c r="H718" s="13">
        <f ca="1">TRUNC((TODAY()-assinantes[[#This Row],[Data_Nasc]])/365)</f>
        <v>31</v>
      </c>
      <c r="I718" s="13" t="str">
        <f ca="1">HLOOKUP(assinantes[[#This Row],[Idade]],informacoes!$A$3:$D$4,2,TRUE)</f>
        <v>24-34</v>
      </c>
      <c r="J718" s="15" t="s">
        <v>433</v>
      </c>
      <c r="K718" s="15" t="s">
        <v>447</v>
      </c>
      <c r="L718" s="11">
        <v>79.900000000000006</v>
      </c>
    </row>
    <row r="719" spans="1:12" x14ac:dyDescent="0.25">
      <c r="A719" s="7">
        <v>85880197310</v>
      </c>
      <c r="B719" s="9" t="s">
        <v>181</v>
      </c>
      <c r="C719" s="15" t="s">
        <v>5</v>
      </c>
      <c r="D719" s="15" t="s">
        <v>417</v>
      </c>
      <c r="E719" s="15" t="s">
        <v>427</v>
      </c>
      <c r="F719" s="15" t="s">
        <v>425</v>
      </c>
      <c r="G719" s="10">
        <v>28279</v>
      </c>
      <c r="H719" s="13">
        <f ca="1">TRUNC((TODAY()-assinantes[[#This Row],[Data_Nasc]])/365)</f>
        <v>47</v>
      </c>
      <c r="I719" s="13" t="str">
        <f ca="1">HLOOKUP(assinantes[[#This Row],[Idade]],informacoes!$A$3:$D$4,2,TRUE)</f>
        <v>45-54</v>
      </c>
      <c r="J719" s="15" t="s">
        <v>433</v>
      </c>
      <c r="K719" s="15" t="s">
        <v>445</v>
      </c>
      <c r="L719" s="11">
        <v>35.9</v>
      </c>
    </row>
    <row r="720" spans="1:12" x14ac:dyDescent="0.25">
      <c r="A720" s="7">
        <v>86054892010</v>
      </c>
      <c r="B720" s="9" t="s">
        <v>253</v>
      </c>
      <c r="C720" s="15" t="s">
        <v>5</v>
      </c>
      <c r="D720" s="15" t="s">
        <v>7</v>
      </c>
      <c r="E720" s="15" t="s">
        <v>427</v>
      </c>
      <c r="F720" s="15" t="s">
        <v>424</v>
      </c>
      <c r="G720" s="10">
        <v>30942</v>
      </c>
      <c r="H720" s="13">
        <f ca="1">TRUNC((TODAY()-assinantes[[#This Row],[Data_Nasc]])/365)</f>
        <v>40</v>
      </c>
      <c r="I720" s="13" t="str">
        <f ca="1">HLOOKUP(assinantes[[#This Row],[Idade]],informacoes!$A$3:$D$4,2,TRUE)</f>
        <v>35-44</v>
      </c>
      <c r="J720" s="15" t="s">
        <v>433</v>
      </c>
      <c r="K720" s="15" t="s">
        <v>445</v>
      </c>
      <c r="L720" s="11">
        <v>35.9</v>
      </c>
    </row>
    <row r="721" spans="1:12" x14ac:dyDescent="0.25">
      <c r="A721" s="7">
        <v>86094864413</v>
      </c>
      <c r="B721" s="9" t="s">
        <v>71</v>
      </c>
      <c r="C721" s="15" t="s">
        <v>5</v>
      </c>
      <c r="D721" s="15" t="s">
        <v>417</v>
      </c>
      <c r="E721" s="15" t="s">
        <v>427</v>
      </c>
      <c r="F721" s="15" t="s">
        <v>424</v>
      </c>
      <c r="G721" s="10">
        <v>31474</v>
      </c>
      <c r="H721" s="13">
        <f ca="1">TRUNC((TODAY()-assinantes[[#This Row],[Data_Nasc]])/365)</f>
        <v>39</v>
      </c>
      <c r="I721" s="13" t="str">
        <f ca="1">HLOOKUP(assinantes[[#This Row],[Idade]],informacoes!$A$3:$D$4,2,TRUE)</f>
        <v>35-44</v>
      </c>
      <c r="J721" s="15" t="s">
        <v>433</v>
      </c>
      <c r="K721" s="15" t="s">
        <v>444</v>
      </c>
      <c r="L721" s="11">
        <v>29.9</v>
      </c>
    </row>
    <row r="722" spans="1:12" x14ac:dyDescent="0.25">
      <c r="A722" s="7">
        <v>86499663957</v>
      </c>
      <c r="B722" s="9" t="s">
        <v>317</v>
      </c>
      <c r="C722" s="15" t="s">
        <v>5</v>
      </c>
      <c r="D722" s="15" t="s">
        <v>7</v>
      </c>
      <c r="E722" s="15" t="s">
        <v>427</v>
      </c>
      <c r="F722" s="15" t="s">
        <v>425</v>
      </c>
      <c r="G722" s="10">
        <v>26710</v>
      </c>
      <c r="H722" s="13">
        <f ca="1">TRUNC((TODAY()-assinantes[[#This Row],[Data_Nasc]])/365)</f>
        <v>52</v>
      </c>
      <c r="I722" s="13" t="str">
        <f ca="1">HLOOKUP(assinantes[[#This Row],[Idade]],informacoes!$A$3:$D$4,2,TRUE)</f>
        <v>45-54</v>
      </c>
      <c r="J722" s="15" t="s">
        <v>433</v>
      </c>
      <c r="K722" s="15" t="s">
        <v>445</v>
      </c>
      <c r="L722" s="11">
        <v>35.9</v>
      </c>
    </row>
    <row r="723" spans="1:12" x14ac:dyDescent="0.25">
      <c r="A723" s="7">
        <v>86852773998</v>
      </c>
      <c r="B723" s="9" t="s">
        <v>407</v>
      </c>
      <c r="C723" s="15" t="s">
        <v>6</v>
      </c>
      <c r="D723" s="15" t="s">
        <v>7</v>
      </c>
      <c r="E723" s="15" t="s">
        <v>427</v>
      </c>
      <c r="F723" s="15" t="s">
        <v>425</v>
      </c>
      <c r="G723" s="10">
        <v>26154</v>
      </c>
      <c r="H723" s="13">
        <f ca="1">TRUNC((TODAY()-assinantes[[#This Row],[Data_Nasc]])/365)</f>
        <v>53</v>
      </c>
      <c r="I723" s="13" t="str">
        <f ca="1">HLOOKUP(assinantes[[#This Row],[Idade]],informacoes!$A$3:$D$4,2,TRUE)</f>
        <v>45-54</v>
      </c>
      <c r="J723" s="15" t="s">
        <v>433</v>
      </c>
      <c r="K723" s="15" t="s">
        <v>444</v>
      </c>
      <c r="L723" s="11">
        <v>29.9</v>
      </c>
    </row>
    <row r="724" spans="1:12" x14ac:dyDescent="0.25">
      <c r="A724" s="7">
        <v>86978937487</v>
      </c>
      <c r="B724" s="9" t="s">
        <v>238</v>
      </c>
      <c r="C724" s="15" t="s">
        <v>6</v>
      </c>
      <c r="D724" s="15" t="s">
        <v>417</v>
      </c>
      <c r="E724" s="15" t="s">
        <v>427</v>
      </c>
      <c r="F724" s="15" t="s">
        <v>426</v>
      </c>
      <c r="G724" s="10">
        <v>23368</v>
      </c>
      <c r="H724" s="13">
        <f ca="1">TRUNC((TODAY()-assinantes[[#This Row],[Data_Nasc]])/365)</f>
        <v>61</v>
      </c>
      <c r="I724" s="13" t="str">
        <f ca="1">HLOOKUP(assinantes[[#This Row],[Idade]],informacoes!$A$3:$D$4,2,TRUE)</f>
        <v>54-70</v>
      </c>
      <c r="J724" s="15" t="s">
        <v>433</v>
      </c>
      <c r="K724" s="15" t="s">
        <v>444</v>
      </c>
      <c r="L724" s="11">
        <v>29.9</v>
      </c>
    </row>
    <row r="725" spans="1:12" x14ac:dyDescent="0.25">
      <c r="A725" s="7">
        <v>87196399314</v>
      </c>
      <c r="B725" s="9" t="s">
        <v>264</v>
      </c>
      <c r="C725" s="15" t="s">
        <v>6</v>
      </c>
      <c r="D725" s="15" t="s">
        <v>417</v>
      </c>
      <c r="E725" s="15" t="s">
        <v>13</v>
      </c>
      <c r="F725" s="15" t="s">
        <v>425</v>
      </c>
      <c r="G725" s="10">
        <v>23107</v>
      </c>
      <c r="H725" s="13">
        <f ca="1">TRUNC((TODAY()-assinantes[[#This Row],[Data_Nasc]])/365)</f>
        <v>62</v>
      </c>
      <c r="I725" s="13" t="str">
        <f ca="1">HLOOKUP(assinantes[[#This Row],[Idade]],informacoes!$A$3:$D$4,2,TRUE)</f>
        <v>54-70</v>
      </c>
      <c r="J725" s="15" t="s">
        <v>429</v>
      </c>
      <c r="K725" s="15" t="s">
        <v>445</v>
      </c>
      <c r="L725" s="11">
        <v>35.9</v>
      </c>
    </row>
    <row r="726" spans="1:12" x14ac:dyDescent="0.25">
      <c r="A726" s="7">
        <v>87285460641</v>
      </c>
      <c r="B726" s="9" t="s">
        <v>256</v>
      </c>
      <c r="C726" s="15" t="s">
        <v>6</v>
      </c>
      <c r="D726" s="15" t="s">
        <v>7</v>
      </c>
      <c r="E726" s="15" t="s">
        <v>14</v>
      </c>
      <c r="F726" s="15" t="s">
        <v>426</v>
      </c>
      <c r="G726" s="10">
        <v>31436</v>
      </c>
      <c r="H726" s="13">
        <f ca="1">TRUNC((TODAY()-assinantes[[#This Row],[Data_Nasc]])/365)</f>
        <v>39</v>
      </c>
      <c r="I726" s="13" t="str">
        <f ca="1">HLOOKUP(assinantes[[#This Row],[Idade]],informacoes!$A$3:$D$4,2,TRUE)</f>
        <v>35-44</v>
      </c>
      <c r="J726" s="15" t="s">
        <v>432</v>
      </c>
      <c r="K726" s="15" t="s">
        <v>444</v>
      </c>
      <c r="L726" s="11">
        <v>29.9</v>
      </c>
    </row>
    <row r="727" spans="1:12" x14ac:dyDescent="0.25">
      <c r="A727" s="7">
        <v>87414402435</v>
      </c>
      <c r="B727" s="9" t="s">
        <v>259</v>
      </c>
      <c r="C727" s="15" t="s">
        <v>5</v>
      </c>
      <c r="D727" s="15" t="s">
        <v>8</v>
      </c>
      <c r="E727" s="15" t="s">
        <v>12</v>
      </c>
      <c r="F727" s="15" t="s">
        <v>426</v>
      </c>
      <c r="G727" s="10">
        <v>28767</v>
      </c>
      <c r="H727" s="13">
        <f ca="1">TRUNC((TODAY()-assinantes[[#This Row],[Data_Nasc]])/365)</f>
        <v>46</v>
      </c>
      <c r="I727" s="13" t="str">
        <f ca="1">HLOOKUP(assinantes[[#This Row],[Idade]],informacoes!$A$3:$D$4,2,TRUE)</f>
        <v>45-54</v>
      </c>
      <c r="J727" s="15" t="s">
        <v>436</v>
      </c>
      <c r="K727" s="15" t="s">
        <v>446</v>
      </c>
      <c r="L727" s="11">
        <v>9.9</v>
      </c>
    </row>
    <row r="728" spans="1:12" x14ac:dyDescent="0.25">
      <c r="A728" s="7">
        <v>87420964182</v>
      </c>
      <c r="B728" s="9" t="s">
        <v>363</v>
      </c>
      <c r="C728" s="15" t="s">
        <v>5</v>
      </c>
      <c r="D728" s="15" t="s">
        <v>7</v>
      </c>
      <c r="E728" s="15" t="s">
        <v>9</v>
      </c>
      <c r="F728" s="15" t="s">
        <v>424</v>
      </c>
      <c r="G728" s="10">
        <v>28768</v>
      </c>
      <c r="H728" s="13">
        <f ca="1">TRUNC((TODAY()-assinantes[[#This Row],[Data_Nasc]])/365)</f>
        <v>46</v>
      </c>
      <c r="I728" s="13" t="str">
        <f ca="1">HLOOKUP(assinantes[[#This Row],[Idade]],informacoes!$A$3:$D$4,2,TRUE)</f>
        <v>45-54</v>
      </c>
      <c r="J728" s="15" t="s">
        <v>436</v>
      </c>
      <c r="K728" s="15" t="s">
        <v>446</v>
      </c>
      <c r="L728" s="11">
        <v>9.9</v>
      </c>
    </row>
    <row r="729" spans="1:12" x14ac:dyDescent="0.25">
      <c r="A729" s="7">
        <v>87436471754</v>
      </c>
      <c r="B729" s="9" t="s">
        <v>287</v>
      </c>
      <c r="C729" s="15" t="s">
        <v>6</v>
      </c>
      <c r="D729" s="15" t="s">
        <v>7</v>
      </c>
      <c r="E729" s="15" t="s">
        <v>427</v>
      </c>
      <c r="F729" s="15" t="s">
        <v>425</v>
      </c>
      <c r="G729" s="10">
        <v>21950</v>
      </c>
      <c r="H729" s="13">
        <f ca="1">TRUNC((TODAY()-assinantes[[#This Row],[Data_Nasc]])/365)</f>
        <v>65</v>
      </c>
      <c r="I729" s="13" t="str">
        <f ca="1">HLOOKUP(assinantes[[#This Row],[Idade]],informacoes!$A$3:$D$4,2,TRUE)</f>
        <v>54-70</v>
      </c>
      <c r="J729" s="15" t="s">
        <v>436</v>
      </c>
      <c r="K729" s="15" t="s">
        <v>444</v>
      </c>
      <c r="L729" s="11">
        <v>29.9</v>
      </c>
    </row>
    <row r="730" spans="1:12" x14ac:dyDescent="0.25">
      <c r="A730" s="7">
        <v>87558717722</v>
      </c>
      <c r="B730" s="9" t="s">
        <v>147</v>
      </c>
      <c r="C730" s="15" t="s">
        <v>6</v>
      </c>
      <c r="D730" s="15" t="s">
        <v>7</v>
      </c>
      <c r="E730" s="15" t="s">
        <v>9</v>
      </c>
      <c r="F730" s="15" t="s">
        <v>425</v>
      </c>
      <c r="G730" s="10">
        <v>28845</v>
      </c>
      <c r="H730" s="13">
        <f ca="1">TRUNC((TODAY()-assinantes[[#This Row],[Data_Nasc]])/365)</f>
        <v>46</v>
      </c>
      <c r="I730" s="13" t="str">
        <f ca="1">HLOOKUP(assinantes[[#This Row],[Idade]],informacoes!$A$3:$D$4,2,TRUE)</f>
        <v>45-54</v>
      </c>
      <c r="J730" s="15" t="s">
        <v>436</v>
      </c>
      <c r="K730" s="15" t="s">
        <v>446</v>
      </c>
      <c r="L730" s="11">
        <v>9.9</v>
      </c>
    </row>
    <row r="731" spans="1:12" x14ac:dyDescent="0.25">
      <c r="A731" s="7">
        <v>87686193175</v>
      </c>
      <c r="B731" s="9" t="s">
        <v>118</v>
      </c>
      <c r="C731" s="15" t="s">
        <v>5</v>
      </c>
      <c r="D731" s="15" t="s">
        <v>417</v>
      </c>
      <c r="E731" s="15" t="s">
        <v>427</v>
      </c>
      <c r="F731" s="15" t="s">
        <v>426</v>
      </c>
      <c r="G731" s="10">
        <v>35825</v>
      </c>
      <c r="H731" s="13">
        <f ca="1">TRUNC((TODAY()-assinantes[[#This Row],[Data_Nasc]])/365)</f>
        <v>27</v>
      </c>
      <c r="I731" s="13" t="str">
        <f ca="1">HLOOKUP(assinantes[[#This Row],[Idade]],informacoes!$A$3:$D$4,2,TRUE)</f>
        <v>24-34</v>
      </c>
      <c r="J731" s="15" t="s">
        <v>436</v>
      </c>
      <c r="K731" s="15" t="s">
        <v>444</v>
      </c>
      <c r="L731" s="11">
        <v>29.9</v>
      </c>
    </row>
    <row r="732" spans="1:12" x14ac:dyDescent="0.25">
      <c r="A732" s="7">
        <v>87868289945</v>
      </c>
      <c r="B732" s="9" t="s">
        <v>413</v>
      </c>
      <c r="C732" s="15" t="s">
        <v>6</v>
      </c>
      <c r="D732" s="15" t="s">
        <v>7</v>
      </c>
      <c r="E732" s="15" t="s">
        <v>427</v>
      </c>
      <c r="F732" s="15" t="s">
        <v>424</v>
      </c>
      <c r="G732" s="10">
        <v>35852</v>
      </c>
      <c r="H732" s="13">
        <f ca="1">TRUNC((TODAY()-assinantes[[#This Row],[Data_Nasc]])/365)</f>
        <v>27</v>
      </c>
      <c r="I732" s="13" t="str">
        <f ca="1">HLOOKUP(assinantes[[#This Row],[Idade]],informacoes!$A$3:$D$4,2,TRUE)</f>
        <v>24-34</v>
      </c>
      <c r="J732" s="15" t="s">
        <v>436</v>
      </c>
      <c r="K732" s="15" t="s">
        <v>445</v>
      </c>
      <c r="L732" s="11">
        <v>35.9</v>
      </c>
    </row>
    <row r="733" spans="1:12" x14ac:dyDescent="0.25">
      <c r="A733" s="7">
        <v>87892351305</v>
      </c>
      <c r="B733" s="9" t="s">
        <v>47</v>
      </c>
      <c r="C733" s="15" t="s">
        <v>6</v>
      </c>
      <c r="D733" s="15" t="s">
        <v>7</v>
      </c>
      <c r="E733" s="15" t="s">
        <v>427</v>
      </c>
      <c r="F733" s="15" t="s">
        <v>425</v>
      </c>
      <c r="G733" s="10">
        <v>32482</v>
      </c>
      <c r="H733" s="13">
        <f ca="1">TRUNC((TODAY()-assinantes[[#This Row],[Data_Nasc]])/365)</f>
        <v>36</v>
      </c>
      <c r="I733" s="13" t="str">
        <f ca="1">HLOOKUP(assinantes[[#This Row],[Idade]],informacoes!$A$3:$D$4,2,TRUE)</f>
        <v>35-44</v>
      </c>
      <c r="J733" s="15" t="s">
        <v>435</v>
      </c>
      <c r="K733" s="15" t="s">
        <v>444</v>
      </c>
      <c r="L733" s="11">
        <v>29.9</v>
      </c>
    </row>
    <row r="734" spans="1:12" x14ac:dyDescent="0.25">
      <c r="A734" s="7">
        <v>88165679068</v>
      </c>
      <c r="B734" s="9" t="s">
        <v>272</v>
      </c>
      <c r="C734" s="15" t="s">
        <v>6</v>
      </c>
      <c r="D734" s="15" t="s">
        <v>8</v>
      </c>
      <c r="E734" s="15" t="s">
        <v>13</v>
      </c>
      <c r="F734" s="15" t="s">
        <v>425</v>
      </c>
      <c r="G734" s="10">
        <v>32167</v>
      </c>
      <c r="H734" s="13">
        <f ca="1">TRUNC((TODAY()-assinantes[[#This Row],[Data_Nasc]])/365)</f>
        <v>37</v>
      </c>
      <c r="I734" s="13" t="str">
        <f ca="1">HLOOKUP(assinantes[[#This Row],[Idade]],informacoes!$A$3:$D$4,2,TRUE)</f>
        <v>35-44</v>
      </c>
      <c r="J734" s="15" t="s">
        <v>433</v>
      </c>
      <c r="K734" s="15" t="s">
        <v>444</v>
      </c>
      <c r="L734" s="11">
        <v>29.9</v>
      </c>
    </row>
    <row r="735" spans="1:12" x14ac:dyDescent="0.25">
      <c r="A735" s="7">
        <v>88238264803</v>
      </c>
      <c r="B735" s="9" t="s">
        <v>111</v>
      </c>
      <c r="C735" s="15" t="s">
        <v>5</v>
      </c>
      <c r="D735" s="15" t="s">
        <v>417</v>
      </c>
      <c r="E735" s="15" t="s">
        <v>9</v>
      </c>
      <c r="F735" s="15" t="s">
        <v>424</v>
      </c>
      <c r="G735" s="10">
        <v>26611</v>
      </c>
      <c r="H735" s="13">
        <f ca="1">TRUNC((TODAY()-assinantes[[#This Row],[Data_Nasc]])/365)</f>
        <v>52</v>
      </c>
      <c r="I735" s="13" t="str">
        <f ca="1">HLOOKUP(assinantes[[#This Row],[Idade]],informacoes!$A$3:$D$4,2,TRUE)</f>
        <v>45-54</v>
      </c>
      <c r="J735" s="15" t="s">
        <v>433</v>
      </c>
      <c r="K735" s="15" t="s">
        <v>446</v>
      </c>
      <c r="L735" s="11">
        <v>9.9</v>
      </c>
    </row>
    <row r="736" spans="1:12" x14ac:dyDescent="0.25">
      <c r="A736" s="7">
        <v>88285918314</v>
      </c>
      <c r="B736" s="9" t="s">
        <v>357</v>
      </c>
      <c r="C736" s="15" t="s">
        <v>5</v>
      </c>
      <c r="D736" s="15" t="s">
        <v>7</v>
      </c>
      <c r="E736" s="15" t="s">
        <v>427</v>
      </c>
      <c r="F736" s="15" t="s">
        <v>425</v>
      </c>
      <c r="G736" s="10">
        <v>32585</v>
      </c>
      <c r="H736" s="13">
        <f ca="1">TRUNC((TODAY()-assinantes[[#This Row],[Data_Nasc]])/365)</f>
        <v>36</v>
      </c>
      <c r="I736" s="13" t="str">
        <f ca="1">HLOOKUP(assinantes[[#This Row],[Idade]],informacoes!$A$3:$D$4,2,TRUE)</f>
        <v>35-44</v>
      </c>
      <c r="J736" s="15" t="s">
        <v>433</v>
      </c>
      <c r="K736" s="15" t="s">
        <v>446</v>
      </c>
      <c r="L736" s="11">
        <v>9.9</v>
      </c>
    </row>
    <row r="737" spans="1:12" x14ac:dyDescent="0.25">
      <c r="A737" s="7">
        <v>88425685425</v>
      </c>
      <c r="B737" s="9" t="s">
        <v>67</v>
      </c>
      <c r="C737" s="15" t="s">
        <v>6</v>
      </c>
      <c r="D737" s="15" t="s">
        <v>7</v>
      </c>
      <c r="E737" s="15" t="s">
        <v>12</v>
      </c>
      <c r="F737" s="15" t="s">
        <v>425</v>
      </c>
      <c r="G737" s="10">
        <v>23204</v>
      </c>
      <c r="H737" s="13">
        <f ca="1">TRUNC((TODAY()-assinantes[[#This Row],[Data_Nasc]])/365)</f>
        <v>61</v>
      </c>
      <c r="I737" s="13" t="str">
        <f ca="1">HLOOKUP(assinantes[[#This Row],[Idade]],informacoes!$A$3:$D$4,2,TRUE)</f>
        <v>54-70</v>
      </c>
      <c r="J737" s="15" t="s">
        <v>433</v>
      </c>
      <c r="K737" s="15" t="s">
        <v>446</v>
      </c>
      <c r="L737" s="11">
        <v>9.9</v>
      </c>
    </row>
    <row r="738" spans="1:12" x14ac:dyDescent="0.25">
      <c r="A738" s="7">
        <v>88756128664</v>
      </c>
      <c r="B738" s="9" t="s">
        <v>254</v>
      </c>
      <c r="C738" s="15" t="s">
        <v>6</v>
      </c>
      <c r="D738" s="15" t="s">
        <v>417</v>
      </c>
      <c r="E738" s="15" t="s">
        <v>13</v>
      </c>
      <c r="F738" s="15" t="s">
        <v>425</v>
      </c>
      <c r="G738" s="10">
        <v>29275</v>
      </c>
      <c r="H738" s="13">
        <f ca="1">TRUNC((TODAY()-assinantes[[#This Row],[Data_Nasc]])/365)</f>
        <v>45</v>
      </c>
      <c r="I738" s="13" t="str">
        <f ca="1">HLOOKUP(assinantes[[#This Row],[Idade]],informacoes!$A$3:$D$4,2,TRUE)</f>
        <v>45-54</v>
      </c>
      <c r="J738" s="15" t="s">
        <v>433</v>
      </c>
      <c r="K738" s="15" t="s">
        <v>446</v>
      </c>
      <c r="L738" s="11">
        <v>9.9</v>
      </c>
    </row>
    <row r="739" spans="1:12" x14ac:dyDescent="0.25">
      <c r="A739" s="7">
        <v>88896839501</v>
      </c>
      <c r="B739" s="9" t="s">
        <v>275</v>
      </c>
      <c r="C739" s="15" t="s">
        <v>5</v>
      </c>
      <c r="D739" s="15" t="s">
        <v>417</v>
      </c>
      <c r="E739" s="15" t="s">
        <v>13</v>
      </c>
      <c r="F739" s="15" t="s">
        <v>425</v>
      </c>
      <c r="G739" s="10">
        <v>23187</v>
      </c>
      <c r="H739" s="13">
        <f ca="1">TRUNC((TODAY()-assinantes[[#This Row],[Data_Nasc]])/365)</f>
        <v>61</v>
      </c>
      <c r="I739" s="13" t="str">
        <f ca="1">HLOOKUP(assinantes[[#This Row],[Idade]],informacoes!$A$3:$D$4,2,TRUE)</f>
        <v>54-70</v>
      </c>
      <c r="J739" s="15" t="s">
        <v>430</v>
      </c>
      <c r="K739" s="15" t="s">
        <v>444</v>
      </c>
      <c r="L739" s="11">
        <v>29.9</v>
      </c>
    </row>
    <row r="740" spans="1:12" x14ac:dyDescent="0.25">
      <c r="A740" s="7">
        <v>89152601477</v>
      </c>
      <c r="B740" s="9" t="s">
        <v>380</v>
      </c>
      <c r="C740" s="15" t="s">
        <v>5</v>
      </c>
      <c r="D740" s="15" t="s">
        <v>7</v>
      </c>
      <c r="E740" s="15" t="s">
        <v>13</v>
      </c>
      <c r="F740" s="15" t="s">
        <v>425</v>
      </c>
      <c r="G740" s="10">
        <v>32480</v>
      </c>
      <c r="H740" s="13">
        <f ca="1">TRUNC((TODAY()-assinantes[[#This Row],[Data_Nasc]])/365)</f>
        <v>36</v>
      </c>
      <c r="I740" s="13" t="str">
        <f ca="1">HLOOKUP(assinantes[[#This Row],[Idade]],informacoes!$A$3:$D$4,2,TRUE)</f>
        <v>35-44</v>
      </c>
      <c r="J740" s="15" t="s">
        <v>429</v>
      </c>
      <c r="K740" s="15" t="s">
        <v>446</v>
      </c>
      <c r="L740" s="11">
        <v>9.9</v>
      </c>
    </row>
    <row r="741" spans="1:12" x14ac:dyDescent="0.25">
      <c r="A741" s="7">
        <v>89207609844</v>
      </c>
      <c r="B741" s="9" t="s">
        <v>210</v>
      </c>
      <c r="C741" s="15" t="s">
        <v>6</v>
      </c>
      <c r="D741" s="15" t="s">
        <v>7</v>
      </c>
      <c r="E741" s="15" t="s">
        <v>11</v>
      </c>
      <c r="F741" s="15" t="s">
        <v>426</v>
      </c>
      <c r="G741" s="10">
        <v>26402</v>
      </c>
      <c r="H741" s="13">
        <f ca="1">TRUNC((TODAY()-assinantes[[#This Row],[Data_Nasc]])/365)</f>
        <v>53</v>
      </c>
      <c r="I741" s="13" t="str">
        <f ca="1">HLOOKUP(assinantes[[#This Row],[Idade]],informacoes!$A$3:$D$4,2,TRUE)</f>
        <v>45-54</v>
      </c>
      <c r="J741" s="15" t="s">
        <v>431</v>
      </c>
      <c r="K741" s="15" t="s">
        <v>447</v>
      </c>
      <c r="L741" s="11">
        <v>79.900000000000006</v>
      </c>
    </row>
    <row r="742" spans="1:12" x14ac:dyDescent="0.25">
      <c r="A742" s="7">
        <v>89438414320</v>
      </c>
      <c r="B742" s="9" t="s">
        <v>144</v>
      </c>
      <c r="C742" s="15" t="s">
        <v>6</v>
      </c>
      <c r="D742" s="15" t="s">
        <v>417</v>
      </c>
      <c r="E742" s="15" t="s">
        <v>13</v>
      </c>
      <c r="F742" s="15" t="s">
        <v>425</v>
      </c>
      <c r="G742" s="10">
        <v>35596</v>
      </c>
      <c r="H742" s="13">
        <f ca="1">TRUNC((TODAY()-assinantes[[#This Row],[Data_Nasc]])/365)</f>
        <v>27</v>
      </c>
      <c r="I742" s="13" t="str">
        <f ca="1">HLOOKUP(assinantes[[#This Row],[Idade]],informacoes!$A$3:$D$4,2,TRUE)</f>
        <v>24-34</v>
      </c>
      <c r="J742" s="15" t="s">
        <v>432</v>
      </c>
      <c r="K742" s="15" t="s">
        <v>445</v>
      </c>
      <c r="L742" s="11">
        <v>35.9</v>
      </c>
    </row>
    <row r="743" spans="1:12" x14ac:dyDescent="0.25">
      <c r="A743" s="7">
        <v>89439201236</v>
      </c>
      <c r="B743" s="9" t="s">
        <v>236</v>
      </c>
      <c r="C743" s="15" t="s">
        <v>6</v>
      </c>
      <c r="D743" s="15" t="s">
        <v>7</v>
      </c>
      <c r="E743" s="15" t="s">
        <v>13</v>
      </c>
      <c r="F743" s="15" t="s">
        <v>426</v>
      </c>
      <c r="G743" s="10">
        <v>28810</v>
      </c>
      <c r="H743" s="13">
        <f ca="1">TRUNC((TODAY()-assinantes[[#This Row],[Data_Nasc]])/365)</f>
        <v>46</v>
      </c>
      <c r="I743" s="13" t="str">
        <f ca="1">HLOOKUP(assinantes[[#This Row],[Idade]],informacoes!$A$3:$D$4,2,TRUE)</f>
        <v>45-54</v>
      </c>
      <c r="J743" s="15" t="s">
        <v>434</v>
      </c>
      <c r="K743" s="15" t="s">
        <v>446</v>
      </c>
      <c r="L743" s="11">
        <v>9.9</v>
      </c>
    </row>
    <row r="744" spans="1:12" x14ac:dyDescent="0.25">
      <c r="A744" s="7">
        <v>89576352486</v>
      </c>
      <c r="B744" s="9" t="s">
        <v>258</v>
      </c>
      <c r="C744" s="15" t="s">
        <v>6</v>
      </c>
      <c r="D744" s="15" t="s">
        <v>417</v>
      </c>
      <c r="E744" s="15" t="s">
        <v>11</v>
      </c>
      <c r="F744" s="15" t="s">
        <v>426</v>
      </c>
      <c r="G744" s="10">
        <v>34800</v>
      </c>
      <c r="H744" s="13">
        <f ca="1">TRUNC((TODAY()-assinantes[[#This Row],[Data_Nasc]])/365)</f>
        <v>29</v>
      </c>
      <c r="I744" s="13" t="str">
        <f ca="1">HLOOKUP(assinantes[[#This Row],[Idade]],informacoes!$A$3:$D$4,2,TRUE)</f>
        <v>24-34</v>
      </c>
      <c r="J744" s="15" t="s">
        <v>430</v>
      </c>
      <c r="K744" s="15" t="s">
        <v>447</v>
      </c>
      <c r="L744" s="11">
        <v>79.900000000000006</v>
      </c>
    </row>
    <row r="745" spans="1:12" x14ac:dyDescent="0.25">
      <c r="A745" s="7">
        <v>89719385812</v>
      </c>
      <c r="B745" s="9" t="s">
        <v>19</v>
      </c>
      <c r="C745" s="15" t="s">
        <v>6</v>
      </c>
      <c r="D745" s="15" t="s">
        <v>8</v>
      </c>
      <c r="E745" s="15" t="s">
        <v>12</v>
      </c>
      <c r="F745" s="15" t="s">
        <v>426</v>
      </c>
      <c r="G745" s="10">
        <v>24801</v>
      </c>
      <c r="H745" s="13">
        <f ca="1">TRUNC((TODAY()-assinantes[[#This Row],[Data_Nasc]])/365)</f>
        <v>57</v>
      </c>
      <c r="I745" s="13" t="str">
        <f ca="1">HLOOKUP(assinantes[[#This Row],[Idade]],informacoes!$A$3:$D$4,2,TRUE)</f>
        <v>54-70</v>
      </c>
      <c r="J745" s="15" t="s">
        <v>435</v>
      </c>
      <c r="K745" s="15" t="s">
        <v>446</v>
      </c>
      <c r="L745" s="11">
        <v>9.9</v>
      </c>
    </row>
    <row r="746" spans="1:12" x14ac:dyDescent="0.25">
      <c r="A746" s="7">
        <v>89961852342</v>
      </c>
      <c r="B746" s="9" t="s">
        <v>141</v>
      </c>
      <c r="C746" s="15" t="s">
        <v>6</v>
      </c>
      <c r="D746" s="15" t="s">
        <v>417</v>
      </c>
      <c r="E746" s="15" t="s">
        <v>427</v>
      </c>
      <c r="F746" s="15" t="s">
        <v>425</v>
      </c>
      <c r="G746" s="10">
        <v>29447</v>
      </c>
      <c r="H746" s="13">
        <f ca="1">TRUNC((TODAY()-assinantes[[#This Row],[Data_Nasc]])/365)</f>
        <v>44</v>
      </c>
      <c r="I746" s="13" t="str">
        <f ca="1">HLOOKUP(assinantes[[#This Row],[Idade]],informacoes!$A$3:$D$4,2,TRUE)</f>
        <v>45-54</v>
      </c>
      <c r="J746" s="15" t="s">
        <v>436</v>
      </c>
      <c r="K746" s="15" t="s">
        <v>446</v>
      </c>
      <c r="L746" s="11">
        <v>9.9</v>
      </c>
    </row>
    <row r="747" spans="1:12" x14ac:dyDescent="0.25">
      <c r="A747" s="7">
        <v>90135135538</v>
      </c>
      <c r="B747" s="9" t="s">
        <v>408</v>
      </c>
      <c r="C747" s="15" t="s">
        <v>5</v>
      </c>
      <c r="D747" s="15" t="s">
        <v>416</v>
      </c>
      <c r="E747" s="15" t="s">
        <v>13</v>
      </c>
      <c r="F747" s="15" t="s">
        <v>425</v>
      </c>
      <c r="G747" s="10">
        <v>23296</v>
      </c>
      <c r="H747" s="13">
        <f ca="1">TRUNC((TODAY()-assinantes[[#This Row],[Data_Nasc]])/365)</f>
        <v>61</v>
      </c>
      <c r="I747" s="13" t="str">
        <f ca="1">HLOOKUP(assinantes[[#This Row],[Idade]],informacoes!$A$3:$D$4,2,TRUE)</f>
        <v>54-70</v>
      </c>
      <c r="J747" s="15" t="s">
        <v>430</v>
      </c>
      <c r="K747" s="15" t="s">
        <v>445</v>
      </c>
      <c r="L747" s="11">
        <v>35.9</v>
      </c>
    </row>
    <row r="748" spans="1:12" x14ac:dyDescent="0.25">
      <c r="A748" s="7">
        <v>90226137721</v>
      </c>
      <c r="B748" s="9" t="s">
        <v>218</v>
      </c>
      <c r="C748" s="15" t="s">
        <v>6</v>
      </c>
      <c r="D748" s="15" t="s">
        <v>417</v>
      </c>
      <c r="E748" s="15" t="s">
        <v>13</v>
      </c>
      <c r="F748" s="15" t="s">
        <v>426</v>
      </c>
      <c r="G748" s="10">
        <v>27142</v>
      </c>
      <c r="H748" s="13">
        <f ca="1">TRUNC((TODAY()-assinantes[[#This Row],[Data_Nasc]])/365)</f>
        <v>50</v>
      </c>
      <c r="I748" s="13" t="str">
        <f ca="1">HLOOKUP(assinantes[[#This Row],[Idade]],informacoes!$A$3:$D$4,2,TRUE)</f>
        <v>45-54</v>
      </c>
      <c r="J748" s="15" t="s">
        <v>435</v>
      </c>
      <c r="K748" s="15" t="s">
        <v>447</v>
      </c>
      <c r="L748" s="11">
        <v>79.900000000000006</v>
      </c>
    </row>
    <row r="749" spans="1:12" x14ac:dyDescent="0.25">
      <c r="A749" s="7">
        <v>90433255608</v>
      </c>
      <c r="B749" s="9" t="s">
        <v>215</v>
      </c>
      <c r="C749" s="15" t="s">
        <v>6</v>
      </c>
      <c r="D749" s="15" t="s">
        <v>417</v>
      </c>
      <c r="E749" s="15" t="s">
        <v>427</v>
      </c>
      <c r="F749" s="15" t="s">
        <v>425</v>
      </c>
      <c r="G749" s="10">
        <v>26672</v>
      </c>
      <c r="H749" s="13">
        <f ca="1">TRUNC((TODAY()-assinantes[[#This Row],[Data_Nasc]])/365)</f>
        <v>52</v>
      </c>
      <c r="I749" s="13" t="str">
        <f ca="1">HLOOKUP(assinantes[[#This Row],[Idade]],informacoes!$A$3:$D$4,2,TRUE)</f>
        <v>45-54</v>
      </c>
      <c r="J749" s="15" t="s">
        <v>436</v>
      </c>
      <c r="K749" s="15" t="s">
        <v>444</v>
      </c>
      <c r="L749" s="11">
        <v>29.9</v>
      </c>
    </row>
    <row r="750" spans="1:12" x14ac:dyDescent="0.25">
      <c r="A750" s="7">
        <v>90471108936</v>
      </c>
      <c r="B750" s="9" t="s">
        <v>169</v>
      </c>
      <c r="C750" s="15" t="s">
        <v>6</v>
      </c>
      <c r="D750" s="15" t="s">
        <v>8</v>
      </c>
      <c r="E750" s="15" t="s">
        <v>12</v>
      </c>
      <c r="F750" s="15" t="s">
        <v>424</v>
      </c>
      <c r="G750" s="10">
        <v>30379</v>
      </c>
      <c r="H750" s="13">
        <f ca="1">TRUNC((TODAY()-assinantes[[#This Row],[Data_Nasc]])/365)</f>
        <v>42</v>
      </c>
      <c r="I750" s="13" t="str">
        <f ca="1">HLOOKUP(assinantes[[#This Row],[Idade]],informacoes!$A$3:$D$4,2,TRUE)</f>
        <v>35-44</v>
      </c>
      <c r="J750" s="15" t="s">
        <v>433</v>
      </c>
      <c r="K750" s="15" t="s">
        <v>445</v>
      </c>
      <c r="L750" s="11">
        <v>35.9</v>
      </c>
    </row>
    <row r="751" spans="1:12" x14ac:dyDescent="0.25">
      <c r="A751" s="7">
        <v>90676250589</v>
      </c>
      <c r="B751" s="9" t="s">
        <v>209</v>
      </c>
      <c r="C751" s="15" t="s">
        <v>6</v>
      </c>
      <c r="D751" s="15" t="s">
        <v>8</v>
      </c>
      <c r="E751" s="15" t="s">
        <v>427</v>
      </c>
      <c r="F751" s="15" t="s">
        <v>424</v>
      </c>
      <c r="G751" s="10">
        <v>23395</v>
      </c>
      <c r="H751" s="13">
        <f ca="1">TRUNC((TODAY()-assinantes[[#This Row],[Data_Nasc]])/365)</f>
        <v>61</v>
      </c>
      <c r="I751" s="13" t="str">
        <f ca="1">HLOOKUP(assinantes[[#This Row],[Idade]],informacoes!$A$3:$D$4,2,TRUE)</f>
        <v>54-70</v>
      </c>
      <c r="J751" s="15" t="s">
        <v>433</v>
      </c>
      <c r="K751" s="15" t="s">
        <v>445</v>
      </c>
      <c r="L751" s="11">
        <v>35.9</v>
      </c>
    </row>
    <row r="752" spans="1:12" x14ac:dyDescent="0.25">
      <c r="A752" s="7">
        <v>91279323809</v>
      </c>
      <c r="B752" s="9" t="s">
        <v>57</v>
      </c>
      <c r="C752" s="15" t="s">
        <v>6</v>
      </c>
      <c r="D752" s="15" t="s">
        <v>7</v>
      </c>
      <c r="E752" s="15" t="s">
        <v>427</v>
      </c>
      <c r="F752" s="15" t="s">
        <v>425</v>
      </c>
      <c r="G752" s="10">
        <v>27443</v>
      </c>
      <c r="H752" s="13">
        <f ca="1">TRUNC((TODAY()-assinantes[[#This Row],[Data_Nasc]])/365)</f>
        <v>50</v>
      </c>
      <c r="I752" s="13" t="str">
        <f ca="1">HLOOKUP(assinantes[[#This Row],[Idade]],informacoes!$A$3:$D$4,2,TRUE)</f>
        <v>45-54</v>
      </c>
      <c r="J752" s="15" t="s">
        <v>433</v>
      </c>
      <c r="K752" s="15" t="s">
        <v>446</v>
      </c>
      <c r="L752" s="11">
        <v>9.9</v>
      </c>
    </row>
    <row r="753" spans="1:12" x14ac:dyDescent="0.25">
      <c r="A753" s="7">
        <v>91362501845</v>
      </c>
      <c r="B753" s="9" t="s">
        <v>54</v>
      </c>
      <c r="C753" s="15" t="s">
        <v>5</v>
      </c>
      <c r="D753" s="15" t="s">
        <v>417</v>
      </c>
      <c r="E753" s="15" t="s">
        <v>11</v>
      </c>
      <c r="F753" s="15" t="s">
        <v>425</v>
      </c>
      <c r="G753" s="10">
        <v>28394</v>
      </c>
      <c r="H753" s="13">
        <f ca="1">TRUNC((TODAY()-assinantes[[#This Row],[Data_Nasc]])/365)</f>
        <v>47</v>
      </c>
      <c r="I753" s="13" t="str">
        <f ca="1">HLOOKUP(assinantes[[#This Row],[Idade]],informacoes!$A$3:$D$4,2,TRUE)</f>
        <v>45-54</v>
      </c>
      <c r="J753" s="15" t="s">
        <v>433</v>
      </c>
      <c r="K753" s="15" t="s">
        <v>447</v>
      </c>
      <c r="L753" s="11">
        <v>79.900000000000006</v>
      </c>
    </row>
    <row r="754" spans="1:12" x14ac:dyDescent="0.25">
      <c r="A754" s="7">
        <v>91518429185</v>
      </c>
      <c r="B754" s="9" t="s">
        <v>152</v>
      </c>
      <c r="C754" s="15" t="s">
        <v>6</v>
      </c>
      <c r="D754" s="15" t="s">
        <v>8</v>
      </c>
      <c r="E754" s="15" t="s">
        <v>13</v>
      </c>
      <c r="F754" s="15" t="s">
        <v>425</v>
      </c>
      <c r="G754" s="10">
        <v>31840</v>
      </c>
      <c r="H754" s="13">
        <f ca="1">TRUNC((TODAY()-assinantes[[#This Row],[Data_Nasc]])/365)</f>
        <v>38</v>
      </c>
      <c r="I754" s="13" t="str">
        <f ca="1">HLOOKUP(assinantes[[#This Row],[Idade]],informacoes!$A$3:$D$4,2,TRUE)</f>
        <v>35-44</v>
      </c>
      <c r="J754" s="15" t="s">
        <v>433</v>
      </c>
      <c r="K754" s="15" t="s">
        <v>444</v>
      </c>
      <c r="L754" s="11">
        <v>29.9</v>
      </c>
    </row>
    <row r="755" spans="1:12" x14ac:dyDescent="0.25">
      <c r="A755" s="7">
        <v>92217554531</v>
      </c>
      <c r="B755" s="9" t="s">
        <v>230</v>
      </c>
      <c r="C755" s="15" t="s">
        <v>6</v>
      </c>
      <c r="D755" s="15" t="s">
        <v>7</v>
      </c>
      <c r="E755" s="15" t="s">
        <v>13</v>
      </c>
      <c r="F755" s="15" t="s">
        <v>426</v>
      </c>
      <c r="G755" s="10">
        <v>29548</v>
      </c>
      <c r="H755" s="13">
        <f ca="1">TRUNC((TODAY()-assinantes[[#This Row],[Data_Nasc]])/365)</f>
        <v>44</v>
      </c>
      <c r="I755" s="13" t="str">
        <f ca="1">HLOOKUP(assinantes[[#This Row],[Idade]],informacoes!$A$3:$D$4,2,TRUE)</f>
        <v>45-54</v>
      </c>
      <c r="J755" s="15" t="s">
        <v>433</v>
      </c>
      <c r="K755" s="15" t="s">
        <v>446</v>
      </c>
      <c r="L755" s="11">
        <v>9.9</v>
      </c>
    </row>
    <row r="756" spans="1:12" x14ac:dyDescent="0.25">
      <c r="A756" s="7">
        <v>92420051701</v>
      </c>
      <c r="B756" s="9" t="s">
        <v>182</v>
      </c>
      <c r="C756" s="15" t="s">
        <v>5</v>
      </c>
      <c r="D756" s="15" t="s">
        <v>8</v>
      </c>
      <c r="E756" s="15" t="s">
        <v>13</v>
      </c>
      <c r="F756" s="15" t="s">
        <v>424</v>
      </c>
      <c r="G756" s="10">
        <v>35594</v>
      </c>
      <c r="H756" s="13">
        <f ca="1">TRUNC((TODAY()-assinantes[[#This Row],[Data_Nasc]])/365)</f>
        <v>27</v>
      </c>
      <c r="I756" s="13" t="str">
        <f ca="1">HLOOKUP(assinantes[[#This Row],[Idade]],informacoes!$A$3:$D$4,2,TRUE)</f>
        <v>24-34</v>
      </c>
      <c r="J756" s="15" t="s">
        <v>433</v>
      </c>
      <c r="K756" s="15" t="s">
        <v>446</v>
      </c>
      <c r="L756" s="11">
        <v>9.9</v>
      </c>
    </row>
    <row r="757" spans="1:12" x14ac:dyDescent="0.25">
      <c r="A757" s="7">
        <v>92500013367</v>
      </c>
      <c r="B757" s="9" t="s">
        <v>131</v>
      </c>
      <c r="C757" s="15" t="s">
        <v>6</v>
      </c>
      <c r="D757" s="15" t="s">
        <v>416</v>
      </c>
      <c r="E757" s="15" t="s">
        <v>13</v>
      </c>
      <c r="F757" s="15" t="s">
        <v>424</v>
      </c>
      <c r="G757" s="10">
        <v>22721</v>
      </c>
      <c r="H757" s="13">
        <f ca="1">TRUNC((TODAY()-assinantes[[#This Row],[Data_Nasc]])/365)</f>
        <v>63</v>
      </c>
      <c r="I757" s="13" t="str">
        <f ca="1">HLOOKUP(assinantes[[#This Row],[Idade]],informacoes!$A$3:$D$4,2,TRUE)</f>
        <v>54-70</v>
      </c>
      <c r="J757" s="15" t="s">
        <v>433</v>
      </c>
      <c r="K757" s="15" t="s">
        <v>444</v>
      </c>
      <c r="L757" s="11">
        <v>29.9</v>
      </c>
    </row>
    <row r="758" spans="1:12" x14ac:dyDescent="0.25">
      <c r="A758" s="7">
        <v>92768661715</v>
      </c>
      <c r="B758" s="9" t="s">
        <v>271</v>
      </c>
      <c r="C758" s="15" t="s">
        <v>5</v>
      </c>
      <c r="D758" s="15" t="s">
        <v>417</v>
      </c>
      <c r="E758" s="15" t="s">
        <v>12</v>
      </c>
      <c r="F758" s="15" t="s">
        <v>424</v>
      </c>
      <c r="G758" s="10">
        <v>31078</v>
      </c>
      <c r="H758" s="13">
        <f ca="1">TRUNC((TODAY()-assinantes[[#This Row],[Data_Nasc]])/365)</f>
        <v>40</v>
      </c>
      <c r="I758" s="13" t="str">
        <f ca="1">HLOOKUP(assinantes[[#This Row],[Idade]],informacoes!$A$3:$D$4,2,TRUE)</f>
        <v>35-44</v>
      </c>
      <c r="J758" s="15" t="s">
        <v>433</v>
      </c>
      <c r="K758" s="15" t="s">
        <v>447</v>
      </c>
      <c r="L758" s="11">
        <v>79.900000000000006</v>
      </c>
    </row>
    <row r="759" spans="1:12" x14ac:dyDescent="0.25">
      <c r="A759" s="7">
        <v>92851862378</v>
      </c>
      <c r="B759" s="9" t="s">
        <v>72</v>
      </c>
      <c r="C759" s="15" t="s">
        <v>5</v>
      </c>
      <c r="D759" s="15" t="s">
        <v>8</v>
      </c>
      <c r="E759" s="15" t="s">
        <v>13</v>
      </c>
      <c r="F759" s="15" t="s">
        <v>425</v>
      </c>
      <c r="G759" s="10">
        <v>30872</v>
      </c>
      <c r="H759" s="13">
        <f ca="1">TRUNC((TODAY()-assinantes[[#This Row],[Data_Nasc]])/365)</f>
        <v>40</v>
      </c>
      <c r="I759" s="13" t="str">
        <f ca="1">HLOOKUP(assinantes[[#This Row],[Idade]],informacoes!$A$3:$D$4,2,TRUE)</f>
        <v>35-44</v>
      </c>
      <c r="J759" s="15" t="s">
        <v>429</v>
      </c>
      <c r="K759" s="15" t="s">
        <v>445</v>
      </c>
      <c r="L759" s="11">
        <v>35.9</v>
      </c>
    </row>
    <row r="760" spans="1:12" x14ac:dyDescent="0.25">
      <c r="A760" s="7">
        <v>92908961862</v>
      </c>
      <c r="B760" s="9" t="s">
        <v>28</v>
      </c>
      <c r="C760" s="15" t="s">
        <v>5</v>
      </c>
      <c r="D760" s="15" t="s">
        <v>416</v>
      </c>
      <c r="E760" s="15" t="s">
        <v>14</v>
      </c>
      <c r="F760" s="15" t="s">
        <v>425</v>
      </c>
      <c r="G760" s="10">
        <v>26841</v>
      </c>
      <c r="H760" s="13">
        <f ca="1">TRUNC((TODAY()-assinantes[[#This Row],[Data_Nasc]])/365)</f>
        <v>51</v>
      </c>
      <c r="I760" s="13" t="str">
        <f ca="1">HLOOKUP(assinantes[[#This Row],[Idade]],informacoes!$A$3:$D$4,2,TRUE)</f>
        <v>45-54</v>
      </c>
      <c r="J760" s="15" t="s">
        <v>432</v>
      </c>
      <c r="K760" s="15" t="s">
        <v>444</v>
      </c>
      <c r="L760" s="11">
        <v>29.9</v>
      </c>
    </row>
    <row r="761" spans="1:12" x14ac:dyDescent="0.25">
      <c r="A761" s="7">
        <v>92967114176</v>
      </c>
      <c r="B761" s="9" t="s">
        <v>208</v>
      </c>
      <c r="C761" s="15" t="s">
        <v>6</v>
      </c>
      <c r="D761" s="15" t="s">
        <v>416</v>
      </c>
      <c r="E761" s="15" t="s">
        <v>14</v>
      </c>
      <c r="F761" s="15" t="s">
        <v>425</v>
      </c>
      <c r="G761" s="10">
        <v>34170</v>
      </c>
      <c r="H761" s="13">
        <f ca="1">TRUNC((TODAY()-assinantes[[#This Row],[Data_Nasc]])/365)</f>
        <v>31</v>
      </c>
      <c r="I761" s="13" t="str">
        <f ca="1">HLOOKUP(assinantes[[#This Row],[Idade]],informacoes!$A$3:$D$4,2,TRUE)</f>
        <v>24-34</v>
      </c>
      <c r="J761" s="15" t="s">
        <v>436</v>
      </c>
      <c r="K761" s="15" t="s">
        <v>444</v>
      </c>
      <c r="L761" s="11">
        <v>29.9</v>
      </c>
    </row>
    <row r="762" spans="1:12" x14ac:dyDescent="0.25">
      <c r="A762" s="7">
        <v>93080185386</v>
      </c>
      <c r="B762" s="9" t="s">
        <v>82</v>
      </c>
      <c r="C762" s="15" t="s">
        <v>5</v>
      </c>
      <c r="D762" s="15" t="s">
        <v>8</v>
      </c>
      <c r="E762" s="15" t="s">
        <v>14</v>
      </c>
      <c r="F762" s="15" t="s">
        <v>424</v>
      </c>
      <c r="G762" s="10">
        <v>24809</v>
      </c>
      <c r="H762" s="13">
        <f ca="1">TRUNC((TODAY()-assinantes[[#This Row],[Data_Nasc]])/365)</f>
        <v>57</v>
      </c>
      <c r="I762" s="13" t="str">
        <f ca="1">HLOOKUP(assinantes[[#This Row],[Idade]],informacoes!$A$3:$D$4,2,TRUE)</f>
        <v>54-70</v>
      </c>
      <c r="J762" s="15" t="s">
        <v>436</v>
      </c>
      <c r="K762" s="15" t="s">
        <v>444</v>
      </c>
      <c r="L762" s="11">
        <v>29.9</v>
      </c>
    </row>
    <row r="763" spans="1:12" x14ac:dyDescent="0.25">
      <c r="A763" s="7">
        <v>93087822464</v>
      </c>
      <c r="B763" s="9" t="s">
        <v>64</v>
      </c>
      <c r="C763" s="15" t="s">
        <v>5</v>
      </c>
      <c r="D763" s="15" t="s">
        <v>417</v>
      </c>
      <c r="E763" s="15" t="s">
        <v>14</v>
      </c>
      <c r="F763" s="15" t="s">
        <v>425</v>
      </c>
      <c r="G763" s="10">
        <v>29740</v>
      </c>
      <c r="H763" s="13">
        <f ca="1">TRUNC((TODAY()-assinantes[[#This Row],[Data_Nasc]])/365)</f>
        <v>43</v>
      </c>
      <c r="I763" s="13" t="str">
        <f ca="1">HLOOKUP(assinantes[[#This Row],[Idade]],informacoes!$A$3:$D$4,2,TRUE)</f>
        <v>35-44</v>
      </c>
      <c r="J763" s="15" t="s">
        <v>436</v>
      </c>
      <c r="K763" s="15" t="s">
        <v>444</v>
      </c>
      <c r="L763" s="11">
        <v>29.9</v>
      </c>
    </row>
    <row r="764" spans="1:12" x14ac:dyDescent="0.25">
      <c r="A764" s="7">
        <v>93174372517</v>
      </c>
      <c r="B764" s="9" t="s">
        <v>366</v>
      </c>
      <c r="C764" s="15" t="s">
        <v>5</v>
      </c>
      <c r="D764" s="15" t="s">
        <v>417</v>
      </c>
      <c r="E764" s="15" t="s">
        <v>11</v>
      </c>
      <c r="F764" s="15" t="s">
        <v>426</v>
      </c>
      <c r="G764" s="10">
        <v>28633</v>
      </c>
      <c r="H764" s="13">
        <f ca="1">TRUNC((TODAY()-assinantes[[#This Row],[Data_Nasc]])/365)</f>
        <v>46</v>
      </c>
      <c r="I764" s="13" t="str">
        <f ca="1">HLOOKUP(assinantes[[#This Row],[Idade]],informacoes!$A$3:$D$4,2,TRUE)</f>
        <v>45-54</v>
      </c>
      <c r="J764" s="15" t="s">
        <v>436</v>
      </c>
      <c r="K764" s="15" t="s">
        <v>447</v>
      </c>
      <c r="L764" s="11">
        <v>79.900000000000006</v>
      </c>
    </row>
    <row r="765" spans="1:12" x14ac:dyDescent="0.25">
      <c r="A765" s="7">
        <v>93661850588</v>
      </c>
      <c r="B765" s="9" t="s">
        <v>203</v>
      </c>
      <c r="C765" s="15" t="s">
        <v>5</v>
      </c>
      <c r="D765" s="15" t="s">
        <v>7</v>
      </c>
      <c r="E765" s="15" t="s">
        <v>13</v>
      </c>
      <c r="F765" s="15" t="s">
        <v>424</v>
      </c>
      <c r="G765" s="10">
        <v>30271</v>
      </c>
      <c r="H765" s="13">
        <f ca="1">TRUNC((TODAY()-assinantes[[#This Row],[Data_Nasc]])/365)</f>
        <v>42</v>
      </c>
      <c r="I765" s="13" t="str">
        <f ca="1">HLOOKUP(assinantes[[#This Row],[Idade]],informacoes!$A$3:$D$4,2,TRUE)</f>
        <v>35-44</v>
      </c>
      <c r="J765" s="15" t="s">
        <v>436</v>
      </c>
      <c r="K765" s="15" t="s">
        <v>444</v>
      </c>
      <c r="L765" s="11">
        <v>29.9</v>
      </c>
    </row>
    <row r="766" spans="1:12" x14ac:dyDescent="0.25">
      <c r="A766" s="7">
        <v>94266497658</v>
      </c>
      <c r="B766" s="9" t="s">
        <v>361</v>
      </c>
      <c r="C766" s="15" t="s">
        <v>6</v>
      </c>
      <c r="D766" s="15" t="s">
        <v>417</v>
      </c>
      <c r="E766" s="15" t="s">
        <v>12</v>
      </c>
      <c r="F766" s="15" t="s">
        <v>425</v>
      </c>
      <c r="G766" s="10">
        <v>33715</v>
      </c>
      <c r="H766" s="13">
        <f ca="1">TRUNC((TODAY()-assinantes[[#This Row],[Data_Nasc]])/365)</f>
        <v>32</v>
      </c>
      <c r="I766" s="13" t="str">
        <f ca="1">HLOOKUP(assinantes[[#This Row],[Idade]],informacoes!$A$3:$D$4,2,TRUE)</f>
        <v>24-34</v>
      </c>
      <c r="J766" s="15" t="s">
        <v>436</v>
      </c>
      <c r="K766" s="15" t="s">
        <v>445</v>
      </c>
      <c r="L766" s="11">
        <v>35.9</v>
      </c>
    </row>
    <row r="767" spans="1:12" x14ac:dyDescent="0.25">
      <c r="A767" s="7">
        <v>94367151573</v>
      </c>
      <c r="B767" s="9" t="s">
        <v>350</v>
      </c>
      <c r="C767" s="15" t="s">
        <v>6</v>
      </c>
      <c r="D767" s="15" t="s">
        <v>7</v>
      </c>
      <c r="E767" s="15" t="s">
        <v>13</v>
      </c>
      <c r="F767" s="15" t="s">
        <v>426</v>
      </c>
      <c r="G767" s="10">
        <v>30154</v>
      </c>
      <c r="H767" s="13">
        <f ca="1">TRUNC((TODAY()-assinantes[[#This Row],[Data_Nasc]])/365)</f>
        <v>42</v>
      </c>
      <c r="I767" s="13" t="str">
        <f ca="1">HLOOKUP(assinantes[[#This Row],[Idade]],informacoes!$A$3:$D$4,2,TRUE)</f>
        <v>35-44</v>
      </c>
      <c r="J767" s="15" t="s">
        <v>435</v>
      </c>
      <c r="K767" s="15" t="s">
        <v>446</v>
      </c>
      <c r="L767" s="11">
        <v>9.9</v>
      </c>
    </row>
    <row r="768" spans="1:12" x14ac:dyDescent="0.25">
      <c r="A768" s="7">
        <v>94460718865</v>
      </c>
      <c r="B768" s="9" t="s">
        <v>56</v>
      </c>
      <c r="C768" s="15" t="s">
        <v>5</v>
      </c>
      <c r="D768" s="15" t="s">
        <v>7</v>
      </c>
      <c r="E768" s="15" t="s">
        <v>13</v>
      </c>
      <c r="F768" s="15" t="s">
        <v>426</v>
      </c>
      <c r="G768" s="10">
        <v>24035</v>
      </c>
      <c r="H768" s="13">
        <f ca="1">TRUNC((TODAY()-assinantes[[#This Row],[Data_Nasc]])/365)</f>
        <v>59</v>
      </c>
      <c r="I768" s="13" t="str">
        <f ca="1">HLOOKUP(assinantes[[#This Row],[Idade]],informacoes!$A$3:$D$4,2,TRUE)</f>
        <v>54-70</v>
      </c>
      <c r="J768" s="15" t="s">
        <v>433</v>
      </c>
      <c r="K768" s="15" t="s">
        <v>444</v>
      </c>
      <c r="L768" s="11">
        <v>29.9</v>
      </c>
    </row>
    <row r="769" spans="1:12" x14ac:dyDescent="0.25">
      <c r="A769" s="7">
        <v>94559470168</v>
      </c>
      <c r="B769" s="9" t="s">
        <v>206</v>
      </c>
      <c r="C769" s="15" t="s">
        <v>5</v>
      </c>
      <c r="D769" s="15" t="s">
        <v>417</v>
      </c>
      <c r="E769" s="15" t="s">
        <v>13</v>
      </c>
      <c r="F769" s="15" t="s">
        <v>426</v>
      </c>
      <c r="G769" s="10">
        <v>36149</v>
      </c>
      <c r="H769" s="13">
        <f ca="1">TRUNC((TODAY()-assinantes[[#This Row],[Data_Nasc]])/365)</f>
        <v>26</v>
      </c>
      <c r="I769" s="13" t="str">
        <f ca="1">HLOOKUP(assinantes[[#This Row],[Idade]],informacoes!$A$3:$D$4,2,TRUE)</f>
        <v>24-34</v>
      </c>
      <c r="J769" s="15" t="s">
        <v>433</v>
      </c>
      <c r="K769" s="15" t="s">
        <v>446</v>
      </c>
      <c r="L769" s="11">
        <v>9.9</v>
      </c>
    </row>
    <row r="770" spans="1:12" x14ac:dyDescent="0.25">
      <c r="A770" s="7">
        <v>94583059920</v>
      </c>
      <c r="B770" s="9" t="s">
        <v>329</v>
      </c>
      <c r="C770" s="15" t="s">
        <v>5</v>
      </c>
      <c r="D770" s="15" t="s">
        <v>8</v>
      </c>
      <c r="E770" s="15" t="s">
        <v>427</v>
      </c>
      <c r="F770" s="15" t="s">
        <v>424</v>
      </c>
      <c r="G770" s="10">
        <v>28578</v>
      </c>
      <c r="H770" s="13">
        <f ca="1">TRUNC((TODAY()-assinantes[[#This Row],[Data_Nasc]])/365)</f>
        <v>47</v>
      </c>
      <c r="I770" s="13" t="str">
        <f ca="1">HLOOKUP(assinantes[[#This Row],[Idade]],informacoes!$A$3:$D$4,2,TRUE)</f>
        <v>45-54</v>
      </c>
      <c r="J770" s="15" t="s">
        <v>433</v>
      </c>
      <c r="K770" s="15" t="s">
        <v>445</v>
      </c>
      <c r="L770" s="11">
        <v>35.9</v>
      </c>
    </row>
    <row r="771" spans="1:12" x14ac:dyDescent="0.25">
      <c r="A771" s="7">
        <v>94654130097</v>
      </c>
      <c r="B771" s="9" t="s">
        <v>179</v>
      </c>
      <c r="C771" s="15" t="s">
        <v>5</v>
      </c>
      <c r="D771" s="15" t="s">
        <v>8</v>
      </c>
      <c r="E771" s="15" t="s">
        <v>13</v>
      </c>
      <c r="F771" s="15" t="s">
        <v>426</v>
      </c>
      <c r="G771" s="10">
        <v>34894</v>
      </c>
      <c r="H771" s="13">
        <f ca="1">TRUNC((TODAY()-assinantes[[#This Row],[Data_Nasc]])/365)</f>
        <v>29</v>
      </c>
      <c r="I771" s="13" t="str">
        <f ca="1">HLOOKUP(assinantes[[#This Row],[Idade]],informacoes!$A$3:$D$4,2,TRUE)</f>
        <v>24-34</v>
      </c>
      <c r="J771" s="15" t="s">
        <v>433</v>
      </c>
      <c r="K771" s="15" t="s">
        <v>444</v>
      </c>
      <c r="L771" s="11">
        <v>29.9</v>
      </c>
    </row>
    <row r="772" spans="1:12" x14ac:dyDescent="0.25">
      <c r="A772" s="7">
        <v>95202710429</v>
      </c>
      <c r="B772" s="9" t="s">
        <v>226</v>
      </c>
      <c r="C772" s="15" t="s">
        <v>5</v>
      </c>
      <c r="D772" s="15" t="s">
        <v>417</v>
      </c>
      <c r="E772" s="15" t="s">
        <v>14</v>
      </c>
      <c r="F772" s="15" t="s">
        <v>426</v>
      </c>
      <c r="G772" s="10">
        <v>24300</v>
      </c>
      <c r="H772" s="13">
        <f ca="1">TRUNC((TODAY()-assinantes[[#This Row],[Data_Nasc]])/365)</f>
        <v>58</v>
      </c>
      <c r="I772" s="13" t="str">
        <f ca="1">HLOOKUP(assinantes[[#This Row],[Idade]],informacoes!$A$3:$D$4,2,TRUE)</f>
        <v>54-70</v>
      </c>
      <c r="J772" s="15" t="s">
        <v>433</v>
      </c>
      <c r="K772" s="15" t="s">
        <v>444</v>
      </c>
      <c r="L772" s="11">
        <v>29.9</v>
      </c>
    </row>
    <row r="773" spans="1:12" x14ac:dyDescent="0.25">
      <c r="A773" s="7">
        <v>95305432346</v>
      </c>
      <c r="B773" s="9" t="s">
        <v>395</v>
      </c>
      <c r="C773" s="15" t="s">
        <v>5</v>
      </c>
      <c r="D773" s="15" t="s">
        <v>417</v>
      </c>
      <c r="E773" s="15" t="s">
        <v>13</v>
      </c>
      <c r="F773" s="15" t="s">
        <v>425</v>
      </c>
      <c r="G773" s="10">
        <v>27046</v>
      </c>
      <c r="H773" s="13">
        <f ca="1">TRUNC((TODAY()-assinantes[[#This Row],[Data_Nasc]])/365)</f>
        <v>51</v>
      </c>
      <c r="I773" s="13" t="str">
        <f ca="1">HLOOKUP(assinantes[[#This Row],[Idade]],informacoes!$A$3:$D$4,2,TRUE)</f>
        <v>45-54</v>
      </c>
      <c r="J773" s="15" t="s">
        <v>430</v>
      </c>
      <c r="K773" s="15" t="s">
        <v>444</v>
      </c>
      <c r="L773" s="11">
        <v>29.9</v>
      </c>
    </row>
    <row r="774" spans="1:12" x14ac:dyDescent="0.25">
      <c r="A774" s="7">
        <v>95580971716</v>
      </c>
      <c r="B774" s="9" t="s">
        <v>214</v>
      </c>
      <c r="C774" s="15" t="s">
        <v>6</v>
      </c>
      <c r="D774" s="15" t="s">
        <v>417</v>
      </c>
      <c r="E774" s="15" t="s">
        <v>427</v>
      </c>
      <c r="F774" s="15" t="s">
        <v>425</v>
      </c>
      <c r="G774" s="10">
        <v>32835</v>
      </c>
      <c r="H774" s="13">
        <f ca="1">TRUNC((TODAY()-assinantes[[#This Row],[Data_Nasc]])/365)</f>
        <v>35</v>
      </c>
      <c r="I774" s="13" t="str">
        <f ca="1">HLOOKUP(assinantes[[#This Row],[Idade]],informacoes!$A$3:$D$4,2,TRUE)</f>
        <v>35-44</v>
      </c>
      <c r="J774" s="15" t="s">
        <v>429</v>
      </c>
      <c r="K774" s="15" t="s">
        <v>444</v>
      </c>
      <c r="L774" s="11">
        <v>29.9</v>
      </c>
    </row>
    <row r="775" spans="1:12" x14ac:dyDescent="0.25">
      <c r="A775" s="7">
        <v>95596945437</v>
      </c>
      <c r="B775" s="9" t="s">
        <v>387</v>
      </c>
      <c r="C775" s="15" t="s">
        <v>6</v>
      </c>
      <c r="D775" s="15" t="s">
        <v>7</v>
      </c>
      <c r="E775" s="15" t="s">
        <v>9</v>
      </c>
      <c r="F775" s="15" t="s">
        <v>425</v>
      </c>
      <c r="G775" s="10">
        <v>35092</v>
      </c>
      <c r="H775" s="13">
        <f ca="1">TRUNC((TODAY()-assinantes[[#This Row],[Data_Nasc]])/365)</f>
        <v>29</v>
      </c>
      <c r="I775" s="13" t="str">
        <f ca="1">HLOOKUP(assinantes[[#This Row],[Idade]],informacoes!$A$3:$D$4,2,TRUE)</f>
        <v>24-34</v>
      </c>
      <c r="J775" s="15" t="s">
        <v>431</v>
      </c>
      <c r="K775" s="15" t="s">
        <v>446</v>
      </c>
      <c r="L775" s="11">
        <v>9.9</v>
      </c>
    </row>
    <row r="776" spans="1:12" x14ac:dyDescent="0.25">
      <c r="A776" s="7">
        <v>95707970101</v>
      </c>
      <c r="B776" s="9" t="s">
        <v>79</v>
      </c>
      <c r="C776" s="15" t="s">
        <v>6</v>
      </c>
      <c r="D776" s="15" t="s">
        <v>8</v>
      </c>
      <c r="E776" s="15" t="s">
        <v>12</v>
      </c>
      <c r="F776" s="15" t="s">
        <v>425</v>
      </c>
      <c r="G776" s="10">
        <v>23655</v>
      </c>
      <c r="H776" s="13">
        <f ca="1">TRUNC((TODAY()-assinantes[[#This Row],[Data_Nasc]])/365)</f>
        <v>60</v>
      </c>
      <c r="I776" s="13" t="str">
        <f ca="1">HLOOKUP(assinantes[[#This Row],[Idade]],informacoes!$A$3:$D$4,2,TRUE)</f>
        <v>54-70</v>
      </c>
      <c r="J776" s="15" t="s">
        <v>432</v>
      </c>
      <c r="K776" s="15" t="s">
        <v>447</v>
      </c>
      <c r="L776" s="11">
        <v>79.900000000000006</v>
      </c>
    </row>
    <row r="777" spans="1:12" x14ac:dyDescent="0.25">
      <c r="A777" s="7">
        <v>95717759227</v>
      </c>
      <c r="B777" s="9" t="s">
        <v>146</v>
      </c>
      <c r="C777" s="15" t="s">
        <v>6</v>
      </c>
      <c r="D777" s="15" t="s">
        <v>417</v>
      </c>
      <c r="E777" s="15" t="s">
        <v>13</v>
      </c>
      <c r="F777" s="15" t="s">
        <v>426</v>
      </c>
      <c r="G777" s="10">
        <v>31254</v>
      </c>
      <c r="H777" s="13">
        <f ca="1">TRUNC((TODAY()-assinantes[[#This Row],[Data_Nasc]])/365)</f>
        <v>39</v>
      </c>
      <c r="I777" s="13" t="str">
        <f ca="1">HLOOKUP(assinantes[[#This Row],[Idade]],informacoes!$A$3:$D$4,2,TRUE)</f>
        <v>35-44</v>
      </c>
      <c r="J777" s="15" t="s">
        <v>434</v>
      </c>
      <c r="K777" s="15" t="s">
        <v>447</v>
      </c>
      <c r="L777" s="11">
        <v>79.900000000000006</v>
      </c>
    </row>
    <row r="778" spans="1:12" x14ac:dyDescent="0.25">
      <c r="A778" s="7">
        <v>95777582172</v>
      </c>
      <c r="B778" s="9" t="s">
        <v>370</v>
      </c>
      <c r="C778" s="15" t="s">
        <v>5</v>
      </c>
      <c r="D778" s="15" t="s">
        <v>7</v>
      </c>
      <c r="E778" s="15" t="s">
        <v>14</v>
      </c>
      <c r="F778" s="15" t="s">
        <v>426</v>
      </c>
      <c r="G778" s="10">
        <v>32769</v>
      </c>
      <c r="H778" s="13">
        <f ca="1">TRUNC((TODAY()-assinantes[[#This Row],[Data_Nasc]])/365)</f>
        <v>35</v>
      </c>
      <c r="I778" s="13" t="str">
        <f ca="1">HLOOKUP(assinantes[[#This Row],[Idade]],informacoes!$A$3:$D$4,2,TRUE)</f>
        <v>35-44</v>
      </c>
      <c r="J778" s="15" t="s">
        <v>430</v>
      </c>
      <c r="K778" s="15" t="s">
        <v>444</v>
      </c>
      <c r="L778" s="11">
        <v>29.9</v>
      </c>
    </row>
    <row r="779" spans="1:12" x14ac:dyDescent="0.25">
      <c r="A779" s="7">
        <v>96142770610</v>
      </c>
      <c r="B779" s="9" t="s">
        <v>301</v>
      </c>
      <c r="C779" s="15" t="s">
        <v>5</v>
      </c>
      <c r="D779" s="15" t="s">
        <v>417</v>
      </c>
      <c r="E779" s="15" t="s">
        <v>427</v>
      </c>
      <c r="F779" s="15" t="s">
        <v>425</v>
      </c>
      <c r="G779" s="10">
        <v>24217</v>
      </c>
      <c r="H779" s="13">
        <f ca="1">TRUNC((TODAY()-assinantes[[#This Row],[Data_Nasc]])/365)</f>
        <v>58</v>
      </c>
      <c r="I779" s="13" t="str">
        <f ca="1">HLOOKUP(assinantes[[#This Row],[Idade]],informacoes!$A$3:$D$4,2,TRUE)</f>
        <v>54-70</v>
      </c>
      <c r="J779" s="15" t="s">
        <v>435</v>
      </c>
      <c r="K779" s="15" t="s">
        <v>445</v>
      </c>
      <c r="L779" s="11">
        <v>35.9</v>
      </c>
    </row>
    <row r="780" spans="1:12" x14ac:dyDescent="0.25">
      <c r="A780" s="7">
        <v>96189222892</v>
      </c>
      <c r="B780" s="9" t="s">
        <v>103</v>
      </c>
      <c r="C780" s="15" t="s">
        <v>6</v>
      </c>
      <c r="D780" s="15" t="s">
        <v>7</v>
      </c>
      <c r="E780" s="15" t="s">
        <v>12</v>
      </c>
      <c r="F780" s="15" t="s">
        <v>424</v>
      </c>
      <c r="G780" s="10">
        <v>27862</v>
      </c>
      <c r="H780" s="13">
        <f ca="1">TRUNC((TODAY()-assinantes[[#This Row],[Data_Nasc]])/365)</f>
        <v>49</v>
      </c>
      <c r="I780" s="13" t="str">
        <f ca="1">HLOOKUP(assinantes[[#This Row],[Idade]],informacoes!$A$3:$D$4,2,TRUE)</f>
        <v>45-54</v>
      </c>
      <c r="J780" s="15" t="s">
        <v>436</v>
      </c>
      <c r="K780" s="15" t="s">
        <v>447</v>
      </c>
      <c r="L780" s="11">
        <v>79.900000000000006</v>
      </c>
    </row>
    <row r="781" spans="1:12" x14ac:dyDescent="0.25">
      <c r="A781" s="7">
        <v>96207993803</v>
      </c>
      <c r="B781" s="9" t="s">
        <v>221</v>
      </c>
      <c r="C781" s="15" t="s">
        <v>5</v>
      </c>
      <c r="D781" s="15" t="s">
        <v>417</v>
      </c>
      <c r="E781" s="15" t="s">
        <v>427</v>
      </c>
      <c r="F781" s="15" t="s">
        <v>425</v>
      </c>
      <c r="G781" s="10">
        <v>31971</v>
      </c>
      <c r="H781" s="13">
        <f ca="1">TRUNC((TODAY()-assinantes[[#This Row],[Data_Nasc]])/365)</f>
        <v>37</v>
      </c>
      <c r="I781" s="13" t="str">
        <f ca="1">HLOOKUP(assinantes[[#This Row],[Idade]],informacoes!$A$3:$D$4,2,TRUE)</f>
        <v>35-44</v>
      </c>
      <c r="J781" s="15" t="s">
        <v>430</v>
      </c>
      <c r="K781" s="15" t="s">
        <v>445</v>
      </c>
      <c r="L781" s="11">
        <v>35.9</v>
      </c>
    </row>
    <row r="782" spans="1:12" x14ac:dyDescent="0.25">
      <c r="A782" s="7">
        <v>96469060945</v>
      </c>
      <c r="B782" s="9" t="s">
        <v>109</v>
      </c>
      <c r="C782" s="15" t="s">
        <v>5</v>
      </c>
      <c r="D782" s="15" t="s">
        <v>8</v>
      </c>
      <c r="E782" s="15" t="s">
        <v>427</v>
      </c>
      <c r="F782" s="15" t="s">
        <v>426</v>
      </c>
      <c r="G782" s="10">
        <v>25830</v>
      </c>
      <c r="H782" s="13">
        <f ca="1">TRUNC((TODAY()-assinantes[[#This Row],[Data_Nasc]])/365)</f>
        <v>54</v>
      </c>
      <c r="I782" s="13" t="str">
        <f ca="1">HLOOKUP(assinantes[[#This Row],[Idade]],informacoes!$A$3:$D$4,2,TRUE)</f>
        <v>54-70</v>
      </c>
      <c r="J782" s="15" t="s">
        <v>435</v>
      </c>
      <c r="K782" s="15" t="s">
        <v>445</v>
      </c>
      <c r="L782" s="11">
        <v>35.9</v>
      </c>
    </row>
    <row r="783" spans="1:12" x14ac:dyDescent="0.25">
      <c r="A783" s="7">
        <v>96498559182</v>
      </c>
      <c r="B783" s="9" t="s">
        <v>38</v>
      </c>
      <c r="C783" s="15" t="s">
        <v>5</v>
      </c>
      <c r="D783" s="15" t="s">
        <v>417</v>
      </c>
      <c r="E783" s="15" t="s">
        <v>13</v>
      </c>
      <c r="F783" s="15" t="s">
        <v>426</v>
      </c>
      <c r="G783" s="10">
        <v>31923</v>
      </c>
      <c r="H783" s="13">
        <f ca="1">TRUNC((TODAY()-assinantes[[#This Row],[Data_Nasc]])/365)</f>
        <v>37</v>
      </c>
      <c r="I783" s="13" t="str">
        <f ca="1">HLOOKUP(assinantes[[#This Row],[Idade]],informacoes!$A$3:$D$4,2,TRUE)</f>
        <v>35-44</v>
      </c>
      <c r="J783" s="15" t="s">
        <v>436</v>
      </c>
      <c r="K783" s="15" t="s">
        <v>446</v>
      </c>
      <c r="L783" s="11">
        <v>9.9</v>
      </c>
    </row>
    <row r="784" spans="1:12" x14ac:dyDescent="0.25">
      <c r="A784" s="7">
        <v>96683513690</v>
      </c>
      <c r="B784" s="9" t="s">
        <v>23</v>
      </c>
      <c r="C784" s="15" t="s">
        <v>6</v>
      </c>
      <c r="D784" s="15" t="s">
        <v>7</v>
      </c>
      <c r="E784" s="15" t="s">
        <v>427</v>
      </c>
      <c r="F784" s="15" t="s">
        <v>424</v>
      </c>
      <c r="G784" s="10">
        <v>34631</v>
      </c>
      <c r="H784" s="13">
        <f ca="1">TRUNC((TODAY()-assinantes[[#This Row],[Data_Nasc]])/365)</f>
        <v>30</v>
      </c>
      <c r="I784" s="13" t="str">
        <f ca="1">HLOOKUP(assinantes[[#This Row],[Idade]],informacoes!$A$3:$D$4,2,TRUE)</f>
        <v>24-34</v>
      </c>
      <c r="J784" s="15" t="s">
        <v>433</v>
      </c>
      <c r="K784" s="15" t="s">
        <v>444</v>
      </c>
      <c r="L784" s="11">
        <v>29.9</v>
      </c>
    </row>
    <row r="785" spans="1:12" x14ac:dyDescent="0.25">
      <c r="A785" s="7">
        <v>96690867763</v>
      </c>
      <c r="B785" s="9" t="s">
        <v>53</v>
      </c>
      <c r="C785" s="15" t="s">
        <v>6</v>
      </c>
      <c r="D785" s="15" t="s">
        <v>7</v>
      </c>
      <c r="E785" s="15" t="s">
        <v>427</v>
      </c>
      <c r="F785" s="15" t="s">
        <v>424</v>
      </c>
      <c r="G785" s="10">
        <v>23740</v>
      </c>
      <c r="H785" s="13">
        <f ca="1">TRUNC((TODAY()-assinantes[[#This Row],[Data_Nasc]])/365)</f>
        <v>60</v>
      </c>
      <c r="I785" s="13" t="str">
        <f ca="1">HLOOKUP(assinantes[[#This Row],[Idade]],informacoes!$A$3:$D$4,2,TRUE)</f>
        <v>54-70</v>
      </c>
      <c r="J785" s="15" t="s">
        <v>433</v>
      </c>
      <c r="K785" s="15" t="s">
        <v>445</v>
      </c>
      <c r="L785" s="11">
        <v>35.9</v>
      </c>
    </row>
    <row r="786" spans="1:12" x14ac:dyDescent="0.25">
      <c r="A786" s="7">
        <v>96730763444</v>
      </c>
      <c r="B786" s="9" t="s">
        <v>189</v>
      </c>
      <c r="C786" s="15" t="s">
        <v>5</v>
      </c>
      <c r="D786" s="15" t="s">
        <v>418</v>
      </c>
      <c r="E786" s="15" t="s">
        <v>427</v>
      </c>
      <c r="F786" s="15" t="s">
        <v>426</v>
      </c>
      <c r="G786" s="10">
        <v>27917</v>
      </c>
      <c r="H786" s="13">
        <f ca="1">TRUNC((TODAY()-assinantes[[#This Row],[Data_Nasc]])/365)</f>
        <v>48</v>
      </c>
      <c r="I786" s="13" t="str">
        <f ca="1">HLOOKUP(assinantes[[#This Row],[Idade]],informacoes!$A$3:$D$4,2,TRUE)</f>
        <v>45-54</v>
      </c>
      <c r="J786" s="15" t="s">
        <v>433</v>
      </c>
      <c r="K786" s="15" t="s">
        <v>446</v>
      </c>
      <c r="L786" s="11">
        <v>9.9</v>
      </c>
    </row>
    <row r="787" spans="1:12" x14ac:dyDescent="0.25">
      <c r="A787" s="7">
        <v>96777910303</v>
      </c>
      <c r="B787" s="9" t="s">
        <v>87</v>
      </c>
      <c r="C787" s="15" t="s">
        <v>6</v>
      </c>
      <c r="D787" s="15" t="s">
        <v>7</v>
      </c>
      <c r="E787" s="15" t="s">
        <v>9</v>
      </c>
      <c r="F787" s="15" t="s">
        <v>425</v>
      </c>
      <c r="G787" s="10">
        <v>22684</v>
      </c>
      <c r="H787" s="13">
        <f ca="1">TRUNC((TODAY()-assinantes[[#This Row],[Data_Nasc]])/365)</f>
        <v>63</v>
      </c>
      <c r="I787" s="13" t="str">
        <f ca="1">HLOOKUP(assinantes[[#This Row],[Idade]],informacoes!$A$3:$D$4,2,TRUE)</f>
        <v>54-70</v>
      </c>
      <c r="J787" s="15" t="s">
        <v>433</v>
      </c>
      <c r="K787" s="15" t="s">
        <v>444</v>
      </c>
      <c r="L787" s="11">
        <v>29.9</v>
      </c>
    </row>
    <row r="788" spans="1:12" x14ac:dyDescent="0.25">
      <c r="A788" s="7">
        <v>97043215141</v>
      </c>
      <c r="B788" s="9" t="s">
        <v>306</v>
      </c>
      <c r="C788" s="15" t="s">
        <v>6</v>
      </c>
      <c r="D788" s="15" t="s">
        <v>416</v>
      </c>
      <c r="E788" s="15" t="s">
        <v>11</v>
      </c>
      <c r="F788" s="15" t="s">
        <v>426</v>
      </c>
      <c r="G788" s="10">
        <v>29357</v>
      </c>
      <c r="H788" s="13">
        <f ca="1">TRUNC((TODAY()-assinantes[[#This Row],[Data_Nasc]])/365)</f>
        <v>44</v>
      </c>
      <c r="I788" s="13" t="str">
        <f ca="1">HLOOKUP(assinantes[[#This Row],[Idade]],informacoes!$A$3:$D$4,2,TRUE)</f>
        <v>45-54</v>
      </c>
      <c r="J788" s="15" t="s">
        <v>433</v>
      </c>
      <c r="K788" s="15" t="s">
        <v>447</v>
      </c>
      <c r="L788" s="11">
        <v>79.900000000000006</v>
      </c>
    </row>
    <row r="789" spans="1:12" x14ac:dyDescent="0.25">
      <c r="A789" s="7">
        <v>97361141928</v>
      </c>
      <c r="B789" s="9" t="s">
        <v>383</v>
      </c>
      <c r="C789" s="15" t="s">
        <v>6</v>
      </c>
      <c r="D789" s="15" t="s">
        <v>7</v>
      </c>
      <c r="E789" s="15" t="s">
        <v>427</v>
      </c>
      <c r="F789" s="15" t="s">
        <v>424</v>
      </c>
      <c r="G789" s="10">
        <v>32123</v>
      </c>
      <c r="H789" s="13">
        <f ca="1">TRUNC((TODAY()-assinantes[[#This Row],[Data_Nasc]])/365)</f>
        <v>37</v>
      </c>
      <c r="I789" s="13" t="str">
        <f ca="1">HLOOKUP(assinantes[[#This Row],[Idade]],informacoes!$A$3:$D$4,2,TRUE)</f>
        <v>35-44</v>
      </c>
      <c r="J789" s="15" t="s">
        <v>433</v>
      </c>
      <c r="K789" s="15" t="s">
        <v>444</v>
      </c>
      <c r="L789" s="11">
        <v>29.9</v>
      </c>
    </row>
    <row r="790" spans="1:12" x14ac:dyDescent="0.25">
      <c r="A790" s="7">
        <v>97520904627</v>
      </c>
      <c r="B790" s="9" t="s">
        <v>348</v>
      </c>
      <c r="C790" s="15" t="s">
        <v>6</v>
      </c>
      <c r="D790" s="15" t="s">
        <v>416</v>
      </c>
      <c r="E790" s="15" t="s">
        <v>13</v>
      </c>
      <c r="F790" s="15" t="s">
        <v>425</v>
      </c>
      <c r="G790" s="10">
        <v>28812</v>
      </c>
      <c r="H790" s="13">
        <f ca="1">TRUNC((TODAY()-assinantes[[#This Row],[Data_Nasc]])/365)</f>
        <v>46</v>
      </c>
      <c r="I790" s="13" t="str">
        <f ca="1">HLOOKUP(assinantes[[#This Row],[Idade]],informacoes!$A$3:$D$4,2,TRUE)</f>
        <v>45-54</v>
      </c>
      <c r="J790" s="15" t="s">
        <v>433</v>
      </c>
      <c r="K790" s="15" t="s">
        <v>446</v>
      </c>
      <c r="L790" s="11">
        <v>9.9</v>
      </c>
    </row>
    <row r="791" spans="1:12" x14ac:dyDescent="0.25">
      <c r="A791" s="7">
        <v>97854794245</v>
      </c>
      <c r="B791" s="9" t="s">
        <v>176</v>
      </c>
      <c r="C791" s="15" t="s">
        <v>6</v>
      </c>
      <c r="D791" s="15" t="s">
        <v>7</v>
      </c>
      <c r="E791" s="15" t="s">
        <v>13</v>
      </c>
      <c r="F791" s="15" t="s">
        <v>426</v>
      </c>
      <c r="G791" s="10">
        <v>31566</v>
      </c>
      <c r="H791" s="13">
        <f ca="1">TRUNC((TODAY()-assinantes[[#This Row],[Data_Nasc]])/365)</f>
        <v>38</v>
      </c>
      <c r="I791" s="13" t="str">
        <f ca="1">HLOOKUP(assinantes[[#This Row],[Idade]],informacoes!$A$3:$D$4,2,TRUE)</f>
        <v>35-44</v>
      </c>
      <c r="J791" s="15" t="s">
        <v>433</v>
      </c>
      <c r="K791" s="15" t="s">
        <v>444</v>
      </c>
      <c r="L791" s="11">
        <v>29.9</v>
      </c>
    </row>
    <row r="792" spans="1:12" x14ac:dyDescent="0.25">
      <c r="A792" s="7">
        <v>97867342326</v>
      </c>
      <c r="B792" s="9" t="s">
        <v>74</v>
      </c>
      <c r="C792" s="15" t="s">
        <v>5</v>
      </c>
      <c r="D792" s="15" t="s">
        <v>417</v>
      </c>
      <c r="E792" s="15" t="s">
        <v>13</v>
      </c>
      <c r="F792" s="15" t="s">
        <v>425</v>
      </c>
      <c r="G792" s="10">
        <v>32872</v>
      </c>
      <c r="H792" s="13">
        <f ca="1">TRUNC((TODAY()-assinantes[[#This Row],[Data_Nasc]])/365)</f>
        <v>35</v>
      </c>
      <c r="I792" s="13" t="str">
        <f ca="1">HLOOKUP(assinantes[[#This Row],[Idade]],informacoes!$A$3:$D$4,2,TRUE)</f>
        <v>35-44</v>
      </c>
      <c r="J792" s="15" t="s">
        <v>433</v>
      </c>
      <c r="K792" s="15" t="s">
        <v>447</v>
      </c>
      <c r="L792" s="11">
        <v>79.900000000000006</v>
      </c>
    </row>
    <row r="793" spans="1:12" x14ac:dyDescent="0.25">
      <c r="A793" s="7">
        <v>97913428100</v>
      </c>
      <c r="B793" s="9" t="s">
        <v>388</v>
      </c>
      <c r="C793" s="15" t="s">
        <v>5</v>
      </c>
      <c r="D793" s="15" t="s">
        <v>416</v>
      </c>
      <c r="E793" s="15" t="s">
        <v>14</v>
      </c>
      <c r="F793" s="15" t="s">
        <v>425</v>
      </c>
      <c r="G793" s="10">
        <v>36451</v>
      </c>
      <c r="H793" s="13">
        <f ca="1">TRUNC((TODAY()-assinantes[[#This Row],[Data_Nasc]])/365)</f>
        <v>25</v>
      </c>
      <c r="I793" s="13" t="str">
        <f ca="1">HLOOKUP(assinantes[[#This Row],[Idade]],informacoes!$A$3:$D$4,2,TRUE)</f>
        <v>24-34</v>
      </c>
      <c r="J793" s="15" t="s">
        <v>429</v>
      </c>
      <c r="K793" s="15" t="s">
        <v>444</v>
      </c>
      <c r="L793" s="11">
        <v>29.9</v>
      </c>
    </row>
    <row r="794" spans="1:12" x14ac:dyDescent="0.25">
      <c r="A794" s="7">
        <v>98024981881</v>
      </c>
      <c r="B794" s="9" t="s">
        <v>160</v>
      </c>
      <c r="C794" s="15" t="s">
        <v>5</v>
      </c>
      <c r="D794" s="15" t="s">
        <v>7</v>
      </c>
      <c r="E794" s="15" t="s">
        <v>14</v>
      </c>
      <c r="F794" s="15" t="s">
        <v>426</v>
      </c>
      <c r="G794" s="10">
        <v>24077</v>
      </c>
      <c r="H794" s="13">
        <f ca="1">TRUNC((TODAY()-assinantes[[#This Row],[Data_Nasc]])/365)</f>
        <v>59</v>
      </c>
      <c r="I794" s="13" t="str">
        <f ca="1">HLOOKUP(assinantes[[#This Row],[Idade]],informacoes!$A$3:$D$4,2,TRUE)</f>
        <v>54-70</v>
      </c>
      <c r="J794" s="15" t="s">
        <v>432</v>
      </c>
      <c r="K794" s="15" t="s">
        <v>444</v>
      </c>
      <c r="L794" s="11">
        <v>29.9</v>
      </c>
    </row>
    <row r="795" spans="1:12" x14ac:dyDescent="0.25">
      <c r="A795" s="7">
        <v>98384039664</v>
      </c>
      <c r="B795" s="9" t="s">
        <v>154</v>
      </c>
      <c r="C795" s="15" t="s">
        <v>6</v>
      </c>
      <c r="D795" s="15" t="s">
        <v>417</v>
      </c>
      <c r="E795" s="15" t="s">
        <v>14</v>
      </c>
      <c r="F795" s="15" t="s">
        <v>425</v>
      </c>
      <c r="G795" s="10">
        <v>35468</v>
      </c>
      <c r="H795" s="13">
        <f ca="1">TRUNC((TODAY()-assinantes[[#This Row],[Data_Nasc]])/365)</f>
        <v>28</v>
      </c>
      <c r="I795" s="13" t="str">
        <f ca="1">HLOOKUP(assinantes[[#This Row],[Idade]],informacoes!$A$3:$D$4,2,TRUE)</f>
        <v>24-34</v>
      </c>
      <c r="J795" s="15" t="s">
        <v>436</v>
      </c>
      <c r="K795" s="15" t="s">
        <v>444</v>
      </c>
      <c r="L795" s="11">
        <v>29.9</v>
      </c>
    </row>
    <row r="796" spans="1:12" x14ac:dyDescent="0.25">
      <c r="A796" s="7">
        <v>98413368768</v>
      </c>
      <c r="B796" s="9" t="s">
        <v>156</v>
      </c>
      <c r="C796" s="15" t="s">
        <v>6</v>
      </c>
      <c r="D796" s="15" t="s">
        <v>7</v>
      </c>
      <c r="E796" s="15" t="s">
        <v>13</v>
      </c>
      <c r="F796" s="15" t="s">
        <v>426</v>
      </c>
      <c r="G796" s="10">
        <v>34629</v>
      </c>
      <c r="H796" s="13">
        <f ca="1">TRUNC((TODAY()-assinantes[[#This Row],[Data_Nasc]])/365)</f>
        <v>30</v>
      </c>
      <c r="I796" s="13" t="str">
        <f ca="1">HLOOKUP(assinantes[[#This Row],[Idade]],informacoes!$A$3:$D$4,2,TRUE)</f>
        <v>24-34</v>
      </c>
      <c r="J796" s="15" t="s">
        <v>436</v>
      </c>
      <c r="K796" s="15" t="s">
        <v>446</v>
      </c>
      <c r="L796" s="11">
        <v>9.9</v>
      </c>
    </row>
    <row r="797" spans="1:12" x14ac:dyDescent="0.25">
      <c r="A797" s="7">
        <v>98697109512</v>
      </c>
      <c r="B797" s="9" t="s">
        <v>411</v>
      </c>
      <c r="C797" s="15" t="s">
        <v>6</v>
      </c>
      <c r="D797" s="15" t="s">
        <v>416</v>
      </c>
      <c r="E797" s="15" t="s">
        <v>9</v>
      </c>
      <c r="F797" s="15" t="s">
        <v>424</v>
      </c>
      <c r="G797" s="10">
        <v>32523</v>
      </c>
      <c r="H797" s="13">
        <f ca="1">TRUNC((TODAY()-assinantes[[#This Row],[Data_Nasc]])/365)</f>
        <v>36</v>
      </c>
      <c r="I797" s="13" t="str">
        <f ca="1">HLOOKUP(assinantes[[#This Row],[Idade]],informacoes!$A$3:$D$4,2,TRUE)</f>
        <v>35-44</v>
      </c>
      <c r="J797" s="15" t="s">
        <v>436</v>
      </c>
      <c r="K797" s="15" t="s">
        <v>446</v>
      </c>
      <c r="L797" s="11">
        <v>9.9</v>
      </c>
    </row>
    <row r="798" spans="1:12" x14ac:dyDescent="0.25">
      <c r="A798" s="7">
        <v>99005827580</v>
      </c>
      <c r="B798" s="9" t="s">
        <v>341</v>
      </c>
      <c r="C798" s="15" t="s">
        <v>5</v>
      </c>
      <c r="D798" s="15" t="s">
        <v>417</v>
      </c>
      <c r="E798" s="15" t="s">
        <v>427</v>
      </c>
      <c r="F798" s="15" t="s">
        <v>425</v>
      </c>
      <c r="G798" s="10">
        <v>25870</v>
      </c>
      <c r="H798" s="13">
        <f ca="1">TRUNC((TODAY()-assinantes[[#This Row],[Data_Nasc]])/365)</f>
        <v>54</v>
      </c>
      <c r="I798" s="13" t="str">
        <f ca="1">HLOOKUP(assinantes[[#This Row],[Idade]],informacoes!$A$3:$D$4,2,TRUE)</f>
        <v>54-70</v>
      </c>
      <c r="J798" s="15" t="s">
        <v>436</v>
      </c>
      <c r="K798" s="15" t="s">
        <v>445</v>
      </c>
      <c r="L798" s="11">
        <v>35.9</v>
      </c>
    </row>
    <row r="799" spans="1:12" x14ac:dyDescent="0.25">
      <c r="A799" s="7">
        <v>99052709620</v>
      </c>
      <c r="B799" s="9" t="s">
        <v>284</v>
      </c>
      <c r="C799" s="15" t="s">
        <v>5</v>
      </c>
      <c r="D799" s="15" t="s">
        <v>418</v>
      </c>
      <c r="E799" s="15" t="s">
        <v>13</v>
      </c>
      <c r="F799" s="15" t="s">
        <v>425</v>
      </c>
      <c r="G799" s="10">
        <v>34192</v>
      </c>
      <c r="H799" s="13">
        <f ca="1">TRUNC((TODAY()-assinantes[[#This Row],[Data_Nasc]])/365)</f>
        <v>31</v>
      </c>
      <c r="I799" s="13" t="str">
        <f ca="1">HLOOKUP(assinantes[[#This Row],[Idade]],informacoes!$A$3:$D$4,2,TRUE)</f>
        <v>24-34</v>
      </c>
      <c r="J799" s="15" t="s">
        <v>436</v>
      </c>
      <c r="K799" s="15" t="s">
        <v>446</v>
      </c>
      <c r="L799" s="11">
        <v>9.9</v>
      </c>
    </row>
    <row r="800" spans="1:12" x14ac:dyDescent="0.25">
      <c r="A800" s="7">
        <v>99391394012</v>
      </c>
      <c r="B800" s="9" t="s">
        <v>24</v>
      </c>
      <c r="C800" s="15" t="s">
        <v>5</v>
      </c>
      <c r="D800" s="15" t="s">
        <v>417</v>
      </c>
      <c r="E800" s="15" t="s">
        <v>13</v>
      </c>
      <c r="F800" s="15" t="s">
        <v>425</v>
      </c>
      <c r="G800" s="10">
        <v>36312</v>
      </c>
      <c r="H800" s="13">
        <f ca="1">TRUNC((TODAY()-assinantes[[#This Row],[Data_Nasc]])/365)</f>
        <v>25</v>
      </c>
      <c r="I800" s="13" t="str">
        <f ca="1">HLOOKUP(assinantes[[#This Row],[Idade]],informacoes!$A$3:$D$4,2,TRUE)</f>
        <v>24-34</v>
      </c>
      <c r="J800" s="15" t="s">
        <v>436</v>
      </c>
      <c r="K800" s="15" t="s">
        <v>445</v>
      </c>
      <c r="L800" s="11">
        <v>35.9</v>
      </c>
    </row>
    <row r="801" spans="1:12" x14ac:dyDescent="0.25">
      <c r="A801" s="7">
        <v>99587124171</v>
      </c>
      <c r="B801" s="9" t="s">
        <v>296</v>
      </c>
      <c r="C801" s="15" t="s">
        <v>5</v>
      </c>
      <c r="D801" s="15" t="s">
        <v>7</v>
      </c>
      <c r="E801" s="15" t="s">
        <v>13</v>
      </c>
      <c r="F801" s="15" t="s">
        <v>426</v>
      </c>
      <c r="G801" s="10">
        <v>28112</v>
      </c>
      <c r="H801" s="13">
        <f ca="1">TRUNC((TODAY()-assinantes[[#This Row],[Data_Nasc]])/365)</f>
        <v>48</v>
      </c>
      <c r="I801" s="13" t="str">
        <f ca="1">HLOOKUP(assinantes[[#This Row],[Idade]],informacoes!$A$3:$D$4,2,TRUE)</f>
        <v>45-54</v>
      </c>
      <c r="J801" s="15" t="s">
        <v>435</v>
      </c>
      <c r="K801" s="15" t="s">
        <v>444</v>
      </c>
      <c r="L801" s="11">
        <v>29.9</v>
      </c>
    </row>
    <row r="802" spans="1:12" x14ac:dyDescent="0.25">
      <c r="A802" s="7">
        <v>99659049071</v>
      </c>
      <c r="B802" s="9" t="s">
        <v>274</v>
      </c>
      <c r="C802" s="15" t="s">
        <v>6</v>
      </c>
      <c r="D802" s="15" t="s">
        <v>417</v>
      </c>
      <c r="E802" s="15" t="s">
        <v>14</v>
      </c>
      <c r="F802" s="15" t="s">
        <v>425</v>
      </c>
      <c r="G802" s="10">
        <v>35229</v>
      </c>
      <c r="H802" s="13">
        <f ca="1">TRUNC((TODAY()-assinantes[[#This Row],[Data_Nasc]])/365)</f>
        <v>28</v>
      </c>
      <c r="I802" s="13" t="str">
        <f ca="1">HLOOKUP(assinantes[[#This Row],[Idade]],informacoes!$A$3:$D$4,2,TRUE)</f>
        <v>24-34</v>
      </c>
      <c r="J802" s="15" t="s">
        <v>433</v>
      </c>
      <c r="K802" s="15" t="s">
        <v>444</v>
      </c>
      <c r="L802" s="11">
        <v>29.9</v>
      </c>
    </row>
    <row r="803" spans="1:12" x14ac:dyDescent="0.25">
      <c r="A803" s="7">
        <v>99687496489</v>
      </c>
      <c r="B803" s="9" t="s">
        <v>312</v>
      </c>
      <c r="C803" s="15" t="s">
        <v>6</v>
      </c>
      <c r="D803" s="15" t="s">
        <v>8</v>
      </c>
      <c r="E803" s="15" t="s">
        <v>13</v>
      </c>
      <c r="F803" s="15" t="s">
        <v>425</v>
      </c>
      <c r="G803" s="10">
        <v>35163</v>
      </c>
      <c r="H803" s="13">
        <f ca="1">TRUNC((TODAY()-assinantes[[#This Row],[Data_Nasc]])/365)</f>
        <v>28</v>
      </c>
      <c r="I803" s="13" t="str">
        <f ca="1">HLOOKUP(assinantes[[#This Row],[Idade]],informacoes!$A$3:$D$4,2,TRUE)</f>
        <v>24-34</v>
      </c>
      <c r="J803" s="15" t="s">
        <v>433</v>
      </c>
      <c r="K803" s="15" t="s">
        <v>445</v>
      </c>
      <c r="L803" s="11">
        <v>35.9</v>
      </c>
    </row>
  </sheetData>
  <phoneticPr fontId="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D4F7-77E3-4476-96F6-D5E187F32659}">
  <dimension ref="A2:D4"/>
  <sheetViews>
    <sheetView workbookViewId="0">
      <selection activeCell="C5" sqref="C5"/>
    </sheetView>
  </sheetViews>
  <sheetFormatPr defaultRowHeight="15" x14ac:dyDescent="0.25"/>
  <sheetData>
    <row r="2" spans="1:4" x14ac:dyDescent="0.25">
      <c r="A2" s="28" t="s">
        <v>441</v>
      </c>
      <c r="B2" s="28"/>
      <c r="C2" s="28"/>
      <c r="D2" s="28"/>
    </row>
    <row r="3" spans="1:4" x14ac:dyDescent="0.25">
      <c r="A3" s="14">
        <v>24</v>
      </c>
      <c r="B3" s="14">
        <v>35</v>
      </c>
      <c r="C3" s="14">
        <v>44</v>
      </c>
      <c r="D3" s="14">
        <v>54</v>
      </c>
    </row>
    <row r="4" spans="1:4" x14ac:dyDescent="0.25">
      <c r="A4" s="2" t="s">
        <v>420</v>
      </c>
      <c r="B4" s="2" t="s">
        <v>455</v>
      </c>
      <c r="C4" s="2" t="s">
        <v>474</v>
      </c>
      <c r="D4" s="3" t="s">
        <v>423</v>
      </c>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C2429-8CBC-44A1-BC41-216621A039E9}">
  <dimension ref="A2:G44"/>
  <sheetViews>
    <sheetView workbookViewId="0">
      <selection activeCell="B7" sqref="B7"/>
    </sheetView>
  </sheetViews>
  <sheetFormatPr defaultRowHeight="15" x14ac:dyDescent="0.25"/>
  <cols>
    <col min="1" max="1" width="16.7109375" bestFit="1" customWidth="1"/>
    <col min="2" max="2" width="15.5703125" bestFit="1" customWidth="1"/>
    <col min="3" max="3" width="10.140625" bestFit="1" customWidth="1"/>
    <col min="4" max="4" width="17.5703125" bestFit="1" customWidth="1"/>
    <col min="5" max="5" width="13.28515625" style="2" bestFit="1" customWidth="1"/>
    <col min="6" max="6" width="22.42578125" style="2" bestFit="1" customWidth="1"/>
    <col min="7" max="7" width="16.85546875" style="2" bestFit="1" customWidth="1"/>
    <col min="8" max="8" width="10.140625" bestFit="1" customWidth="1"/>
    <col min="9" max="9" width="11.28515625" bestFit="1" customWidth="1"/>
    <col min="10" max="10" width="13.42578125" bestFit="1" customWidth="1"/>
    <col min="11" max="11" width="16.85546875" bestFit="1" customWidth="1"/>
    <col min="12" max="12" width="10.140625" bestFit="1" customWidth="1"/>
    <col min="13" max="13" width="11.28515625" bestFit="1" customWidth="1"/>
    <col min="14" max="14" width="16.7109375" bestFit="1" customWidth="1"/>
    <col min="15" max="15" width="15.5703125" bestFit="1" customWidth="1"/>
  </cols>
  <sheetData>
    <row r="2" spans="1:7" x14ac:dyDescent="0.25">
      <c r="A2" s="14" t="s">
        <v>450</v>
      </c>
      <c r="B2" s="14"/>
      <c r="C2" s="19"/>
      <c r="D2" s="16" t="s">
        <v>5</v>
      </c>
      <c r="E2" s="2">
        <f>GETPIVOTDATA("Genero",$A$3,"Genero",D2)</f>
        <v>352</v>
      </c>
      <c r="F2" s="24">
        <f>E2/E4</f>
        <v>0.43890274314214461</v>
      </c>
      <c r="G2" s="25">
        <f>1-F2</f>
        <v>0.56109725685785539</v>
      </c>
    </row>
    <row r="3" spans="1:7" x14ac:dyDescent="0.25">
      <c r="A3" s="17" t="s">
        <v>457</v>
      </c>
      <c r="B3" s="17" t="s">
        <v>459</v>
      </c>
      <c r="C3" s="22"/>
      <c r="D3" s="16" t="s">
        <v>6</v>
      </c>
      <c r="E3" s="2">
        <f>GETPIVOTDATA("Genero",$A$3,"Genero",D3)</f>
        <v>450</v>
      </c>
      <c r="F3" s="24">
        <f>E3/E4</f>
        <v>0.56109725685785539</v>
      </c>
      <c r="G3" s="25">
        <f>1-F3</f>
        <v>0.43890274314214461</v>
      </c>
    </row>
    <row r="4" spans="1:7" x14ac:dyDescent="0.25">
      <c r="A4" s="16" t="s">
        <v>5</v>
      </c>
      <c r="B4">
        <v>352</v>
      </c>
      <c r="D4" s="16" t="s">
        <v>468</v>
      </c>
      <c r="E4" s="2">
        <f>E2+E3</f>
        <v>802</v>
      </c>
      <c r="F4" s="24"/>
    </row>
    <row r="5" spans="1:7" x14ac:dyDescent="0.25">
      <c r="A5" s="16" t="s">
        <v>6</v>
      </c>
      <c r="B5">
        <v>450</v>
      </c>
    </row>
    <row r="7" spans="1:7" x14ac:dyDescent="0.25">
      <c r="A7" s="14" t="s">
        <v>467</v>
      </c>
      <c r="B7" s="19"/>
    </row>
    <row r="8" spans="1:7" x14ac:dyDescent="0.25">
      <c r="A8" s="14" t="s">
        <v>469</v>
      </c>
      <c r="D8" s="2" t="s">
        <v>470</v>
      </c>
      <c r="E8" s="27">
        <f>A9</f>
        <v>26467.800000000334</v>
      </c>
    </row>
    <row r="9" spans="1:7" x14ac:dyDescent="0.25">
      <c r="A9" s="12">
        <v>26467.800000000334</v>
      </c>
    </row>
    <row r="10" spans="1:7" x14ac:dyDescent="0.25">
      <c r="E10" s="25"/>
    </row>
    <row r="11" spans="1:7" x14ac:dyDescent="0.25">
      <c r="A11" s="14" t="s">
        <v>462</v>
      </c>
      <c r="B11" s="14"/>
      <c r="E11" s="25"/>
    </row>
    <row r="12" spans="1:7" x14ac:dyDescent="0.25">
      <c r="A12" s="17" t="s">
        <v>457</v>
      </c>
      <c r="B12" s="17" t="s">
        <v>463</v>
      </c>
    </row>
    <row r="13" spans="1:7" x14ac:dyDescent="0.25">
      <c r="A13" s="16" t="s">
        <v>447</v>
      </c>
      <c r="B13">
        <v>136</v>
      </c>
      <c r="D13" t="str">
        <f t="shared" ref="D13:E16" si="0">A13</f>
        <v>Premium X</v>
      </c>
      <c r="E13" s="2">
        <f t="shared" si="0"/>
        <v>136</v>
      </c>
      <c r="F13" s="26">
        <f>E13/SUM($E$13:$E$16)</f>
        <v>0.16957605985037408</v>
      </c>
    </row>
    <row r="14" spans="1:7" x14ac:dyDescent="0.25">
      <c r="A14" s="16" t="s">
        <v>445</v>
      </c>
      <c r="B14">
        <v>168</v>
      </c>
      <c r="D14" t="str">
        <f t="shared" si="0"/>
        <v>Deluxe Box</v>
      </c>
      <c r="E14" s="2">
        <f t="shared" si="0"/>
        <v>168</v>
      </c>
      <c r="F14" s="26">
        <f>E14/SUM($E$13:$E$16)</f>
        <v>0.20947630922693267</v>
      </c>
    </row>
    <row r="15" spans="1:7" x14ac:dyDescent="0.25">
      <c r="A15" s="16" t="s">
        <v>444</v>
      </c>
      <c r="B15">
        <v>232</v>
      </c>
      <c r="D15" t="str">
        <f t="shared" si="0"/>
        <v>Safe Watch</v>
      </c>
      <c r="E15" s="2">
        <f t="shared" si="0"/>
        <v>232</v>
      </c>
      <c r="F15" s="26">
        <f>E15/SUM($E$13:$E$16)</f>
        <v>0.2892768079800499</v>
      </c>
    </row>
    <row r="16" spans="1:7" x14ac:dyDescent="0.25">
      <c r="A16" s="16" t="s">
        <v>446</v>
      </c>
      <c r="B16">
        <v>266</v>
      </c>
      <c r="D16" t="str">
        <f t="shared" si="0"/>
        <v>Magic Box</v>
      </c>
      <c r="E16" s="2">
        <f t="shared" si="0"/>
        <v>266</v>
      </c>
      <c r="F16" s="26">
        <f>E16/SUM($E$13:$E$16)</f>
        <v>0.33167082294264338</v>
      </c>
    </row>
    <row r="19" spans="1:4" x14ac:dyDescent="0.25">
      <c r="A19" s="14" t="s">
        <v>460</v>
      </c>
      <c r="B19" s="14"/>
      <c r="C19" s="14"/>
      <c r="D19" s="14"/>
    </row>
    <row r="20" spans="1:4" x14ac:dyDescent="0.25">
      <c r="A20" s="17" t="s">
        <v>459</v>
      </c>
      <c r="B20" s="17" t="s">
        <v>461</v>
      </c>
      <c r="C20" s="17"/>
      <c r="D20" s="17"/>
    </row>
    <row r="21" spans="1:4" x14ac:dyDescent="0.25">
      <c r="A21" s="17" t="s">
        <v>460</v>
      </c>
      <c r="B21" s="17" t="s">
        <v>5</v>
      </c>
      <c r="C21" s="17" t="s">
        <v>6</v>
      </c>
      <c r="D21" s="17" t="s">
        <v>458</v>
      </c>
    </row>
    <row r="22" spans="1:4" x14ac:dyDescent="0.25">
      <c r="A22" s="16" t="s">
        <v>420</v>
      </c>
      <c r="B22">
        <v>50</v>
      </c>
      <c r="C22">
        <v>65</v>
      </c>
      <c r="D22">
        <v>115</v>
      </c>
    </row>
    <row r="23" spans="1:4" x14ac:dyDescent="0.25">
      <c r="A23" s="16" t="s">
        <v>455</v>
      </c>
      <c r="B23">
        <v>102</v>
      </c>
      <c r="C23">
        <v>132</v>
      </c>
      <c r="D23">
        <v>234</v>
      </c>
    </row>
    <row r="24" spans="1:4" x14ac:dyDescent="0.25">
      <c r="A24" s="16" t="s">
        <v>456</v>
      </c>
      <c r="B24">
        <v>91</v>
      </c>
      <c r="C24">
        <v>107</v>
      </c>
      <c r="D24">
        <v>198</v>
      </c>
    </row>
    <row r="25" spans="1:4" x14ac:dyDescent="0.25">
      <c r="A25" s="16" t="s">
        <v>423</v>
      </c>
      <c r="B25">
        <v>109</v>
      </c>
      <c r="C25">
        <v>146</v>
      </c>
      <c r="D25">
        <v>255</v>
      </c>
    </row>
    <row r="27" spans="1:4" x14ac:dyDescent="0.25">
      <c r="A27" s="18" t="s">
        <v>465</v>
      </c>
      <c r="B27" s="18"/>
    </row>
    <row r="28" spans="1:4" x14ac:dyDescent="0.25">
      <c r="A28" s="17" t="s">
        <v>457</v>
      </c>
      <c r="B28" s="17" t="s">
        <v>466</v>
      </c>
    </row>
    <row r="29" spans="1:4" x14ac:dyDescent="0.25">
      <c r="A29" s="16" t="s">
        <v>433</v>
      </c>
      <c r="B29">
        <v>333</v>
      </c>
    </row>
    <row r="30" spans="1:4" x14ac:dyDescent="0.25">
      <c r="A30" s="16" t="s">
        <v>436</v>
      </c>
      <c r="B30">
        <v>190</v>
      </c>
    </row>
    <row r="31" spans="1:4" x14ac:dyDescent="0.25">
      <c r="A31" s="16" t="s">
        <v>435</v>
      </c>
      <c r="B31">
        <v>70</v>
      </c>
    </row>
    <row r="32" spans="1:4" x14ac:dyDescent="0.25">
      <c r="A32" s="16" t="s">
        <v>430</v>
      </c>
      <c r="B32">
        <v>69</v>
      </c>
    </row>
    <row r="33" spans="1:6" x14ac:dyDescent="0.25">
      <c r="A33" s="16" t="s">
        <v>429</v>
      </c>
      <c r="B33">
        <v>47</v>
      </c>
    </row>
    <row r="34" spans="1:6" x14ac:dyDescent="0.25">
      <c r="A34" s="16" t="s">
        <v>432</v>
      </c>
      <c r="B34">
        <v>47</v>
      </c>
    </row>
    <row r="35" spans="1:6" x14ac:dyDescent="0.25">
      <c r="A35" s="16" t="s">
        <v>431</v>
      </c>
      <c r="B35">
        <v>23</v>
      </c>
    </row>
    <row r="36" spans="1:6" x14ac:dyDescent="0.25">
      <c r="A36" s="16" t="s">
        <v>434</v>
      </c>
      <c r="B36">
        <v>23</v>
      </c>
    </row>
    <row r="40" spans="1:6" x14ac:dyDescent="0.25">
      <c r="A40" s="14" t="s">
        <v>449</v>
      </c>
      <c r="B40" s="14"/>
    </row>
    <row r="41" spans="1:6" x14ac:dyDescent="0.25">
      <c r="A41" s="17" t="s">
        <v>457</v>
      </c>
      <c r="B41" s="17" t="s">
        <v>464</v>
      </c>
    </row>
    <row r="42" spans="1:6" x14ac:dyDescent="0.25">
      <c r="A42" s="16" t="s">
        <v>426</v>
      </c>
      <c r="B42">
        <v>216</v>
      </c>
      <c r="D42" s="16" t="s">
        <v>426</v>
      </c>
      <c r="E42" s="2">
        <f>GETPIVOTDATA("Regiao",$A$41,"Regiao",D42)</f>
        <v>216</v>
      </c>
      <c r="F42" s="26">
        <f>E42/SUM($E$42:$E$44)</f>
        <v>0.26932668329177056</v>
      </c>
    </row>
    <row r="43" spans="1:6" x14ac:dyDescent="0.25">
      <c r="A43" s="16" t="s">
        <v>425</v>
      </c>
      <c r="B43">
        <v>409</v>
      </c>
      <c r="D43" s="16" t="s">
        <v>425</v>
      </c>
      <c r="E43" s="2">
        <f t="shared" ref="E43:E44" si="1">GETPIVOTDATA("Regiao",$A$41,"Regiao",D43)</f>
        <v>409</v>
      </c>
      <c r="F43" s="26">
        <f t="shared" ref="F43:F44" si="2">E43/SUM($E$42:$E$44)</f>
        <v>0.5099750623441397</v>
      </c>
    </row>
    <row r="44" spans="1:6" x14ac:dyDescent="0.25">
      <c r="A44" s="16" t="s">
        <v>424</v>
      </c>
      <c r="B44">
        <v>177</v>
      </c>
      <c r="D44" s="16" t="s">
        <v>424</v>
      </c>
      <c r="E44" s="2">
        <f t="shared" si="1"/>
        <v>177</v>
      </c>
      <c r="F44" s="26">
        <f t="shared" si="2"/>
        <v>0.22069825436408977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B1EA7-2CF7-49BA-9D02-BFE7BE1D86A4}">
  <dimension ref="A1:S36"/>
  <sheetViews>
    <sheetView showGridLines="0" showRowColHeaders="0" topLeftCell="A4" zoomScale="90" zoomScaleNormal="90" workbookViewId="0">
      <selection activeCell="P7" sqref="P7"/>
    </sheetView>
  </sheetViews>
  <sheetFormatPr defaultRowHeight="15" x14ac:dyDescent="0.25"/>
  <cols>
    <col min="1" max="1" width="10.28515625" customWidth="1"/>
    <col min="17" max="17" width="7.140625" customWidth="1"/>
  </cols>
  <sheetData>
    <row r="1" spans="1:19" x14ac:dyDescent="0.25">
      <c r="A1" s="20"/>
      <c r="B1" s="20"/>
      <c r="C1" s="20"/>
      <c r="D1" s="20"/>
      <c r="E1" s="20"/>
      <c r="F1" s="20"/>
      <c r="G1" s="20"/>
      <c r="H1" s="20"/>
      <c r="I1" s="20"/>
      <c r="J1" s="20"/>
      <c r="K1" s="20"/>
      <c r="L1" s="20"/>
      <c r="M1" s="20"/>
      <c r="N1" s="20"/>
      <c r="O1" s="21"/>
      <c r="P1" s="21"/>
      <c r="Q1" s="21"/>
    </row>
    <row r="2" spans="1:19" x14ac:dyDescent="0.25">
      <c r="A2" s="20"/>
      <c r="B2" s="20"/>
      <c r="C2" s="20"/>
      <c r="D2" s="20"/>
      <c r="E2" s="20"/>
      <c r="F2" s="20"/>
      <c r="G2" s="20"/>
      <c r="H2" s="20"/>
      <c r="I2" s="20"/>
      <c r="J2" s="20"/>
      <c r="K2" s="20"/>
      <c r="L2" s="20"/>
      <c r="M2" s="20"/>
      <c r="N2" s="20"/>
      <c r="O2" s="21"/>
      <c r="P2" s="21"/>
      <c r="Q2" s="21"/>
    </row>
    <row r="3" spans="1:19" x14ac:dyDescent="0.25">
      <c r="A3" s="20"/>
      <c r="B3" s="20"/>
      <c r="C3" s="20"/>
      <c r="D3" s="20"/>
      <c r="E3" s="20"/>
      <c r="F3" s="20"/>
      <c r="G3" s="20"/>
      <c r="H3" s="20"/>
      <c r="I3" s="20"/>
      <c r="J3" s="20"/>
      <c r="K3" s="20"/>
      <c r="L3" s="20"/>
      <c r="M3" s="23"/>
      <c r="N3" s="20"/>
      <c r="O3" s="21"/>
      <c r="P3" s="21"/>
      <c r="Q3" s="21"/>
    </row>
    <row r="4" spans="1:19" x14ac:dyDescent="0.25">
      <c r="A4" s="20"/>
      <c r="B4" s="20"/>
      <c r="C4" s="20"/>
      <c r="D4" s="20"/>
      <c r="E4" s="20"/>
      <c r="F4" s="20"/>
      <c r="G4" s="20"/>
      <c r="H4" s="20"/>
      <c r="I4" s="20"/>
      <c r="J4" s="20"/>
      <c r="K4" s="20"/>
      <c r="L4" s="20"/>
      <c r="M4" s="20"/>
      <c r="N4" s="20"/>
      <c r="O4" s="21"/>
      <c r="P4" s="21"/>
      <c r="Q4" s="21"/>
    </row>
    <row r="5" spans="1:19" x14ac:dyDescent="0.25">
      <c r="A5" s="20"/>
      <c r="B5" s="20"/>
      <c r="C5" s="20"/>
      <c r="D5" s="20"/>
      <c r="E5" s="20"/>
      <c r="F5" s="20"/>
      <c r="G5" s="20"/>
      <c r="H5" s="20"/>
      <c r="I5" s="20"/>
      <c r="J5" s="20"/>
      <c r="K5" s="20"/>
      <c r="L5" s="20"/>
      <c r="M5" s="20"/>
      <c r="N5" s="20"/>
      <c r="O5" s="21"/>
      <c r="P5" s="21"/>
      <c r="Q5" s="21"/>
    </row>
    <row r="6" spans="1:19" x14ac:dyDescent="0.25">
      <c r="A6" s="20"/>
      <c r="B6" s="20"/>
      <c r="C6" s="20"/>
      <c r="D6" s="20"/>
      <c r="E6" s="20"/>
      <c r="F6" s="20"/>
      <c r="G6" s="20"/>
      <c r="H6" s="20"/>
      <c r="I6" s="20"/>
      <c r="J6" s="20"/>
      <c r="K6" s="20"/>
      <c r="L6" s="20"/>
      <c r="M6" s="20"/>
      <c r="N6" s="20"/>
      <c r="O6" s="21"/>
      <c r="P6" s="21"/>
      <c r="Q6" s="21"/>
    </row>
    <row r="7" spans="1:19" x14ac:dyDescent="0.25">
      <c r="A7" s="20"/>
      <c r="B7" s="20"/>
      <c r="C7" s="20"/>
      <c r="D7" s="20"/>
      <c r="E7" s="20"/>
      <c r="F7" s="20"/>
      <c r="G7" s="20"/>
      <c r="H7" s="20"/>
      <c r="I7" s="20"/>
      <c r="J7" s="20"/>
      <c r="K7" s="20"/>
      <c r="L7" s="20"/>
      <c r="M7" s="20"/>
      <c r="N7" s="20"/>
      <c r="O7" s="21"/>
      <c r="P7" s="21"/>
      <c r="Q7" s="21"/>
    </row>
    <row r="8" spans="1:19" x14ac:dyDescent="0.25">
      <c r="A8" s="20"/>
      <c r="B8" s="20"/>
      <c r="C8" s="20"/>
      <c r="D8" s="20"/>
      <c r="E8" s="20"/>
      <c r="F8" s="20"/>
      <c r="G8" s="20"/>
      <c r="H8" s="20"/>
      <c r="I8" s="20"/>
      <c r="J8" s="20"/>
      <c r="K8" s="20"/>
      <c r="L8" s="20"/>
      <c r="M8" s="20"/>
      <c r="N8" s="20"/>
      <c r="O8" s="21"/>
      <c r="P8" s="21"/>
      <c r="Q8" s="21"/>
    </row>
    <row r="9" spans="1:19" x14ac:dyDescent="0.25">
      <c r="A9" s="20"/>
      <c r="B9" s="20"/>
      <c r="C9" s="20"/>
      <c r="D9" s="20"/>
      <c r="E9" s="20"/>
      <c r="F9" s="20"/>
      <c r="G9" s="20"/>
      <c r="H9" s="20"/>
      <c r="I9" s="20"/>
      <c r="J9" s="20"/>
      <c r="K9" s="20"/>
      <c r="L9" s="20"/>
      <c r="M9" s="20"/>
      <c r="N9" s="20"/>
      <c r="O9" s="21"/>
      <c r="P9" s="21"/>
      <c r="Q9" s="21"/>
    </row>
    <row r="10" spans="1:19" x14ac:dyDescent="0.25">
      <c r="A10" s="20"/>
      <c r="B10" s="20"/>
      <c r="C10" s="20"/>
      <c r="D10" s="20"/>
      <c r="E10" s="20"/>
      <c r="F10" s="20"/>
      <c r="G10" s="20"/>
      <c r="H10" s="20"/>
      <c r="I10" s="20"/>
      <c r="J10" s="20"/>
      <c r="K10" s="20"/>
      <c r="L10" s="20"/>
      <c r="M10" s="20"/>
      <c r="N10" s="20"/>
      <c r="O10" s="21"/>
      <c r="P10" s="21"/>
      <c r="Q10" s="21"/>
    </row>
    <row r="11" spans="1:19" x14ac:dyDescent="0.25">
      <c r="A11" s="20"/>
      <c r="B11" s="20"/>
      <c r="C11" s="20"/>
      <c r="D11" s="20"/>
      <c r="E11" s="20"/>
      <c r="F11" s="20"/>
      <c r="G11" s="20"/>
      <c r="H11" s="20"/>
      <c r="I11" s="20"/>
      <c r="J11" s="20"/>
      <c r="K11" s="20"/>
      <c r="L11" s="20"/>
      <c r="M11" s="20"/>
      <c r="N11" s="20"/>
      <c r="O11" s="21"/>
      <c r="P11" s="21"/>
      <c r="Q11" s="21"/>
    </row>
    <row r="12" spans="1:19" x14ac:dyDescent="0.25">
      <c r="A12" s="20"/>
      <c r="B12" s="20"/>
      <c r="C12" s="20"/>
      <c r="D12" s="20"/>
      <c r="E12" s="20"/>
      <c r="F12" s="20"/>
      <c r="G12" s="20"/>
      <c r="H12" s="20"/>
      <c r="I12" s="20"/>
      <c r="J12" s="20"/>
      <c r="K12" s="20"/>
      <c r="L12" s="20"/>
      <c r="M12" s="20"/>
      <c r="N12" s="20"/>
      <c r="O12" s="21"/>
      <c r="P12" s="21"/>
      <c r="Q12" s="21"/>
    </row>
    <row r="13" spans="1:19" x14ac:dyDescent="0.25">
      <c r="A13" s="20"/>
      <c r="B13" s="20"/>
      <c r="C13" s="20"/>
      <c r="D13" s="20"/>
      <c r="E13" s="20"/>
      <c r="F13" s="20"/>
      <c r="G13" s="20"/>
      <c r="H13" s="20"/>
      <c r="I13" s="20"/>
      <c r="J13" s="20"/>
      <c r="K13" s="20"/>
      <c r="L13" s="20"/>
      <c r="M13" s="20"/>
      <c r="N13" s="20"/>
      <c r="O13" s="21"/>
      <c r="P13" s="21"/>
      <c r="Q13" s="21"/>
    </row>
    <row r="14" spans="1:19" x14ac:dyDescent="0.25">
      <c r="A14" s="20"/>
      <c r="B14" s="20"/>
      <c r="C14" s="20"/>
      <c r="D14" s="20"/>
      <c r="E14" s="20"/>
      <c r="F14" s="20"/>
      <c r="G14" s="20"/>
      <c r="H14" s="20"/>
      <c r="I14" s="20"/>
      <c r="J14" s="20"/>
      <c r="K14" s="20"/>
      <c r="L14" s="20"/>
      <c r="M14" s="20"/>
      <c r="N14" s="20"/>
      <c r="O14" s="21"/>
      <c r="P14" s="21"/>
      <c r="Q14" s="21"/>
    </row>
    <row r="15" spans="1:19" x14ac:dyDescent="0.25">
      <c r="A15" s="20"/>
      <c r="B15" s="20"/>
      <c r="C15" s="20"/>
      <c r="D15" s="20"/>
      <c r="E15" s="20"/>
      <c r="F15" s="20"/>
      <c r="G15" s="20"/>
      <c r="H15" s="20"/>
      <c r="I15" s="20"/>
      <c r="J15" s="20"/>
      <c r="K15" s="20"/>
      <c r="L15" s="20"/>
      <c r="M15" s="20"/>
      <c r="N15" s="20"/>
      <c r="O15" s="21"/>
      <c r="P15" s="21"/>
      <c r="Q15" s="21"/>
      <c r="S15" t="s">
        <v>471</v>
      </c>
    </row>
    <row r="16" spans="1:19" x14ac:dyDescent="0.25">
      <c r="A16" s="20"/>
      <c r="B16" s="20"/>
      <c r="C16" s="20"/>
      <c r="D16" s="20"/>
      <c r="E16" s="20"/>
      <c r="F16" s="20"/>
      <c r="G16" s="20"/>
      <c r="H16" s="20"/>
      <c r="I16" s="20"/>
      <c r="J16" s="20"/>
      <c r="K16" s="20"/>
      <c r="L16" s="20"/>
      <c r="M16" s="20"/>
      <c r="N16" s="20"/>
      <c r="O16" s="21"/>
      <c r="P16" s="21"/>
      <c r="Q16" s="21"/>
    </row>
    <row r="17" spans="1:17" x14ac:dyDescent="0.25">
      <c r="A17" s="20"/>
      <c r="B17" s="20"/>
      <c r="C17" s="20"/>
      <c r="D17" s="20"/>
      <c r="E17" s="20"/>
      <c r="F17" s="20"/>
      <c r="G17" s="20"/>
      <c r="H17" s="20"/>
      <c r="I17" s="20"/>
      <c r="J17" s="20"/>
      <c r="K17" s="20"/>
      <c r="L17" s="20"/>
      <c r="M17" s="20"/>
      <c r="N17" s="20"/>
      <c r="O17" s="21"/>
      <c r="P17" s="21"/>
      <c r="Q17" s="21"/>
    </row>
    <row r="18" spans="1:17" x14ac:dyDescent="0.25">
      <c r="A18" s="20"/>
      <c r="B18" s="20"/>
      <c r="C18" s="20"/>
      <c r="D18" s="20"/>
      <c r="E18" s="20"/>
      <c r="F18" s="20"/>
      <c r="G18" s="20"/>
      <c r="H18" s="20"/>
      <c r="I18" s="20"/>
      <c r="J18" s="20"/>
      <c r="K18" s="20"/>
      <c r="L18" s="20"/>
      <c r="M18" s="20"/>
      <c r="N18" s="20"/>
      <c r="O18" s="21"/>
      <c r="P18" s="21"/>
      <c r="Q18" s="21"/>
    </row>
    <row r="19" spans="1:17" x14ac:dyDescent="0.25">
      <c r="A19" s="20"/>
      <c r="B19" s="20"/>
      <c r="C19" s="20"/>
      <c r="D19" s="20"/>
      <c r="E19" s="20"/>
      <c r="F19" s="20"/>
      <c r="G19" s="20"/>
      <c r="H19" s="20"/>
      <c r="I19" s="20"/>
      <c r="J19" s="20"/>
      <c r="K19" s="20"/>
      <c r="L19" s="20"/>
      <c r="M19" s="20"/>
      <c r="N19" s="20"/>
      <c r="O19" s="21"/>
      <c r="P19" s="21"/>
      <c r="Q19" s="21"/>
    </row>
    <row r="20" spans="1:17" x14ac:dyDescent="0.25">
      <c r="A20" s="20"/>
      <c r="B20" s="20"/>
      <c r="C20" s="20"/>
      <c r="D20" s="20"/>
      <c r="E20" s="20"/>
      <c r="F20" s="20"/>
      <c r="G20" s="20"/>
      <c r="H20" s="20"/>
      <c r="I20" s="20"/>
      <c r="J20" s="20"/>
      <c r="K20" s="20"/>
      <c r="L20" s="20"/>
      <c r="M20" s="20"/>
      <c r="N20" s="20"/>
      <c r="O20" s="21"/>
      <c r="P20" s="21"/>
      <c r="Q20" s="21"/>
    </row>
    <row r="21" spans="1:17" x14ac:dyDescent="0.25">
      <c r="A21" s="20"/>
      <c r="B21" s="20"/>
      <c r="C21" s="20"/>
      <c r="D21" s="20"/>
      <c r="E21" s="20"/>
      <c r="F21" s="20"/>
      <c r="G21" s="20"/>
      <c r="H21" s="20"/>
      <c r="I21" s="20"/>
      <c r="J21" s="20"/>
      <c r="K21" s="20"/>
      <c r="L21" s="20"/>
      <c r="M21" s="20"/>
      <c r="N21" s="20"/>
      <c r="O21" s="21"/>
      <c r="P21" s="21"/>
      <c r="Q21" s="21"/>
    </row>
    <row r="22" spans="1:17" x14ac:dyDescent="0.25">
      <c r="A22" s="20"/>
      <c r="B22" s="20"/>
      <c r="C22" s="20"/>
      <c r="D22" s="20"/>
      <c r="E22" s="20"/>
      <c r="F22" s="20"/>
      <c r="G22" s="20"/>
      <c r="H22" s="20"/>
      <c r="I22" s="20"/>
      <c r="J22" s="20"/>
      <c r="K22" s="20"/>
      <c r="L22" s="20"/>
      <c r="M22" s="20"/>
      <c r="N22" s="20"/>
      <c r="O22" s="21"/>
      <c r="P22" s="21"/>
      <c r="Q22" s="21"/>
    </row>
    <row r="23" spans="1:17" x14ac:dyDescent="0.25">
      <c r="A23" s="20"/>
      <c r="B23" s="20"/>
      <c r="C23" s="20"/>
      <c r="D23" s="20"/>
      <c r="E23" s="20"/>
      <c r="F23" s="20"/>
      <c r="G23" s="20"/>
      <c r="H23" s="20"/>
      <c r="I23" s="20"/>
      <c r="J23" s="20"/>
      <c r="K23" s="20"/>
      <c r="L23" s="20"/>
      <c r="M23" s="20"/>
      <c r="N23" s="20"/>
      <c r="O23" s="21"/>
      <c r="P23" s="21"/>
      <c r="Q23" s="21"/>
    </row>
    <row r="24" spans="1:17" x14ac:dyDescent="0.25">
      <c r="A24" s="21"/>
      <c r="B24" s="21"/>
      <c r="C24" s="21"/>
      <c r="D24" s="21"/>
      <c r="E24" s="21"/>
      <c r="F24" s="21"/>
      <c r="G24" s="21"/>
      <c r="H24" s="21"/>
      <c r="I24" s="21"/>
      <c r="J24" s="21"/>
      <c r="K24" s="21"/>
      <c r="L24" s="21"/>
      <c r="M24" s="21"/>
      <c r="N24" s="21"/>
      <c r="O24" s="21"/>
      <c r="P24" s="21"/>
      <c r="Q24" s="21"/>
    </row>
    <row r="25" spans="1:17" x14ac:dyDescent="0.25">
      <c r="A25" s="21"/>
      <c r="B25" s="21"/>
      <c r="C25" s="21"/>
      <c r="D25" s="21"/>
      <c r="E25" s="21"/>
      <c r="F25" s="21"/>
      <c r="G25" s="21"/>
      <c r="H25" s="21"/>
      <c r="I25" s="21"/>
      <c r="J25" s="21"/>
      <c r="K25" s="21"/>
      <c r="L25" s="21"/>
      <c r="M25" s="21"/>
      <c r="N25" s="21"/>
      <c r="O25" s="21"/>
      <c r="P25" s="21"/>
      <c r="Q25" s="21"/>
    </row>
    <row r="26" spans="1:17" x14ac:dyDescent="0.25">
      <c r="A26" s="21"/>
      <c r="B26" s="21"/>
      <c r="C26" s="21"/>
      <c r="D26" s="21"/>
      <c r="E26" s="21"/>
      <c r="F26" s="21"/>
      <c r="G26" s="21"/>
      <c r="H26" s="21"/>
      <c r="I26" s="21"/>
      <c r="J26" s="21"/>
      <c r="K26" s="21"/>
      <c r="L26" s="21"/>
      <c r="M26" s="21"/>
      <c r="N26" s="21"/>
      <c r="O26" s="21"/>
      <c r="P26" s="21"/>
      <c r="Q26" s="21"/>
    </row>
    <row r="27" spans="1:17" x14ac:dyDescent="0.25">
      <c r="A27" s="21"/>
      <c r="B27" s="21"/>
      <c r="C27" s="21"/>
      <c r="D27" s="21"/>
      <c r="E27" s="21"/>
      <c r="F27" s="21"/>
      <c r="G27" s="21"/>
      <c r="H27" s="21"/>
      <c r="I27" s="21"/>
      <c r="J27" s="21"/>
      <c r="K27" s="21"/>
      <c r="L27" s="21"/>
      <c r="M27" s="21"/>
      <c r="N27" s="21"/>
      <c r="O27" s="21"/>
      <c r="P27" s="21"/>
      <c r="Q27" s="21"/>
    </row>
    <row r="28" spans="1:17" x14ac:dyDescent="0.25">
      <c r="A28" s="21"/>
      <c r="B28" s="21"/>
      <c r="C28" s="21"/>
      <c r="D28" s="21"/>
      <c r="E28" s="21"/>
      <c r="F28" s="21"/>
      <c r="G28" s="21"/>
      <c r="H28" s="21"/>
      <c r="I28" s="21"/>
      <c r="J28" s="21"/>
      <c r="K28" s="21"/>
      <c r="L28" s="21"/>
      <c r="M28" s="21"/>
      <c r="N28" s="21"/>
      <c r="O28" s="21"/>
      <c r="P28" s="21"/>
      <c r="Q28" s="21"/>
    </row>
    <row r="29" spans="1:17" x14ac:dyDescent="0.25">
      <c r="A29" s="21"/>
      <c r="B29" s="21"/>
      <c r="C29" s="21"/>
      <c r="D29" s="21"/>
      <c r="E29" s="21"/>
      <c r="F29" s="21"/>
      <c r="G29" s="21"/>
      <c r="H29" s="21"/>
      <c r="I29" s="21"/>
      <c r="J29" s="21"/>
      <c r="K29" s="21"/>
      <c r="L29" s="21"/>
      <c r="M29" s="21"/>
      <c r="N29" s="21"/>
      <c r="O29" s="21"/>
      <c r="P29" s="21"/>
      <c r="Q29" s="21"/>
    </row>
    <row r="30" spans="1:17" x14ac:dyDescent="0.25">
      <c r="A30" s="21"/>
      <c r="B30" s="21"/>
      <c r="C30" s="21"/>
      <c r="D30" s="21"/>
      <c r="E30" s="21"/>
      <c r="F30" s="21"/>
      <c r="G30" s="21"/>
      <c r="H30" s="21"/>
      <c r="I30" s="21"/>
      <c r="J30" s="21"/>
      <c r="K30" s="21"/>
      <c r="L30" s="21"/>
      <c r="M30" s="21"/>
      <c r="N30" s="21"/>
      <c r="O30" s="21"/>
      <c r="P30" s="21"/>
      <c r="Q30" s="21"/>
    </row>
    <row r="31" spans="1:17" x14ac:dyDescent="0.25">
      <c r="A31" s="21"/>
      <c r="B31" s="21"/>
      <c r="C31" s="21"/>
      <c r="D31" s="21"/>
      <c r="E31" s="21"/>
      <c r="F31" s="21"/>
      <c r="G31" s="21"/>
      <c r="H31" s="21"/>
      <c r="I31" s="21"/>
      <c r="J31" s="21"/>
      <c r="K31" s="21"/>
      <c r="L31" s="21"/>
      <c r="M31" s="21"/>
      <c r="N31" s="21"/>
      <c r="O31" s="21"/>
      <c r="P31" s="21"/>
      <c r="Q31" s="21"/>
    </row>
    <row r="32" spans="1:17" x14ac:dyDescent="0.25">
      <c r="A32" s="21"/>
      <c r="B32" s="21"/>
      <c r="C32" s="21"/>
      <c r="D32" s="21"/>
      <c r="E32" s="21"/>
      <c r="F32" s="21"/>
      <c r="G32" s="21"/>
      <c r="H32" s="21"/>
      <c r="I32" s="21"/>
      <c r="J32" s="21"/>
      <c r="K32" s="21"/>
      <c r="L32" s="21"/>
      <c r="M32" s="21"/>
      <c r="N32" s="21"/>
      <c r="O32" s="21"/>
      <c r="P32" s="21"/>
      <c r="Q32" s="21"/>
    </row>
    <row r="33" spans="1:17" x14ac:dyDescent="0.25">
      <c r="A33" s="21"/>
      <c r="B33" s="21"/>
      <c r="C33" s="21"/>
      <c r="D33" s="21"/>
      <c r="E33" s="21"/>
      <c r="F33" s="21"/>
      <c r="G33" s="21"/>
      <c r="H33" s="21"/>
      <c r="I33" s="21"/>
      <c r="J33" s="21"/>
      <c r="K33" s="21"/>
      <c r="L33" s="21"/>
      <c r="M33" s="21"/>
      <c r="N33" s="21"/>
      <c r="O33" s="21"/>
      <c r="P33" s="21"/>
      <c r="Q33" s="21"/>
    </row>
    <row r="34" spans="1:17" x14ac:dyDescent="0.25">
      <c r="A34" s="21"/>
      <c r="B34" s="21"/>
      <c r="C34" s="21"/>
      <c r="D34" s="21"/>
      <c r="E34" s="21"/>
      <c r="F34" s="21"/>
      <c r="G34" s="21"/>
      <c r="H34" s="21"/>
      <c r="I34" s="21"/>
      <c r="J34" s="21"/>
      <c r="K34" s="21"/>
      <c r="L34" s="21"/>
      <c r="M34" s="21"/>
      <c r="N34" s="21"/>
      <c r="O34" s="21"/>
      <c r="P34" s="21"/>
      <c r="Q34" s="21"/>
    </row>
    <row r="35" spans="1:17" x14ac:dyDescent="0.25">
      <c r="A35" s="21"/>
      <c r="B35" s="21"/>
      <c r="C35" s="21"/>
      <c r="D35" s="21"/>
      <c r="E35" s="21"/>
      <c r="F35" s="21"/>
      <c r="G35" s="21"/>
      <c r="H35" s="21"/>
      <c r="I35" s="21"/>
      <c r="J35" s="21"/>
      <c r="K35" s="21"/>
      <c r="L35" s="21"/>
      <c r="M35" s="21"/>
      <c r="N35" s="21"/>
      <c r="O35" s="21"/>
      <c r="P35" s="21"/>
      <c r="Q35" s="21"/>
    </row>
    <row r="36" spans="1:17" x14ac:dyDescent="0.25">
      <c r="A36" s="21"/>
      <c r="B36" s="21"/>
      <c r="C36" s="21"/>
      <c r="D36" s="21"/>
      <c r="E36" s="21"/>
      <c r="F36" s="21"/>
      <c r="G36" s="21"/>
      <c r="H36" s="21"/>
      <c r="I36" s="21"/>
      <c r="J36" s="21"/>
      <c r="K36" s="21"/>
      <c r="L36" s="21"/>
      <c r="M36" s="21"/>
      <c r="N36" s="21"/>
      <c r="O36" s="21"/>
      <c r="P36" s="21"/>
      <c r="Q36"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dados</vt:lpstr>
      <vt:lpstr>dados_tratados</vt:lpstr>
      <vt:lpstr>informacoes</vt:lpstr>
      <vt:lpstr>tabelas_dinamicas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Fantin</dc:creator>
  <cp:lastModifiedBy>FNU LNU</cp:lastModifiedBy>
  <dcterms:created xsi:type="dcterms:W3CDTF">2024-03-18T18:37:37Z</dcterms:created>
  <dcterms:modified xsi:type="dcterms:W3CDTF">2025-03-31T12:50:22Z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2025-03-12T17:16:41Z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50ac28df-71ea-410c-add9-15b6381786db</vt:lpwstr>
  </property>
  <property fmtid="{D5CDD505-2E9C-101B-9397-08002B2CF9AE}" pid="7" name="MSIP_Label_defa4170-0d19-0005-0004-bc88714345d2_ActionId">
    <vt:lpwstr>9621a991-548f-4076-a557-0f8e2304ae8d</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