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KR01AT\"/>
    </mc:Choice>
  </mc:AlternateContent>
  <bookViews>
    <workbookView xWindow="0" yWindow="0" windowWidth="28800" windowHeight="12210"/>
  </bookViews>
  <sheets>
    <sheet name="BKR01AT" sheetId="1" r:id="rId1"/>
    <sheet name="ComponentsLib" sheetId="2" r:id="rId2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H3" i="1"/>
</calcChain>
</file>

<file path=xl/sharedStrings.xml><?xml version="1.0" encoding="utf-8"?>
<sst xmlns="http://schemas.openxmlformats.org/spreadsheetml/2006/main" count="199" uniqueCount="166">
  <si>
    <t>Chave única</t>
  </si>
  <si>
    <t>Part Number</t>
  </si>
  <si>
    <t>Reference</t>
  </si>
  <si>
    <t>Quantity</t>
  </si>
  <si>
    <t>Value</t>
  </si>
  <si>
    <t>Footprint</t>
  </si>
  <si>
    <t>Datasheet</t>
  </si>
  <si>
    <t>Not Fitted</t>
  </si>
  <si>
    <t>12pFCapacitor_SMD:C_0402_1005Metric</t>
  </si>
  <si>
    <t>AE1</t>
  </si>
  <si>
    <t>100pFCapacitor_SMD:C_0402_1005Metric</t>
  </si>
  <si>
    <t>Not Fitted CAP</t>
  </si>
  <si>
    <t>4.7uFCapacitor_SMD:C_0402_1005Metric</t>
  </si>
  <si>
    <t>1uFCapacitor_SMD:C_0402_1005Metric</t>
  </si>
  <si>
    <t>100nFCapacitor_SMD:C_0402_1005Metric</t>
  </si>
  <si>
    <t>MountingHoleMountingHole:MountingHole_2mm</t>
  </si>
  <si>
    <t>TC2030Connector:Tag-Connect_TC2030-IDC-NL_2x03_P1.27mm_Vertical</t>
  </si>
  <si>
    <t>15nHInductor_SMD:L_0402_1005Metric</t>
  </si>
  <si>
    <t>1kResistor_SMD:R_0402_1005Metric</t>
  </si>
  <si>
    <t>0Resistor_SMD:R_0402_1005Metric</t>
  </si>
  <si>
    <t>NFResistor_SMD:R_0402_1005Metric</t>
  </si>
  <si>
    <t>CM7V-T1A-32.768KHZ-9PF-20PPM-TA-QC</t>
  </si>
  <si>
    <t>32MHzCrystal:Crystal_SMD_2016-4Pin_2.0x1.6mm</t>
  </si>
  <si>
    <t>CX2016DB32000D0WZRC1</t>
  </si>
  <si>
    <t>Battery_Cell</t>
  </si>
  <si>
    <t>12pF</t>
  </si>
  <si>
    <t>100pF</t>
  </si>
  <si>
    <t>C4</t>
  </si>
  <si>
    <t>4.7uF</t>
  </si>
  <si>
    <t>1uF</t>
  </si>
  <si>
    <t>100nF</t>
  </si>
  <si>
    <t>Fiducial</t>
  </si>
  <si>
    <t>MountingHole</t>
  </si>
  <si>
    <t>J1</t>
  </si>
  <si>
    <t>Connector:Tag-Connect_TC2030-IDC-NL_2x03_P1.27mm_Vertical</t>
  </si>
  <si>
    <t>L1</t>
  </si>
  <si>
    <t>15nH</t>
  </si>
  <si>
    <t>L2</t>
  </si>
  <si>
    <t>Resistor_SMD:R_0402_1005Metric</t>
  </si>
  <si>
    <t>U1</t>
  </si>
  <si>
    <t>Y1</t>
  </si>
  <si>
    <t>Y2</t>
  </si>
  <si>
    <t>32MHz</t>
  </si>
  <si>
    <t>N°</t>
  </si>
  <si>
    <t>BT1; BT2</t>
  </si>
  <si>
    <t>C1; C2; C3</t>
  </si>
  <si>
    <t>C5; C8; C9; C11</t>
  </si>
  <si>
    <t>C10</t>
  </si>
  <si>
    <t>C12</t>
  </si>
  <si>
    <t>C13</t>
  </si>
  <si>
    <t>C15</t>
  </si>
  <si>
    <t>FID1; FID2</t>
  </si>
  <si>
    <t>H1; H2</t>
  </si>
  <si>
    <t>L3</t>
  </si>
  <si>
    <t>L4</t>
  </si>
  <si>
    <t>L5</t>
  </si>
  <si>
    <t>MCU1</t>
  </si>
  <si>
    <t>R1; R2; R3</t>
  </si>
  <si>
    <t>R4; R5; R6</t>
  </si>
  <si>
    <t>SW1; SW2; SW3</t>
  </si>
  <si>
    <t>Antenna</t>
  </si>
  <si>
    <t>N.C.</t>
  </si>
  <si>
    <t>0.8pF</t>
  </si>
  <si>
    <t>1.2pF</t>
  </si>
  <si>
    <t>Conn_02x03_Odd_Even</t>
  </si>
  <si>
    <t>3.9nH</t>
  </si>
  <si>
    <t>3.3nH</t>
  </si>
  <si>
    <t>2.7nH</t>
  </si>
  <si>
    <t>nRF52832-QFAB-R</t>
  </si>
  <si>
    <t>10k</t>
  </si>
  <si>
    <t>SW_Push</t>
  </si>
  <si>
    <t>LIS2DHTR</t>
  </si>
  <si>
    <t>32.768kHz</t>
  </si>
  <si>
    <t>Battery:BatteryHolder_MPD_BC2003_1x2032</t>
  </si>
  <si>
    <t>MountingHole:MountingHole_3.2mm_M3</t>
  </si>
  <si>
    <t>Package_LGA:LGA-14_2x2mm_P0.35mm_LayoutBorder3x4y</t>
  </si>
  <si>
    <t>2450AT18B100E</t>
  </si>
  <si>
    <t>150060VS75000</t>
  </si>
  <si>
    <t>D1</t>
  </si>
  <si>
    <t>D2; D3</t>
  </si>
  <si>
    <t>C6; C7; C14; C17</t>
  </si>
  <si>
    <t>C16</t>
  </si>
  <si>
    <t>10uF</t>
  </si>
  <si>
    <t>Green LED</t>
  </si>
  <si>
    <t>Red LED</t>
  </si>
  <si>
    <t>Capacitor_SMD:C_0402_1005Metric</t>
  </si>
  <si>
    <t>0.8pFCapacitor_SMD:C_0402_1005Metric</t>
  </si>
  <si>
    <t>1.2pFCapacitor_SMD:C_0402_1005Metric</t>
  </si>
  <si>
    <t>10uFCapacitor_SMD:C_0402_1005Metric</t>
  </si>
  <si>
    <t>Inductor_SMD:L_0402_1005Metric</t>
  </si>
  <si>
    <t>Crystal:Crystal_SMD_2016-4Pin_2.0x1.6mm</t>
  </si>
  <si>
    <t>Crystal:Crystal_SMD_3215-2Pin_3.2x1.5mm</t>
  </si>
  <si>
    <t>MountingHoleMountingHole:MountingHole_3.2mm_M3</t>
  </si>
  <si>
    <t>32.768KHzCrystal:Crystal_SMD_3215-2Pin_3.2x1.5mm</t>
  </si>
  <si>
    <t>100Resistor_SMD:R_0402_1005Metric</t>
  </si>
  <si>
    <t>10kResistor_SMD:R_0402_1005Metric</t>
  </si>
  <si>
    <t>N.C.Capacitor_SMD:C_0402_1005Metric</t>
  </si>
  <si>
    <t>Conn_02x03_Odd_EvenConnector:Tag-Connect_TC2030-IDC-NL_2x03_P1.27mm_Vertical</t>
  </si>
  <si>
    <t>10uH</t>
  </si>
  <si>
    <t>10uHInductor_SMD:L_0402_1005Metric</t>
  </si>
  <si>
    <t>3.9nHInductor_SMD:L_0402_1005Metric</t>
  </si>
  <si>
    <t>3.3nHInductor_SMD:L_0402_1005Metric</t>
  </si>
  <si>
    <t>2.7nHInductor_SMD:L_0402_1005Metric</t>
  </si>
  <si>
    <t>33Resistor_SMD:R_0402_1005Metric</t>
  </si>
  <si>
    <t>LED_SMD:LED_0603_1608Metric</t>
  </si>
  <si>
    <t>Fiducial:Fiducial_0.5mm_Mask1mm</t>
  </si>
  <si>
    <t>Package_DFN_QFN:QFN-48-1EP_6x6mm_P0.4mm_EP4.6x4.6mm</t>
  </si>
  <si>
    <t>Button_Switch_THT:SW_PUSH_6mm_H4.3mm</t>
  </si>
  <si>
    <t>FiducialFiducial:Fiducial_0.5mm_Mask1mm</t>
  </si>
  <si>
    <t>2450AT18B100E:ANT_2450AT18B100E</t>
  </si>
  <si>
    <t>DigiKey Part Number</t>
  </si>
  <si>
    <t>2195-CM7V-T1A-32.768KHZ-9PF-20PPM-TA-QCTR-ND</t>
  </si>
  <si>
    <t>1253-1586-2-ND</t>
  </si>
  <si>
    <t>GRM0335C1E101JA01J-ND</t>
  </si>
  <si>
    <t>GRM0335C1E101JA01J</t>
  </si>
  <si>
    <t>GRM0335C1E4R7CA01J-ND</t>
  </si>
  <si>
    <t>GRM0335C1E4R7CA01J</t>
  </si>
  <si>
    <t>GRM0335C1E1R0CA01J</t>
  </si>
  <si>
    <t>GRM0335C1E1R0CA01J-ND</t>
  </si>
  <si>
    <t>Antenna2450AT18B100E:ANT_2450AT18B100E</t>
  </si>
  <si>
    <t>Battery_CellBattery:BatteryHolder_MPD_BC2003_1x2032</t>
  </si>
  <si>
    <t>CIH03T15NJNC</t>
  </si>
  <si>
    <t>1276-6240-2-ND</t>
  </si>
  <si>
    <t>CV201210-100K</t>
  </si>
  <si>
    <t>CV201210-100KTR-ND</t>
  </si>
  <si>
    <t>PFR05X-000-XNH</t>
  </si>
  <si>
    <t xml:space="preserve"> 2037-PFR05X-000-XNHTR-ND</t>
  </si>
  <si>
    <t>PFR05S-330-JNH</t>
  </si>
  <si>
    <t>2037-PFR05S-330-JNHTR-ND</t>
  </si>
  <si>
    <t>PFR05S-102-JNH</t>
  </si>
  <si>
    <t>2037-PFR05S-102-JNHTR-ND</t>
  </si>
  <si>
    <t>GRM0335C1E120JA01J-ND</t>
  </si>
  <si>
    <t>GRM0335C1E120JA01J</t>
  </si>
  <si>
    <t>GRM0335C1ER80CA01J</t>
  </si>
  <si>
    <t>GRM0335C1ER80CA01J-ND</t>
  </si>
  <si>
    <t>GRM0335C1E1R2CA01J-ND</t>
  </si>
  <si>
    <t>GRM0335C1E1R2CA01J</t>
  </si>
  <si>
    <t>CL21A106MQFNNNF-ND</t>
  </si>
  <si>
    <t>CL21A106MQFNNNF</t>
  </si>
  <si>
    <t>RC0603J101CS</t>
  </si>
  <si>
    <t>1276-3776-6-ND</t>
  </si>
  <si>
    <t>1276-3817-6-ND</t>
  </si>
  <si>
    <t>RC0603J103CS</t>
  </si>
  <si>
    <t>Digikey Part number</t>
  </si>
  <si>
    <t>CIH03T3N9SNC</t>
  </si>
  <si>
    <t>1276-6234-2-ND</t>
  </si>
  <si>
    <t>CIH05T3N3SNC</t>
  </si>
  <si>
    <t>1276-6294-2-ND</t>
  </si>
  <si>
    <t>HK10052N7S-T</t>
  </si>
  <si>
    <t>587-1505-2-ND</t>
  </si>
  <si>
    <t>712-1006-2-ND</t>
  </si>
  <si>
    <t>CR2032</t>
  </si>
  <si>
    <t>490-18646-ND</t>
  </si>
  <si>
    <t>732-4980-2-ND</t>
  </si>
  <si>
    <t>150060RS75000</t>
  </si>
  <si>
    <t>732-4978-2-ND</t>
  </si>
  <si>
    <t>Green LEDLED_SMD:LED_0603_1608Metric</t>
  </si>
  <si>
    <t>Red LEDLED_SMD:LED_0603_1608Metric</t>
  </si>
  <si>
    <t>1490-1055-2-ND</t>
  </si>
  <si>
    <t>nRF52832-QFAB-RPackage_DFN_QFN:QFN-48-1EP_6x6mm_P0.4mm_EP4.6x4.6mm</t>
  </si>
  <si>
    <t>NRF52832-QFAB-R</t>
  </si>
  <si>
    <t>SW_PushButton_Switch_THT:SW_PUSH_6mm_H4.3mm</t>
  </si>
  <si>
    <t>PTS636 SL43 SMTR LFS</t>
  </si>
  <si>
    <t>CKN12309-2-ND</t>
  </si>
  <si>
    <t>LIS2DHTRPackage_LGA:LGA-14_2x2mm_P0.35mm_LayoutBorder3x4y</t>
  </si>
  <si>
    <t>497-13795-2-ND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</si>
</sst>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4" fillId="0" borderId="1" xfId="0" applyFont="1" applyFill="1" applyBorder="1" applyAlignment="1"/>
    <xf numFmtId="0" fontId="3" fillId="0" borderId="0" xfId="0" applyFont="1" applyFill="1"/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/>
    <xf numFmtId="0" fontId="8" fillId="2" borderId="0" xfId="0" applyFont="1" applyFill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Alignment="1"/>
    <xf numFmtId="0" fontId="7" fillId="0" borderId="0" xfId="0" applyFont="1" applyFill="1"/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30"/>
  <sheetViews>
    <sheetView tabSelected="1" topLeftCell="A4" workbookViewId="0">
      <selection activeCell="F32" sqref="F32"/>
    </sheetView>
  </sheetViews>
  <sheetFormatPr defaultColWidth="14.42578125" defaultRowHeight="15.75" customHeight="1" x14ac:dyDescent="0.2"/>
  <cols>
    <col min="1" max="1" width="14.42578125" style="10"/>
    <col min="2" max="2" width="17.140625" style="1" customWidth="1"/>
    <col min="3" max="4" width="14.42578125" style="10"/>
    <col min="5" max="5" width="14.42578125" style="1"/>
    <col min="6" max="6" width="65.5703125" style="1" customWidth="1"/>
    <col min="7" max="7" width="54.7109375" style="1" customWidth="1"/>
    <col min="8" max="8" width="37.28515625" style="1" customWidth="1"/>
    <col min="9" max="9" width="53.140625" style="1" customWidth="1"/>
    <col min="10" max="16384" width="14.42578125" style="1"/>
  </cols>
  <sheetData>
    <row r="1" spans="1:30" s="24" customFormat="1" ht="15.75" customHeight="1" x14ac:dyDescent="0.2">
      <c r="A1" s="30" t="s">
        <v>43</v>
      </c>
      <c r="B1" s="28" t="s">
        <v>2</v>
      </c>
      <c r="C1" s="26" t="s">
        <v>3</v>
      </c>
      <c r="D1" s="27"/>
      <c r="E1" s="25" t="s">
        <v>4</v>
      </c>
      <c r="F1" s="25" t="s">
        <v>5</v>
      </c>
      <c r="G1" s="25" t="s">
        <v>6</v>
      </c>
      <c r="H1" s="25" t="s">
        <v>1</v>
      </c>
      <c r="I1" s="25" t="s">
        <v>143</v>
      </c>
    </row>
    <row r="2" spans="1:30" s="23" customFormat="1" ht="15.75" customHeight="1" x14ac:dyDescent="0.2">
      <c r="A2" s="30"/>
      <c r="B2" s="29"/>
      <c r="C2" s="20">
        <v>1</v>
      </c>
      <c r="D2" s="21">
        <v>1000</v>
      </c>
      <c r="E2" s="25"/>
      <c r="F2" s="25"/>
      <c r="G2" s="25"/>
      <c r="H2" s="25"/>
      <c r="I2" s="25"/>
      <c r="J2" s="22"/>
    </row>
    <row r="3" spans="1:30" ht="15.75" customHeight="1" x14ac:dyDescent="0.2">
      <c r="A3" s="9">
        <v>1</v>
      </c>
      <c r="B3" s="8" t="s">
        <v>9</v>
      </c>
      <c r="C3" s="9">
        <v>1</v>
      </c>
      <c r="D3" s="9">
        <f>C3*$D$2</f>
        <v>1000</v>
      </c>
      <c r="E3" s="8" t="s">
        <v>60</v>
      </c>
      <c r="F3" s="8" t="s">
        <v>109</v>
      </c>
      <c r="G3" s="4"/>
      <c r="H3" s="8" t="str">
        <f>VLOOKUP(CONCATENATE(E3,F3),ComponentsLib!$A$2:$B$50, 2, FALSE)</f>
        <v>2450AT18B100E</v>
      </c>
      <c r="I3" s="8" t="str">
        <f>VLOOKUP(CONCATENATE(E3,F3),ComponentsLib!$A$2:$C$50,3, FALSE)</f>
        <v>712-1006-2-ND</v>
      </c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 x14ac:dyDescent="0.2">
      <c r="A4" s="9">
        <v>2</v>
      </c>
      <c r="B4" s="8" t="s">
        <v>44</v>
      </c>
      <c r="C4" s="9">
        <v>2</v>
      </c>
      <c r="D4" s="9">
        <f t="shared" ref="D4:D30" si="0">C4*$D$2</f>
        <v>2000</v>
      </c>
      <c r="E4" s="8" t="s">
        <v>24</v>
      </c>
      <c r="F4" s="8" t="s">
        <v>73</v>
      </c>
      <c r="G4" s="4"/>
      <c r="H4" s="8" t="str">
        <f>VLOOKUP(CONCATENATE(E4,F4),ComponentsLib!$A$2:$B$50, 2, FALSE)</f>
        <v>CR2032</v>
      </c>
      <c r="I4" s="8" t="str">
        <f>VLOOKUP(CONCATENATE(E4,F4),ComponentsLib!$A$2:$C$50,3, FALSE)</f>
        <v>490-18646-ND</v>
      </c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5.75" customHeight="1" x14ac:dyDescent="0.2">
      <c r="A5" s="9">
        <v>3</v>
      </c>
      <c r="B5" s="8" t="s">
        <v>45</v>
      </c>
      <c r="C5" s="9">
        <v>3</v>
      </c>
      <c r="D5" s="9">
        <f t="shared" si="0"/>
        <v>3000</v>
      </c>
      <c r="E5" s="8" t="s">
        <v>29</v>
      </c>
      <c r="F5" s="8" t="s">
        <v>85</v>
      </c>
      <c r="G5" s="4"/>
      <c r="H5" s="8" t="str">
        <f>VLOOKUP(CONCATENATE(E5,F5),ComponentsLib!$A$2:$B$50, 2, FALSE)</f>
        <v>GRM0335C1E1R0CA01J</v>
      </c>
      <c r="I5" s="8" t="str">
        <f>VLOOKUP(CONCATENATE(E5,F5),ComponentsLib!$A$2:$C$50,3, FALSE)</f>
        <v>GRM0335C1E1R0CA01J-ND</v>
      </c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 x14ac:dyDescent="0.2">
      <c r="A6" s="9">
        <v>4</v>
      </c>
      <c r="B6" s="8" t="s">
        <v>27</v>
      </c>
      <c r="C6" s="9">
        <v>1</v>
      </c>
      <c r="D6" s="9">
        <f t="shared" si="0"/>
        <v>1000</v>
      </c>
      <c r="E6" s="8" t="s">
        <v>28</v>
      </c>
      <c r="F6" s="8" t="s">
        <v>85</v>
      </c>
      <c r="G6" s="4"/>
      <c r="H6" s="8" t="str">
        <f>VLOOKUP(CONCATENATE(E6,F6),ComponentsLib!$A$2:$B$50, 2, FALSE)</f>
        <v>GRM0335C1E4R7CA01J</v>
      </c>
      <c r="I6" s="8" t="str">
        <f>VLOOKUP(CONCATENATE(E6,F6),ComponentsLib!$A$2:$C$50,3, FALSE)</f>
        <v>GRM0335C1E4R7CA01J-ND</v>
      </c>
      <c r="J6" s="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customHeight="1" x14ac:dyDescent="0.2">
      <c r="A7" s="9">
        <v>5</v>
      </c>
      <c r="B7" s="8" t="s">
        <v>46</v>
      </c>
      <c r="C7" s="9">
        <v>4</v>
      </c>
      <c r="D7" s="9">
        <f t="shared" si="0"/>
        <v>4000</v>
      </c>
      <c r="E7" s="8" t="s">
        <v>25</v>
      </c>
      <c r="F7" s="8" t="s">
        <v>85</v>
      </c>
      <c r="G7" s="4"/>
      <c r="H7" s="8" t="str">
        <f>VLOOKUP(CONCATENATE(E7,F7),ComponentsLib!$A$2:$B$50, 2, FALSE)</f>
        <v>GRM0335C1E120JA01J</v>
      </c>
      <c r="I7" s="8" t="str">
        <f>VLOOKUP(CONCATENATE(E7,F7),ComponentsLib!$A$2:$C$50,3, FALSE)</f>
        <v>GRM0335C1E120JA01J-ND</v>
      </c>
      <c r="J7" s="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customHeight="1" x14ac:dyDescent="0.2">
      <c r="A8" s="9">
        <v>6</v>
      </c>
      <c r="B8" s="8" t="s">
        <v>80</v>
      </c>
      <c r="C8" s="9">
        <v>4</v>
      </c>
      <c r="D8" s="9">
        <f t="shared" si="0"/>
        <v>4000</v>
      </c>
      <c r="E8" s="8" t="s">
        <v>30</v>
      </c>
      <c r="F8" s="8" t="s">
        <v>85</v>
      </c>
      <c r="G8" s="4"/>
      <c r="H8" s="8" t="str">
        <f>VLOOKUP(CONCATENATE(E8,F8),ComponentsLib!$A$2:$B$50, 2, FALSE)</f>
        <v>GRM0335C1E101JA01J</v>
      </c>
      <c r="I8" s="8" t="str">
        <f>VLOOKUP(CONCATENATE(E8,F8),ComponentsLib!$A$2:$C$50,3, FALSE)</f>
        <v>GRM0335C1E101JA01J-ND</v>
      </c>
      <c r="J8" s="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.75" customHeight="1" x14ac:dyDescent="0.2">
      <c r="A9" s="9">
        <v>7</v>
      </c>
      <c r="B9" s="8" t="s">
        <v>47</v>
      </c>
      <c r="C9" s="9">
        <v>1</v>
      </c>
      <c r="D9" s="9">
        <f t="shared" si="0"/>
        <v>1000</v>
      </c>
      <c r="E9" s="8" t="s">
        <v>26</v>
      </c>
      <c r="F9" s="8" t="s">
        <v>85</v>
      </c>
      <c r="G9" s="4"/>
      <c r="H9" s="8" t="str">
        <f>VLOOKUP(CONCATENATE(E9,F9),ComponentsLib!$A$2:$B$50, 2, FALSE)</f>
        <v>GRM0335C1E101JA01J</v>
      </c>
      <c r="I9" s="8" t="str">
        <f>VLOOKUP(CONCATENATE(E9,F9),ComponentsLib!$A$2:$C$50,3, FALSE)</f>
        <v>GRM0335C1E101JA01J-ND</v>
      </c>
      <c r="J9" s="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5.75" customHeight="1" x14ac:dyDescent="0.2">
      <c r="A10" s="9">
        <v>8</v>
      </c>
      <c r="B10" s="8" t="s">
        <v>48</v>
      </c>
      <c r="C10" s="9">
        <v>1</v>
      </c>
      <c r="D10" s="9">
        <f t="shared" si="0"/>
        <v>1000</v>
      </c>
      <c r="E10" s="8" t="s">
        <v>61</v>
      </c>
      <c r="F10" s="8" t="s">
        <v>85</v>
      </c>
      <c r="G10" s="4"/>
      <c r="H10" s="8" t="str">
        <f>VLOOKUP(CONCATENATE(E10,F10),ComponentsLib!$A$2:$B$50, 2, FALSE)</f>
        <v>Not Fitted CAP</v>
      </c>
      <c r="I10" s="8" t="str">
        <f>VLOOKUP(CONCATENATE(E10,F10),ComponentsLib!$A$2:$C$50,3, FALSE)</f>
        <v>Not Fitted CAP</v>
      </c>
      <c r="J10" s="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5.75" customHeight="1" x14ac:dyDescent="0.2">
      <c r="A11" s="9">
        <v>9</v>
      </c>
      <c r="B11" s="8" t="s">
        <v>49</v>
      </c>
      <c r="C11" s="9">
        <v>1</v>
      </c>
      <c r="D11" s="9">
        <f t="shared" si="0"/>
        <v>1000</v>
      </c>
      <c r="E11" s="8" t="s">
        <v>62</v>
      </c>
      <c r="F11" s="8" t="s">
        <v>85</v>
      </c>
      <c r="G11" s="4"/>
      <c r="H11" s="8" t="str">
        <f>VLOOKUP(CONCATENATE(E11,F11),ComponentsLib!$A$2:$B$50, 2, FALSE)</f>
        <v>GRM0335C1ER80CA01J</v>
      </c>
      <c r="I11" s="8" t="str">
        <f>VLOOKUP(CONCATENATE(E11,F11),ComponentsLib!$A$2:$C$50,3, FALSE)</f>
        <v>GRM0335C1ER80CA01J-ND</v>
      </c>
      <c r="J11" s="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5.75" customHeight="1" x14ac:dyDescent="0.2">
      <c r="A12" s="9">
        <v>10</v>
      </c>
      <c r="B12" s="8" t="s">
        <v>50</v>
      </c>
      <c r="C12" s="9">
        <v>1</v>
      </c>
      <c r="D12" s="9">
        <f t="shared" si="0"/>
        <v>1000</v>
      </c>
      <c r="E12" s="8" t="s">
        <v>63</v>
      </c>
      <c r="F12" s="8" t="s">
        <v>85</v>
      </c>
      <c r="G12" s="4"/>
      <c r="H12" s="8" t="str">
        <f>VLOOKUP(CONCATENATE(E12,F12),ComponentsLib!$A$2:$B$50, 2, FALSE)</f>
        <v>GRM0335C1E1R2CA01J</v>
      </c>
      <c r="I12" s="8" t="str">
        <f>VLOOKUP(CONCATENATE(E12,F12),ComponentsLib!$A$2:$C$50,3, FALSE)</f>
        <v>GRM0335C1E1R2CA01J-ND</v>
      </c>
      <c r="J12" s="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5.75" customHeight="1" x14ac:dyDescent="0.2">
      <c r="A13" s="9">
        <v>11</v>
      </c>
      <c r="B13" s="8" t="s">
        <v>81</v>
      </c>
      <c r="C13" s="9">
        <v>1</v>
      </c>
      <c r="D13" s="9">
        <f t="shared" si="0"/>
        <v>1000</v>
      </c>
      <c r="E13" s="8" t="s">
        <v>82</v>
      </c>
      <c r="F13" s="8" t="s">
        <v>85</v>
      </c>
      <c r="G13" s="4"/>
      <c r="H13" s="8" t="str">
        <f>VLOOKUP(CONCATENATE(E13,F13),ComponentsLib!$A$2:$B$50, 2, FALSE)</f>
        <v>CL21A106MQFNNNF</v>
      </c>
      <c r="I13" s="8" t="str">
        <f>VLOOKUP(CONCATENATE(E13,F13),ComponentsLib!$A$2:$C$50,3, FALSE)</f>
        <v>CL21A106MQFNNNF-ND</v>
      </c>
      <c r="J13" s="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.75" customHeight="1" x14ac:dyDescent="0.2">
      <c r="A14" s="9">
        <v>12</v>
      </c>
      <c r="B14" s="8" t="s">
        <v>78</v>
      </c>
      <c r="C14" s="9">
        <v>1</v>
      </c>
      <c r="D14" s="9">
        <f t="shared" si="0"/>
        <v>1000</v>
      </c>
      <c r="E14" s="8" t="s">
        <v>83</v>
      </c>
      <c r="F14" s="8" t="s">
        <v>104</v>
      </c>
      <c r="G14" s="4"/>
      <c r="H14" s="8" t="str">
        <f>VLOOKUP(CONCATENATE(E14,F14),ComponentsLib!$A$2:$B$50, 2, FALSE)</f>
        <v>150060VS75000</v>
      </c>
      <c r="I14" s="8" t="str">
        <f>VLOOKUP(CONCATENATE(E14,F14),ComponentsLib!$A$2:$C$50,3, FALSE)</f>
        <v>732-4980-2-ND</v>
      </c>
      <c r="J14" s="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5.75" customHeight="1" x14ac:dyDescent="0.2">
      <c r="A15" s="9">
        <v>13</v>
      </c>
      <c r="B15" s="8" t="s">
        <v>79</v>
      </c>
      <c r="C15" s="9">
        <v>2</v>
      </c>
      <c r="D15" s="9">
        <f t="shared" si="0"/>
        <v>2000</v>
      </c>
      <c r="E15" s="8" t="s">
        <v>84</v>
      </c>
      <c r="F15" s="8" t="s">
        <v>104</v>
      </c>
      <c r="G15" s="4"/>
      <c r="H15" s="8" t="str">
        <f>VLOOKUP(CONCATENATE(E15,F15),ComponentsLib!$A$2:$B$50, 2, FALSE)</f>
        <v>150060RS75000</v>
      </c>
      <c r="I15" s="8" t="str">
        <f>VLOOKUP(CONCATENATE(E15,F15),ComponentsLib!$A$2:$C$50,3, FALSE)</f>
        <v>732-4978-2-ND</v>
      </c>
      <c r="J15" s="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5.75" customHeight="1" x14ac:dyDescent="0.2">
      <c r="A16" s="9">
        <v>14</v>
      </c>
      <c r="B16" s="8" t="s">
        <v>51</v>
      </c>
      <c r="C16" s="9">
        <v>2</v>
      </c>
      <c r="D16" s="9">
        <f t="shared" si="0"/>
        <v>2000</v>
      </c>
      <c r="E16" s="8" t="s">
        <v>31</v>
      </c>
      <c r="F16" s="8" t="s">
        <v>105</v>
      </c>
      <c r="G16" s="4"/>
      <c r="H16" s="8" t="str">
        <f>VLOOKUP(CONCATENATE(E16,F16),ComponentsLib!$A$2:$B$50, 2, FALSE)</f>
        <v>Not Fitted</v>
      </c>
      <c r="I16" s="8" t="str">
        <f>VLOOKUP(CONCATENATE(E16,F16),ComponentsLib!$A$2:$C$50,3, FALSE)</f>
        <v>Not Fitted</v>
      </c>
      <c r="J16" s="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5.75" customHeight="1" x14ac:dyDescent="0.2">
      <c r="A17" s="9">
        <v>15</v>
      </c>
      <c r="B17" s="8" t="s">
        <v>52</v>
      </c>
      <c r="C17" s="9">
        <v>2</v>
      </c>
      <c r="D17" s="9">
        <f t="shared" si="0"/>
        <v>2000</v>
      </c>
      <c r="E17" s="8" t="s">
        <v>32</v>
      </c>
      <c r="F17" s="8" t="s">
        <v>74</v>
      </c>
      <c r="G17" s="4"/>
      <c r="H17" s="8" t="str">
        <f>VLOOKUP(CONCATENATE(E17,F17),ComponentsLib!$A$2:$B$50, 2, FALSE)</f>
        <v>Not Fitted</v>
      </c>
      <c r="I17" s="8" t="str">
        <f>VLOOKUP(CONCATENATE(E17,F17),ComponentsLib!$A$2:$C$50,3, FALSE)</f>
        <v>Not Fitted</v>
      </c>
      <c r="J17" s="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.75" customHeight="1" x14ac:dyDescent="0.2">
      <c r="A18" s="9">
        <v>16</v>
      </c>
      <c r="B18" s="8" t="s">
        <v>33</v>
      </c>
      <c r="C18" s="9">
        <v>1</v>
      </c>
      <c r="D18" s="9">
        <f t="shared" si="0"/>
        <v>1000</v>
      </c>
      <c r="E18" s="8" t="s">
        <v>64</v>
      </c>
      <c r="F18" s="8" t="s">
        <v>34</v>
      </c>
      <c r="G18" s="4"/>
      <c r="H18" s="8" t="str">
        <f>VLOOKUP(CONCATENATE(E18,F18),ComponentsLib!$A$2:$B$50, 2, FALSE)</f>
        <v>Not Fitted</v>
      </c>
      <c r="I18" s="8" t="str">
        <f>VLOOKUP(CONCATENATE(E18,F18),ComponentsLib!$A$2:$C$50,3, FALSE)</f>
        <v>Not Fitted</v>
      </c>
      <c r="J18" s="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.75" customHeight="1" x14ac:dyDescent="0.2">
      <c r="A19" s="9">
        <v>17</v>
      </c>
      <c r="B19" s="8" t="s">
        <v>35</v>
      </c>
      <c r="C19" s="9">
        <v>1</v>
      </c>
      <c r="D19" s="9">
        <f t="shared" si="0"/>
        <v>1000</v>
      </c>
      <c r="E19" s="8" t="s">
        <v>36</v>
      </c>
      <c r="F19" s="8" t="s">
        <v>89</v>
      </c>
      <c r="G19" s="4"/>
      <c r="H19" s="8" t="str">
        <f>VLOOKUP(CONCATENATE(E19,F19),ComponentsLib!$A$2:$B$50, 2, FALSE)</f>
        <v>CIH03T15NJNC</v>
      </c>
      <c r="I19" s="8" t="str">
        <f>VLOOKUP(CONCATENATE(E19,F19),ComponentsLib!$A$2:$C$50,3, FALSE)</f>
        <v>1276-6240-2-ND</v>
      </c>
      <c r="J19" s="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5.75" customHeight="1" x14ac:dyDescent="0.2">
      <c r="A20" s="9">
        <v>18</v>
      </c>
      <c r="B20" s="8" t="s">
        <v>37</v>
      </c>
      <c r="C20" s="9">
        <v>1</v>
      </c>
      <c r="D20" s="9">
        <f t="shared" si="0"/>
        <v>1000</v>
      </c>
      <c r="E20" s="11" t="s">
        <v>98</v>
      </c>
      <c r="F20" s="8" t="s">
        <v>89</v>
      </c>
      <c r="G20" s="4"/>
      <c r="H20" s="8" t="str">
        <f>VLOOKUP(CONCATENATE(E20,F20),ComponentsLib!$A$2:$B$50, 2, FALSE)</f>
        <v>CV201210-100K</v>
      </c>
      <c r="I20" s="8" t="str">
        <f>VLOOKUP(CONCATENATE(E20,F20),ComponentsLib!$A$2:$C$50,3, FALSE)</f>
        <v>CV201210-100KTR-ND</v>
      </c>
      <c r="J20" s="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5.75" customHeight="1" x14ac:dyDescent="0.2">
      <c r="A21" s="9">
        <v>19</v>
      </c>
      <c r="B21" s="8" t="s">
        <v>53</v>
      </c>
      <c r="C21" s="9">
        <v>1</v>
      </c>
      <c r="D21" s="9">
        <f t="shared" si="0"/>
        <v>1000</v>
      </c>
      <c r="E21" s="8" t="s">
        <v>65</v>
      </c>
      <c r="F21" s="8" t="s">
        <v>89</v>
      </c>
      <c r="G21" s="4"/>
      <c r="H21" s="8" t="str">
        <f>VLOOKUP(CONCATENATE(E21,F21),ComponentsLib!$A$2:$B$50, 2, FALSE)</f>
        <v>CIH03T3N9SNC</v>
      </c>
      <c r="I21" s="8" t="str">
        <f>VLOOKUP(CONCATENATE(E21,F21),ComponentsLib!$A$2:$C$50,3, FALSE)</f>
        <v>1276-6234-2-ND</v>
      </c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5.75" customHeight="1" x14ac:dyDescent="0.2">
      <c r="A22" s="9">
        <v>20</v>
      </c>
      <c r="B22" s="8" t="s">
        <v>54</v>
      </c>
      <c r="C22" s="9">
        <v>1</v>
      </c>
      <c r="D22" s="9">
        <f t="shared" si="0"/>
        <v>1000</v>
      </c>
      <c r="E22" s="8" t="s">
        <v>66</v>
      </c>
      <c r="F22" s="8" t="s">
        <v>89</v>
      </c>
      <c r="G22" s="7"/>
      <c r="H22" s="8" t="str">
        <f>VLOOKUP(CONCATENATE(E22,F22),ComponentsLib!$A$2:$B$50, 2, FALSE)</f>
        <v>CIH05T3N3SNC</v>
      </c>
      <c r="I22" s="8" t="str">
        <f>VLOOKUP(CONCATENATE(E22,F22),ComponentsLib!$A$2:$C$50,3, FALSE)</f>
        <v>1276-6294-2-ND</v>
      </c>
      <c r="J22" s="6"/>
    </row>
    <row r="23" spans="1:30" ht="15.75" customHeight="1" x14ac:dyDescent="0.2">
      <c r="A23" s="9">
        <v>21</v>
      </c>
      <c r="B23" s="8" t="s">
        <v>55</v>
      </c>
      <c r="C23" s="9">
        <v>1</v>
      </c>
      <c r="D23" s="9">
        <f t="shared" si="0"/>
        <v>1000</v>
      </c>
      <c r="E23" s="8" t="s">
        <v>67</v>
      </c>
      <c r="F23" s="8" t="s">
        <v>89</v>
      </c>
      <c r="G23" s="2"/>
      <c r="H23" s="8" t="str">
        <f>VLOOKUP(CONCATENATE(E23,F23),ComponentsLib!$A$2:$B$50, 2, FALSE)</f>
        <v>HK10052N7S-T</v>
      </c>
      <c r="I23" s="8" t="str">
        <f>VLOOKUP(CONCATENATE(E23,F23),ComponentsLib!$A$2:$C$50,3, FALSE)</f>
        <v>587-1505-2-ND</v>
      </c>
      <c r="J23" s="2"/>
    </row>
    <row r="24" spans="1:30" ht="15.75" customHeight="1" x14ac:dyDescent="0.2">
      <c r="A24" s="9">
        <v>22</v>
      </c>
      <c r="B24" s="8" t="s">
        <v>56</v>
      </c>
      <c r="C24" s="9">
        <v>1</v>
      </c>
      <c r="D24" s="9">
        <f t="shared" si="0"/>
        <v>1000</v>
      </c>
      <c r="E24" s="8" t="s">
        <v>68</v>
      </c>
      <c r="F24" s="8" t="s">
        <v>106</v>
      </c>
      <c r="G24" s="2"/>
      <c r="H24" s="8" t="str">
        <f>VLOOKUP(CONCATENATE(E24,F24),ComponentsLib!$A$2:$B$50, 2, FALSE)</f>
        <v>NRF52832-QFAB-R</v>
      </c>
      <c r="I24" s="8" t="str">
        <f>VLOOKUP(CONCATENATE(E24,F24),ComponentsLib!$A$2:$C$50,3, FALSE)</f>
        <v>1490-1055-2-ND</v>
      </c>
      <c r="J24" s="2"/>
    </row>
    <row r="25" spans="1:30" ht="15.75" customHeight="1" x14ac:dyDescent="0.2">
      <c r="A25" s="9">
        <v>23</v>
      </c>
      <c r="B25" s="8" t="s">
        <v>57</v>
      </c>
      <c r="C25" s="9">
        <v>3</v>
      </c>
      <c r="D25" s="9">
        <f t="shared" si="0"/>
        <v>3000</v>
      </c>
      <c r="E25" s="8">
        <v>33</v>
      </c>
      <c r="F25" s="8" t="s">
        <v>38</v>
      </c>
      <c r="G25" s="2"/>
      <c r="H25" s="8" t="str">
        <f>VLOOKUP(CONCATENATE(E25,F25),ComponentsLib!$A$2:$B$50, 2, FALSE)</f>
        <v>PFR05S-330-JNH</v>
      </c>
      <c r="I25" s="8" t="str">
        <f>VLOOKUP(CONCATENATE(E25,F25),ComponentsLib!$A$2:$C$50,3, FALSE)</f>
        <v>2037-PFR05S-330-JNHTR-ND</v>
      </c>
      <c r="J25" s="2"/>
    </row>
    <row r="26" spans="1:30" ht="15.75" customHeight="1" x14ac:dyDescent="0.2">
      <c r="A26" s="9">
        <v>24</v>
      </c>
      <c r="B26" s="8" t="s">
        <v>58</v>
      </c>
      <c r="C26" s="9">
        <v>3</v>
      </c>
      <c r="D26" s="9">
        <f t="shared" si="0"/>
        <v>3000</v>
      </c>
      <c r="E26" s="8" t="s">
        <v>69</v>
      </c>
      <c r="F26" s="8" t="s">
        <v>38</v>
      </c>
      <c r="G26" s="3"/>
      <c r="H26" s="8" t="str">
        <f>VLOOKUP(CONCATENATE(E26,F26),ComponentsLib!$A$2:$B$50, 2, FALSE)</f>
        <v>RC0603J103CS</v>
      </c>
      <c r="I26" s="8" t="str">
        <f>VLOOKUP(CONCATENATE(E26,F26),ComponentsLib!$A$2:$C$50,3, FALSE)</f>
        <v>1276-3817-6-ND</v>
      </c>
      <c r="J26" s="5"/>
      <c r="K26" s="6"/>
      <c r="L26" s="6"/>
      <c r="M26" s="2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.75" customHeight="1" x14ac:dyDescent="0.2">
      <c r="A27" s="9">
        <v>25</v>
      </c>
      <c r="B27" s="8" t="s">
        <v>59</v>
      </c>
      <c r="C27" s="9">
        <v>3</v>
      </c>
      <c r="D27" s="9">
        <f t="shared" si="0"/>
        <v>3000</v>
      </c>
      <c r="E27" s="8" t="s">
        <v>70</v>
      </c>
      <c r="F27" s="11" t="s">
        <v>107</v>
      </c>
      <c r="H27" s="8" t="str">
        <f>VLOOKUP(CONCATENATE(E27,F27),ComponentsLib!$A$2:$B$50, 2, FALSE)</f>
        <v>PTS636 SL43 SMTR LFS</v>
      </c>
      <c r="I27" s="8" t="str">
        <f>VLOOKUP(CONCATENATE(E27,F27),ComponentsLib!$A$2:$C$50,3, FALSE)</f>
        <v>CKN12309-2-ND</v>
      </c>
    </row>
    <row r="28" spans="1:30" ht="15.75" customHeight="1" x14ac:dyDescent="0.2">
      <c r="A28" s="9">
        <v>26</v>
      </c>
      <c r="B28" s="8" t="s">
        <v>39</v>
      </c>
      <c r="C28" s="9">
        <v>1</v>
      </c>
      <c r="D28" s="9">
        <f t="shared" si="0"/>
        <v>1000</v>
      </c>
      <c r="E28" s="8" t="s">
        <v>71</v>
      </c>
      <c r="F28" s="8" t="s">
        <v>75</v>
      </c>
      <c r="H28" s="8" t="str">
        <f>VLOOKUP(CONCATENATE(E28,F28),ComponentsLib!$A$2:$B$50, 2, FALSE)</f>
        <v>LIS2DHTR</v>
      </c>
      <c r="I28" s="8" t="str">
        <f>VLOOKUP(CONCATENATE(E28,F28),ComponentsLib!$A$2:$C$50,3, FALSE)</f>
        <v>497-13795-2-ND</v>
      </c>
    </row>
    <row r="29" spans="1:30" ht="15.75" customHeight="1" x14ac:dyDescent="0.2">
      <c r="A29" s="9">
        <v>27</v>
      </c>
      <c r="B29" s="8" t="s">
        <v>40</v>
      </c>
      <c r="C29" s="9">
        <v>1</v>
      </c>
      <c r="D29" s="9">
        <f t="shared" si="0"/>
        <v>1000</v>
      </c>
      <c r="E29" s="8" t="s">
        <v>42</v>
      </c>
      <c r="F29" s="8" t="s">
        <v>90</v>
      </c>
      <c r="H29" s="8" t="str">
        <f>VLOOKUP(CONCATENATE(E29,F29),ComponentsLib!$A$2:$B$50, 2, FALSE)</f>
        <v>CX2016DB32000D0WZRC1</v>
      </c>
      <c r="I29" s="8" t="str">
        <f>VLOOKUP(CONCATENATE(E29,F29),ComponentsLib!$A$2:$C$50,3, FALSE)</f>
        <v>1253-1586-2-ND</v>
      </c>
    </row>
    <row r="30" spans="1:30" ht="15.75" customHeight="1" x14ac:dyDescent="0.2">
      <c r="A30" s="9">
        <v>28</v>
      </c>
      <c r="B30" s="8" t="s">
        <v>41</v>
      </c>
      <c r="C30" s="9">
        <v>1</v>
      </c>
      <c r="D30" s="9">
        <f t="shared" si="0"/>
        <v>1000</v>
      </c>
      <c r="E30" s="8" t="s">
        <v>72</v>
      </c>
      <c r="F30" s="8" t="s">
        <v>91</v>
      </c>
      <c r="H30" s="8" t="str">
        <f>VLOOKUP(CONCATENATE(E30,F30),ComponentsLib!$A$2:$B$50, 2, FALSE)</f>
        <v>CM7V-T1A-32.768KHZ-9PF-20PPM-TA-QC</v>
      </c>
      <c r="I30" s="8" t="str">
        <f>VLOOKUP(CONCATENATE(E30,F30),ComponentsLib!$A$2:$C$50,3, FALSE)</f>
        <v>2195-CM7V-T1A-32.768KHZ-9PF-20PPM-TA-QCTR-ND</v>
      </c>
    </row>
  </sheetData>
  <mergeCells count="8">
    <mergeCell ref="H1:H2"/>
    <mergeCell ref="I1:I2"/>
    <mergeCell ref="C1:D1"/>
    <mergeCell ref="B1:B2"/>
    <mergeCell ref="A1:A2"/>
    <mergeCell ref="E1:E2"/>
    <mergeCell ref="F1:F2"/>
    <mergeCell ref="G1:G2"/>
  </mergeCells>
  <conditionalFormatting sqref="A3:I30">
    <cfRule type="expression" dxfId="2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6"/>
  <sheetViews>
    <sheetView workbookViewId="0">
      <selection activeCell="C25" sqref="C25"/>
    </sheetView>
  </sheetViews>
  <sheetFormatPr defaultColWidth="14.42578125" defaultRowHeight="15.75" customHeight="1" x14ac:dyDescent="0.2"/>
  <cols>
    <col min="1" max="1" width="72.7109375" customWidth="1"/>
    <col min="2" max="2" width="37.28515625" customWidth="1"/>
    <col min="3" max="3" width="67.42578125" customWidth="1"/>
  </cols>
  <sheetData>
    <row r="1" spans="1:3" ht="15.75" customHeight="1" x14ac:dyDescent="0.2">
      <c r="A1" s="19" t="s">
        <v>0</v>
      </c>
      <c r="B1" s="19" t="s">
        <v>1</v>
      </c>
      <c r="C1" s="15" t="s">
        <v>110</v>
      </c>
    </row>
    <row r="2" spans="1:3" s="12" customFormat="1" ht="15.75" customHeight="1" x14ac:dyDescent="0.2">
      <c r="A2" s="12" t="s">
        <v>93</v>
      </c>
      <c r="B2" s="12" t="s">
        <v>21</v>
      </c>
      <c r="C2" s="13" t="s">
        <v>111</v>
      </c>
    </row>
    <row r="3" spans="1:3" s="12" customFormat="1" ht="15.75" customHeight="1" x14ac:dyDescent="0.2">
      <c r="A3" s="12" t="s">
        <v>22</v>
      </c>
      <c r="B3" s="12" t="s">
        <v>23</v>
      </c>
      <c r="C3" s="13" t="s">
        <v>112</v>
      </c>
    </row>
    <row r="4" spans="1:3" s="12" customFormat="1" ht="15.75" customHeight="1" x14ac:dyDescent="0.2">
      <c r="A4" s="12" t="s">
        <v>10</v>
      </c>
      <c r="B4" s="13" t="s">
        <v>114</v>
      </c>
      <c r="C4" s="12" t="s">
        <v>113</v>
      </c>
    </row>
    <row r="5" spans="1:3" s="12" customFormat="1" ht="15.75" customHeight="1" x14ac:dyDescent="0.2">
      <c r="A5" s="12" t="s">
        <v>96</v>
      </c>
      <c r="B5" s="12" t="s">
        <v>11</v>
      </c>
      <c r="C5" s="12" t="s">
        <v>11</v>
      </c>
    </row>
    <row r="6" spans="1:3" s="12" customFormat="1" ht="15.75" customHeight="1" x14ac:dyDescent="0.2">
      <c r="A6" s="12" t="s">
        <v>12</v>
      </c>
      <c r="B6" s="12" t="s">
        <v>116</v>
      </c>
      <c r="C6" s="12" t="s">
        <v>115</v>
      </c>
    </row>
    <row r="7" spans="1:3" s="12" customFormat="1" ht="15.75" customHeight="1" x14ac:dyDescent="0.2">
      <c r="A7" s="12" t="s">
        <v>13</v>
      </c>
      <c r="B7" s="12" t="s">
        <v>117</v>
      </c>
      <c r="C7" s="13" t="s">
        <v>118</v>
      </c>
    </row>
    <row r="8" spans="1:3" s="12" customFormat="1" ht="15.75" customHeight="1" x14ac:dyDescent="0.2">
      <c r="A8" s="12" t="s">
        <v>14</v>
      </c>
      <c r="B8" s="12" t="s">
        <v>114</v>
      </c>
      <c r="C8" s="13" t="s">
        <v>113</v>
      </c>
    </row>
    <row r="9" spans="1:3" s="12" customFormat="1" ht="15.75" customHeight="1" x14ac:dyDescent="0.2">
      <c r="A9" s="14" t="s">
        <v>108</v>
      </c>
      <c r="B9" s="12" t="s">
        <v>7</v>
      </c>
      <c r="C9" s="12" t="s">
        <v>7</v>
      </c>
    </row>
    <row r="10" spans="1:3" s="12" customFormat="1" ht="15.75" customHeight="1" x14ac:dyDescent="0.2">
      <c r="A10" s="12" t="s">
        <v>15</v>
      </c>
      <c r="B10" s="12" t="s">
        <v>7</v>
      </c>
      <c r="C10" s="12" t="s">
        <v>7</v>
      </c>
    </row>
    <row r="11" spans="1:3" s="12" customFormat="1" ht="15.75" customHeight="1" x14ac:dyDescent="0.2">
      <c r="A11" s="12" t="s">
        <v>16</v>
      </c>
      <c r="B11" s="12" t="s">
        <v>7</v>
      </c>
      <c r="C11" s="12" t="s">
        <v>7</v>
      </c>
    </row>
    <row r="12" spans="1:3" s="12" customFormat="1" ht="15.75" customHeight="1" x14ac:dyDescent="0.2">
      <c r="A12" s="12" t="s">
        <v>17</v>
      </c>
      <c r="B12" s="12" t="s">
        <v>121</v>
      </c>
      <c r="C12" s="12" t="s">
        <v>122</v>
      </c>
    </row>
    <row r="13" spans="1:3" s="12" customFormat="1" ht="15.75" customHeight="1" x14ac:dyDescent="0.2">
      <c r="A13" s="12" t="s">
        <v>99</v>
      </c>
      <c r="B13" s="12" t="s">
        <v>123</v>
      </c>
      <c r="C13" s="12" t="s">
        <v>124</v>
      </c>
    </row>
    <row r="14" spans="1:3" s="12" customFormat="1" ht="15.75" customHeight="1" x14ac:dyDescent="0.2">
      <c r="A14" s="12" t="s">
        <v>103</v>
      </c>
      <c r="B14" s="12" t="s">
        <v>127</v>
      </c>
      <c r="C14" s="12" t="s">
        <v>128</v>
      </c>
    </row>
    <row r="15" spans="1:3" s="12" customFormat="1" ht="15.75" customHeight="1" x14ac:dyDescent="0.2">
      <c r="A15" s="12" t="s">
        <v>18</v>
      </c>
      <c r="B15" s="12" t="s">
        <v>129</v>
      </c>
      <c r="C15" s="12" t="s">
        <v>130</v>
      </c>
    </row>
    <row r="16" spans="1:3" s="12" customFormat="1" ht="15.75" customHeight="1" x14ac:dyDescent="0.2">
      <c r="A16" s="12" t="s">
        <v>19</v>
      </c>
      <c r="B16" s="12" t="s">
        <v>125</v>
      </c>
      <c r="C16" s="12" t="s">
        <v>126</v>
      </c>
    </row>
    <row r="17" spans="1:3" s="12" customFormat="1" ht="15.75" customHeight="1" x14ac:dyDescent="0.2">
      <c r="A17" s="12" t="s">
        <v>20</v>
      </c>
      <c r="B17" s="12" t="s">
        <v>7</v>
      </c>
      <c r="C17" s="12" t="s">
        <v>7</v>
      </c>
    </row>
    <row r="18" spans="1:3" s="12" customFormat="1" ht="15.75" customHeight="1" x14ac:dyDescent="0.2">
      <c r="A18" s="12" t="s">
        <v>8</v>
      </c>
      <c r="B18" s="12" t="s">
        <v>132</v>
      </c>
      <c r="C18" s="12" t="s">
        <v>131</v>
      </c>
    </row>
    <row r="19" spans="1:3" s="12" customFormat="1" ht="15.75" customHeight="1" x14ac:dyDescent="0.2">
      <c r="A19" s="12" t="s">
        <v>86</v>
      </c>
      <c r="B19" s="12" t="s">
        <v>133</v>
      </c>
      <c r="C19" s="12" t="s">
        <v>134</v>
      </c>
    </row>
    <row r="20" spans="1:3" s="12" customFormat="1" ht="15.75" customHeight="1" x14ac:dyDescent="0.2">
      <c r="A20" s="12" t="s">
        <v>87</v>
      </c>
      <c r="B20" s="12" t="s">
        <v>136</v>
      </c>
      <c r="C20" s="12" t="s">
        <v>135</v>
      </c>
    </row>
    <row r="21" spans="1:3" s="12" customFormat="1" ht="15.75" customHeight="1" x14ac:dyDescent="0.2">
      <c r="A21" s="12" t="s">
        <v>88</v>
      </c>
      <c r="B21" s="12" t="s">
        <v>138</v>
      </c>
      <c r="C21" s="12" t="s">
        <v>137</v>
      </c>
    </row>
    <row r="22" spans="1:3" s="12" customFormat="1" ht="15.75" customHeight="1" x14ac:dyDescent="0.2">
      <c r="A22" s="12" t="s">
        <v>31</v>
      </c>
      <c r="B22" s="12" t="s">
        <v>7</v>
      </c>
      <c r="C22" s="12" t="s">
        <v>7</v>
      </c>
    </row>
    <row r="23" spans="1:3" s="12" customFormat="1" ht="15.75" customHeight="1" x14ac:dyDescent="0.2">
      <c r="A23" s="12" t="s">
        <v>92</v>
      </c>
      <c r="B23" s="12" t="s">
        <v>7</v>
      </c>
      <c r="C23" s="12" t="s">
        <v>7</v>
      </c>
    </row>
    <row r="24" spans="1:3" s="12" customFormat="1" ht="15.75" customHeight="1" x14ac:dyDescent="0.2">
      <c r="A24" s="12" t="s">
        <v>94</v>
      </c>
      <c r="B24" s="12" t="s">
        <v>139</v>
      </c>
      <c r="C24" s="12" t="s">
        <v>140</v>
      </c>
    </row>
    <row r="25" spans="1:3" s="12" customFormat="1" ht="15.75" customHeight="1" x14ac:dyDescent="0.2">
      <c r="A25" s="12" t="s">
        <v>95</v>
      </c>
      <c r="B25" s="12" t="s">
        <v>142</v>
      </c>
      <c r="C25" s="12" t="s">
        <v>141</v>
      </c>
    </row>
    <row r="26" spans="1:3" s="12" customFormat="1" ht="15.75" customHeight="1" x14ac:dyDescent="0.2">
      <c r="A26" s="12" t="s">
        <v>97</v>
      </c>
      <c r="B26" s="12" t="s">
        <v>7</v>
      </c>
      <c r="C26" s="12" t="s">
        <v>7</v>
      </c>
    </row>
    <row r="27" spans="1:3" s="12" customFormat="1" ht="15.75" customHeight="1" x14ac:dyDescent="0.2">
      <c r="A27" s="12" t="s">
        <v>100</v>
      </c>
      <c r="B27" s="12" t="s">
        <v>144</v>
      </c>
      <c r="C27" s="12" t="s">
        <v>145</v>
      </c>
    </row>
    <row r="28" spans="1:3" s="12" customFormat="1" ht="15.75" customHeight="1" x14ac:dyDescent="0.2">
      <c r="A28" s="12" t="s">
        <v>101</v>
      </c>
      <c r="B28" s="12" t="s">
        <v>146</v>
      </c>
      <c r="C28" s="12" t="s">
        <v>147</v>
      </c>
    </row>
    <row r="29" spans="1:3" s="12" customFormat="1" ht="15.75" customHeight="1" x14ac:dyDescent="0.2">
      <c r="A29" s="12" t="s">
        <v>102</v>
      </c>
      <c r="B29" s="12" t="s">
        <v>148</v>
      </c>
      <c r="C29" s="12" t="s">
        <v>149</v>
      </c>
    </row>
    <row r="30" spans="1:3" s="12" customFormat="1" ht="15.75" customHeight="1" x14ac:dyDescent="0.2">
      <c r="A30" s="14" t="s">
        <v>119</v>
      </c>
      <c r="B30" s="12" t="s">
        <v>76</v>
      </c>
      <c r="C30" s="12" t="s">
        <v>150</v>
      </c>
    </row>
    <row r="31" spans="1:3" ht="15.75" customHeight="1" x14ac:dyDescent="0.2">
      <c r="A31" s="16" t="s">
        <v>120</v>
      </c>
      <c r="B31" s="12" t="s">
        <v>151</v>
      </c>
      <c r="C31" s="12" t="s">
        <v>152</v>
      </c>
    </row>
    <row r="32" spans="1:3" ht="15.75" customHeight="1" x14ac:dyDescent="0.2">
      <c r="A32" s="17" t="s">
        <v>156</v>
      </c>
      <c r="B32" s="17" t="s">
        <v>77</v>
      </c>
      <c r="C32" s="12" t="s">
        <v>153</v>
      </c>
    </row>
    <row r="33" spans="1:3" ht="15.75" customHeight="1" x14ac:dyDescent="0.2">
      <c r="A33" s="17" t="s">
        <v>157</v>
      </c>
      <c r="B33" s="17" t="s">
        <v>154</v>
      </c>
      <c r="C33" s="17" t="s">
        <v>155</v>
      </c>
    </row>
    <row r="34" spans="1:3" ht="15.75" customHeight="1" x14ac:dyDescent="0.2">
      <c r="A34" s="17" t="s">
        <v>159</v>
      </c>
      <c r="B34" s="17" t="s">
        <v>160</v>
      </c>
      <c r="C34" s="17" t="s">
        <v>158</v>
      </c>
    </row>
    <row r="35" spans="1:3" ht="15.75" customHeight="1" x14ac:dyDescent="0.2">
      <c r="A35" s="17" t="s">
        <v>161</v>
      </c>
      <c r="B35" s="17" t="s">
        <v>162</v>
      </c>
      <c r="C35" s="17" t="s">
        <v>163</v>
      </c>
    </row>
    <row r="36" spans="1:3" ht="15.75" customHeight="1" x14ac:dyDescent="0.2">
      <c r="A36" s="18" t="s">
        <v>164</v>
      </c>
      <c r="B36" s="18" t="s">
        <v>71</v>
      </c>
      <c r="C36" s="17" t="s">
        <v>165</v>
      </c>
    </row>
  </sheetData>
  <conditionalFormatting sqref="A36:B36">
    <cfRule type="expression" dxfId="1" priority="2">
      <formula>MOD(ROW(),2)=1</formula>
    </cfRule>
  </conditionalFormatting>
  <conditionalFormatting sqref="A2:C50">
    <cfRule type="expression" dxfId="0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BKR01AT</vt:lpstr>
      <vt:lpstr>ComponentsLib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Artemis</cp:lastModifiedBy>
  <dcterms:modified xsi:type="dcterms:W3CDTF">2020-02-29T17:48:59Z</dcterms:modified>
</cp:coreProperties>
</file>