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75" yWindow="1440" windowWidth="11505" windowHeight="9405" tabRatio="627" firstSheet="37" activeTab="42"/>
  </bookViews>
  <sheets>
    <sheet name="Jan. 16" sheetId="1" r:id="rId1"/>
    <sheet name="Fév. 16" sheetId="2" r:id="rId2"/>
    <sheet name="Mars 2016" sheetId="3" r:id="rId3"/>
    <sheet name="Avril 2016" sheetId="4" r:id="rId4"/>
    <sheet name="Mai 2016" sheetId="5" r:id="rId5"/>
    <sheet name="Juin 2016" sheetId="6" r:id="rId6"/>
    <sheet name="Juillet 2016" sheetId="7" r:id="rId7"/>
    <sheet name="Août 2016" sheetId="8" r:id="rId8"/>
    <sheet name="Septembre 2016" sheetId="9" r:id="rId9"/>
    <sheet name="Octobre 2016" sheetId="10" r:id="rId10"/>
    <sheet name="Novembre 2016" sheetId="11" r:id="rId11"/>
    <sheet name="Décembre 2016" sheetId="12" r:id="rId12"/>
    <sheet name="Janvier 2017" sheetId="13" r:id="rId13"/>
    <sheet name="Février 2017" sheetId="14" r:id="rId14"/>
    <sheet name="Mars 2017" sheetId="15" r:id="rId15"/>
    <sheet name="Avril 2017" sheetId="16" r:id="rId16"/>
    <sheet name="Mai 2017" sheetId="17" r:id="rId17"/>
    <sheet name="Juin 2017" sheetId="18" r:id="rId18"/>
    <sheet name="Juillet 2017" sheetId="19" r:id="rId19"/>
    <sheet name="Août 2017" sheetId="20" r:id="rId20"/>
    <sheet name="Septembre 2017" sheetId="21" r:id="rId21"/>
    <sheet name="Octobre 2017" sheetId="22" r:id="rId22"/>
    <sheet name="Novembre 2017" sheetId="23" r:id="rId23"/>
    <sheet name="Décembre 2017" sheetId="24" r:id="rId24"/>
    <sheet name="Janvier 2018" sheetId="25" r:id="rId25"/>
    <sheet name="Février 2018" sheetId="26" r:id="rId26"/>
    <sheet name="Mars 2018" sheetId="27" r:id="rId27"/>
    <sheet name="Avril 2018" sheetId="28" r:id="rId28"/>
    <sheet name="Mai 2018" sheetId="29" r:id="rId29"/>
    <sheet name="Juin 2018" sheetId="30" r:id="rId30"/>
    <sheet name="Juillet 2018" sheetId="31" r:id="rId31"/>
    <sheet name="Août 2018" sheetId="32" r:id="rId32"/>
    <sheet name="Septembre 2018" sheetId="33" r:id="rId33"/>
    <sheet name="Octobre 2018" sheetId="34" r:id="rId34"/>
    <sheet name="Novembre 2018" sheetId="35" r:id="rId35"/>
    <sheet name="Décembre 2018" sheetId="36" r:id="rId36"/>
    <sheet name="Janvier 2019" sheetId="37" r:id="rId37"/>
    <sheet name="Février 2019" sheetId="38" r:id="rId38"/>
    <sheet name="Mars 2019" sheetId="39" r:id="rId39"/>
    <sheet name="Avril 2019" sheetId="40" r:id="rId40"/>
    <sheet name="Mai 2019" sheetId="41" r:id="rId41"/>
    <sheet name="Juin 2019" sheetId="42" r:id="rId42"/>
    <sheet name="Juillet 2019" sheetId="43" r:id="rId43"/>
    <sheet name="Août 2019" sheetId="44" r:id="rId44"/>
    <sheet name="Septembre 2019" sheetId="45" r:id="rId45"/>
    <sheet name="Octobre 2019" sheetId="46" r:id="rId46"/>
    <sheet name="Novembre 2019" sheetId="47" r:id="rId47"/>
    <sheet name="Décembre 2019" sheetId="48" r:id="rId48"/>
    <sheet name="Janvier 2020" sheetId="49" r:id="rId49"/>
  </sheets>
  <calcPr calcId="144525"/>
</workbook>
</file>

<file path=xl/calcChain.xml><?xml version="1.0" encoding="utf-8"?>
<calcChain xmlns="http://schemas.openxmlformats.org/spreadsheetml/2006/main">
  <c r="F32" i="43" l="1"/>
  <c r="G32" i="43"/>
  <c r="E32" i="43"/>
  <c r="G30" i="43"/>
  <c r="F30" i="43"/>
  <c r="E30" i="43"/>
  <c r="E29" i="43"/>
  <c r="K13" i="43" l="1"/>
  <c r="L13" i="43"/>
  <c r="J13" i="43"/>
  <c r="F29" i="43"/>
  <c r="G29" i="43" s="1"/>
  <c r="E28" i="43" l="1"/>
  <c r="E23" i="43"/>
  <c r="E24" i="43"/>
  <c r="E25" i="43"/>
  <c r="E26" i="43"/>
  <c r="E27" i="43"/>
  <c r="F27" i="43" s="1"/>
  <c r="F28" i="43" l="1"/>
  <c r="G28" i="43" s="1"/>
  <c r="G25" i="43"/>
  <c r="G24" i="43"/>
  <c r="F26" i="43"/>
  <c r="G26" i="43" s="1"/>
  <c r="F25" i="43"/>
  <c r="F24" i="43"/>
  <c r="G27" i="43"/>
  <c r="E15" i="43" l="1"/>
  <c r="E12" i="43" l="1"/>
  <c r="E11" i="43" l="1"/>
  <c r="E10" i="43" l="1"/>
  <c r="C43" i="43" l="1"/>
  <c r="E7" i="43"/>
  <c r="E8" i="43"/>
  <c r="E9" i="43"/>
  <c r="E6" i="43" l="1"/>
  <c r="E5" i="43"/>
  <c r="E2" i="43"/>
  <c r="K16" i="42" l="1"/>
  <c r="L16" i="42"/>
  <c r="J16" i="42"/>
  <c r="E21" i="42" l="1"/>
  <c r="E20" i="42"/>
  <c r="E19" i="42" l="1"/>
  <c r="E18" i="42"/>
  <c r="E17" i="42"/>
  <c r="E2" i="42" l="1"/>
  <c r="E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2" i="41"/>
  <c r="E3" i="41"/>
  <c r="L17" i="41"/>
  <c r="K17" i="41"/>
  <c r="J17" i="41"/>
  <c r="L25" i="40" l="1"/>
  <c r="J25" i="40"/>
  <c r="K25" i="40" l="1"/>
  <c r="E2" i="40" l="1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K19" i="39" l="1"/>
  <c r="L19" i="39"/>
  <c r="J19" i="39"/>
  <c r="E17" i="39"/>
  <c r="E16" i="39" l="1"/>
  <c r="E15" i="39" l="1"/>
  <c r="E5" i="39"/>
  <c r="E6" i="39"/>
  <c r="E7" i="39"/>
  <c r="E8" i="39"/>
  <c r="E9" i="39"/>
  <c r="E10" i="39"/>
  <c r="E11" i="39"/>
  <c r="E12" i="39"/>
  <c r="E13" i="39"/>
  <c r="E14" i="39"/>
  <c r="K13" i="38" l="1"/>
  <c r="L13" i="38"/>
  <c r="J13" i="38"/>
  <c r="E2" i="39"/>
  <c r="K16" i="36" l="1"/>
  <c r="L10" i="38"/>
  <c r="L11" i="38"/>
  <c r="L12" i="38"/>
  <c r="L14" i="38"/>
  <c r="L15" i="38"/>
  <c r="L16" i="38"/>
  <c r="L17" i="38"/>
  <c r="L18" i="38"/>
  <c r="L19" i="38"/>
  <c r="L9" i="38"/>
  <c r="E18" i="38"/>
  <c r="K20" i="37" l="1"/>
  <c r="J20" i="37"/>
  <c r="L4" i="37"/>
  <c r="L5" i="37"/>
  <c r="L6" i="37"/>
  <c r="L7" i="37"/>
  <c r="L8" i="37"/>
  <c r="L9" i="37"/>
  <c r="L10" i="37"/>
  <c r="L11" i="37"/>
  <c r="L20" i="37" s="1"/>
  <c r="L12" i="37"/>
  <c r="L13" i="37"/>
  <c r="L14" i="37"/>
  <c r="L15" i="37"/>
  <c r="L16" i="37"/>
  <c r="L17" i="37"/>
  <c r="L18" i="37"/>
  <c r="L19" i="37"/>
  <c r="L21" i="37"/>
  <c r="L22" i="37"/>
  <c r="L23" i="37"/>
  <c r="L24" i="37"/>
  <c r="L25" i="37"/>
  <c r="L26" i="37"/>
  <c r="L27" i="37"/>
  <c r="L28" i="37"/>
  <c r="L3" i="37"/>
  <c r="G3" i="37" l="1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" i="37" l="1"/>
  <c r="G23" i="49" l="1"/>
  <c r="F23" i="49"/>
  <c r="E23" i="49"/>
  <c r="F22" i="49"/>
  <c r="G22" i="49" s="1"/>
  <c r="E22" i="49"/>
  <c r="E21" i="49"/>
  <c r="E20" i="49"/>
  <c r="G19" i="49"/>
  <c r="F19" i="49"/>
  <c r="E19" i="49"/>
  <c r="F18" i="49"/>
  <c r="G18" i="49" s="1"/>
  <c r="E18" i="49"/>
  <c r="E17" i="49"/>
  <c r="F17" i="49" s="1"/>
  <c r="E16" i="49"/>
  <c r="G15" i="49"/>
  <c r="F15" i="49"/>
  <c r="E15" i="49"/>
  <c r="F14" i="49"/>
  <c r="G14" i="49" s="1"/>
  <c r="E14" i="49"/>
  <c r="E13" i="49"/>
  <c r="F13" i="49" s="1"/>
  <c r="E12" i="49"/>
  <c r="G11" i="49"/>
  <c r="F11" i="49"/>
  <c r="E11" i="49"/>
  <c r="F10" i="49"/>
  <c r="G10" i="49" s="1"/>
  <c r="E10" i="49"/>
  <c r="E9" i="49"/>
  <c r="E8" i="49"/>
  <c r="G7" i="49"/>
  <c r="F7" i="49"/>
  <c r="E7" i="49"/>
  <c r="F6" i="49"/>
  <c r="G6" i="49" s="1"/>
  <c r="E6" i="49"/>
  <c r="E5" i="49"/>
  <c r="E4" i="49"/>
  <c r="G3" i="49"/>
  <c r="F3" i="49"/>
  <c r="E3" i="49"/>
  <c r="F2" i="49"/>
  <c r="E2" i="49"/>
  <c r="E23" i="48"/>
  <c r="F23" i="48" s="1"/>
  <c r="G23" i="48" s="1"/>
  <c r="F22" i="48"/>
  <c r="G22" i="48" s="1"/>
  <c r="E22" i="48"/>
  <c r="E21" i="48"/>
  <c r="E20" i="48"/>
  <c r="E19" i="48"/>
  <c r="F19" i="48" s="1"/>
  <c r="G19" i="48" s="1"/>
  <c r="F18" i="48"/>
  <c r="G18" i="48" s="1"/>
  <c r="E18" i="48"/>
  <c r="E17" i="48"/>
  <c r="E16" i="48"/>
  <c r="E15" i="48"/>
  <c r="F15" i="48" s="1"/>
  <c r="G15" i="48" s="1"/>
  <c r="F14" i="48"/>
  <c r="G14" i="48" s="1"/>
  <c r="E14" i="48"/>
  <c r="E13" i="48"/>
  <c r="E12" i="48"/>
  <c r="E11" i="48"/>
  <c r="F11" i="48" s="1"/>
  <c r="G11" i="48" s="1"/>
  <c r="F10" i="48"/>
  <c r="G10" i="48" s="1"/>
  <c r="E10" i="48"/>
  <c r="E9" i="48"/>
  <c r="E8" i="48"/>
  <c r="E7" i="48"/>
  <c r="F7" i="48" s="1"/>
  <c r="G7" i="48" s="1"/>
  <c r="F6" i="48"/>
  <c r="G6" i="48" s="1"/>
  <c r="E6" i="48"/>
  <c r="E5" i="48"/>
  <c r="E4" i="48"/>
  <c r="E3" i="48"/>
  <c r="F3" i="48" s="1"/>
  <c r="G3" i="48" s="1"/>
  <c r="F2" i="48"/>
  <c r="E2" i="48"/>
  <c r="E23" i="47"/>
  <c r="F23" i="47" s="1"/>
  <c r="G23" i="47" s="1"/>
  <c r="F22" i="47"/>
  <c r="G22" i="47" s="1"/>
  <c r="E22" i="47"/>
  <c r="E21" i="47"/>
  <c r="E20" i="47"/>
  <c r="E19" i="47"/>
  <c r="F19" i="47" s="1"/>
  <c r="G19" i="47" s="1"/>
  <c r="F18" i="47"/>
  <c r="G18" i="47" s="1"/>
  <c r="E18" i="47"/>
  <c r="E17" i="47"/>
  <c r="E16" i="47"/>
  <c r="E15" i="47"/>
  <c r="F15" i="47" s="1"/>
  <c r="G15" i="47" s="1"/>
  <c r="F14" i="47"/>
  <c r="G14" i="47" s="1"/>
  <c r="E14" i="47"/>
  <c r="E13" i="47"/>
  <c r="E12" i="47"/>
  <c r="E11" i="47"/>
  <c r="F11" i="47" s="1"/>
  <c r="G11" i="47" s="1"/>
  <c r="F10" i="47"/>
  <c r="G10" i="47" s="1"/>
  <c r="E10" i="47"/>
  <c r="E9" i="47"/>
  <c r="E8" i="47"/>
  <c r="E7" i="47"/>
  <c r="F7" i="47" s="1"/>
  <c r="G7" i="47" s="1"/>
  <c r="F6" i="47"/>
  <c r="G6" i="47" s="1"/>
  <c r="E6" i="47"/>
  <c r="E5" i="47"/>
  <c r="E4" i="47"/>
  <c r="E3" i="47"/>
  <c r="F3" i="47" s="1"/>
  <c r="G3" i="47" s="1"/>
  <c r="F2" i="47"/>
  <c r="E2" i="47"/>
  <c r="E23" i="46"/>
  <c r="F23" i="46" s="1"/>
  <c r="G23" i="46" s="1"/>
  <c r="F22" i="46"/>
  <c r="G22" i="46" s="1"/>
  <c r="E22" i="46"/>
  <c r="E21" i="46"/>
  <c r="E20" i="46"/>
  <c r="E19" i="46"/>
  <c r="F19" i="46" s="1"/>
  <c r="G19" i="46" s="1"/>
  <c r="F18" i="46"/>
  <c r="G18" i="46" s="1"/>
  <c r="E18" i="46"/>
  <c r="E17" i="46"/>
  <c r="E16" i="46"/>
  <c r="E15" i="46"/>
  <c r="F15" i="46" s="1"/>
  <c r="G15" i="46" s="1"/>
  <c r="F14" i="46"/>
  <c r="G14" i="46" s="1"/>
  <c r="E14" i="46"/>
  <c r="E13" i="46"/>
  <c r="E12" i="46"/>
  <c r="E11" i="46"/>
  <c r="F11" i="46" s="1"/>
  <c r="G11" i="46" s="1"/>
  <c r="F10" i="46"/>
  <c r="G10" i="46" s="1"/>
  <c r="E10" i="46"/>
  <c r="E9" i="46"/>
  <c r="E8" i="46"/>
  <c r="E7" i="46"/>
  <c r="F7" i="46" s="1"/>
  <c r="G7" i="46" s="1"/>
  <c r="F6" i="46"/>
  <c r="G6" i="46" s="1"/>
  <c r="E6" i="46"/>
  <c r="E5" i="46"/>
  <c r="E4" i="46"/>
  <c r="E3" i="46"/>
  <c r="F3" i="46" s="1"/>
  <c r="G3" i="46" s="1"/>
  <c r="F2" i="46"/>
  <c r="E2" i="46"/>
  <c r="E23" i="45"/>
  <c r="F23" i="45" s="1"/>
  <c r="G23" i="45" s="1"/>
  <c r="F22" i="45"/>
  <c r="G22" i="45" s="1"/>
  <c r="E22" i="45"/>
  <c r="E21" i="45"/>
  <c r="E20" i="45"/>
  <c r="E19" i="45"/>
  <c r="F19" i="45" s="1"/>
  <c r="G19" i="45" s="1"/>
  <c r="F18" i="45"/>
  <c r="G18" i="45" s="1"/>
  <c r="E18" i="45"/>
  <c r="E17" i="45"/>
  <c r="E16" i="45"/>
  <c r="E15" i="45"/>
  <c r="F15" i="45" s="1"/>
  <c r="G15" i="45" s="1"/>
  <c r="F14" i="45"/>
  <c r="G14" i="45" s="1"/>
  <c r="E14" i="45"/>
  <c r="E13" i="45"/>
  <c r="E12" i="45"/>
  <c r="E11" i="45"/>
  <c r="F11" i="45" s="1"/>
  <c r="G11" i="45" s="1"/>
  <c r="F10" i="45"/>
  <c r="G10" i="45" s="1"/>
  <c r="E10" i="45"/>
  <c r="E9" i="45"/>
  <c r="E8" i="45"/>
  <c r="E7" i="45"/>
  <c r="F7" i="45" s="1"/>
  <c r="G7" i="45" s="1"/>
  <c r="F6" i="45"/>
  <c r="G6" i="45" s="1"/>
  <c r="E6" i="45"/>
  <c r="E5" i="45"/>
  <c r="E4" i="45"/>
  <c r="E3" i="45"/>
  <c r="F3" i="45" s="1"/>
  <c r="G3" i="45" s="1"/>
  <c r="F2" i="45"/>
  <c r="E2" i="45"/>
  <c r="E23" i="44"/>
  <c r="F23" i="44" s="1"/>
  <c r="G23" i="44" s="1"/>
  <c r="F22" i="44"/>
  <c r="G22" i="44" s="1"/>
  <c r="E22" i="44"/>
  <c r="E21" i="44"/>
  <c r="E20" i="44"/>
  <c r="E19" i="44"/>
  <c r="F19" i="44" s="1"/>
  <c r="G19" i="44" s="1"/>
  <c r="F18" i="44"/>
  <c r="G18" i="44" s="1"/>
  <c r="E18" i="44"/>
  <c r="E17" i="44"/>
  <c r="E16" i="44"/>
  <c r="E15" i="44"/>
  <c r="F15" i="44" s="1"/>
  <c r="G15" i="44" s="1"/>
  <c r="F14" i="44"/>
  <c r="G14" i="44" s="1"/>
  <c r="E14" i="44"/>
  <c r="E13" i="44"/>
  <c r="E12" i="44"/>
  <c r="E11" i="44"/>
  <c r="F11" i="44" s="1"/>
  <c r="G11" i="44" s="1"/>
  <c r="F10" i="44"/>
  <c r="G10" i="44" s="1"/>
  <c r="E10" i="44"/>
  <c r="E9" i="44"/>
  <c r="E8" i="44"/>
  <c r="E7" i="44"/>
  <c r="F7" i="44" s="1"/>
  <c r="G7" i="44" s="1"/>
  <c r="F6" i="44"/>
  <c r="G6" i="44" s="1"/>
  <c r="E6" i="44"/>
  <c r="E5" i="44"/>
  <c r="E4" i="44"/>
  <c r="E3" i="44"/>
  <c r="F3" i="44" s="1"/>
  <c r="G3" i="44" s="1"/>
  <c r="F2" i="44"/>
  <c r="E2" i="44"/>
  <c r="F23" i="43"/>
  <c r="G23" i="43" s="1"/>
  <c r="E22" i="43"/>
  <c r="F22" i="43" s="1"/>
  <c r="G22" i="43" s="1"/>
  <c r="E21" i="43"/>
  <c r="E20" i="43"/>
  <c r="E19" i="43"/>
  <c r="F19" i="43" s="1"/>
  <c r="G19" i="43" s="1"/>
  <c r="E18" i="43"/>
  <c r="F18" i="43" s="1"/>
  <c r="G18" i="43" s="1"/>
  <c r="E17" i="43"/>
  <c r="E16" i="43"/>
  <c r="F15" i="43"/>
  <c r="G15" i="43" s="1"/>
  <c r="E14" i="43"/>
  <c r="F14" i="43" s="1"/>
  <c r="G14" i="43" s="1"/>
  <c r="E13" i="43"/>
  <c r="F11" i="43"/>
  <c r="G11" i="43" s="1"/>
  <c r="F10" i="43"/>
  <c r="G10" i="43" s="1"/>
  <c r="F7" i="43"/>
  <c r="G7" i="43" s="1"/>
  <c r="F6" i="43"/>
  <c r="G6" i="43" s="1"/>
  <c r="E4" i="43"/>
  <c r="E3" i="43"/>
  <c r="F3" i="43" s="1"/>
  <c r="G3" i="43" s="1"/>
  <c r="F2" i="43"/>
  <c r="E23" i="42"/>
  <c r="F23" i="42" s="1"/>
  <c r="G23" i="42" s="1"/>
  <c r="E22" i="42"/>
  <c r="F22" i="42" s="1"/>
  <c r="G22" i="42" s="1"/>
  <c r="F19" i="42"/>
  <c r="G19" i="42" s="1"/>
  <c r="F18" i="42"/>
  <c r="G18" i="42" s="1"/>
  <c r="E16" i="42"/>
  <c r="E15" i="42"/>
  <c r="F15" i="42" s="1"/>
  <c r="G15" i="42" s="1"/>
  <c r="E14" i="42"/>
  <c r="F14" i="42" s="1"/>
  <c r="G14" i="42" s="1"/>
  <c r="E13" i="42"/>
  <c r="E12" i="42"/>
  <c r="E11" i="42"/>
  <c r="F11" i="42" s="1"/>
  <c r="G11" i="42" s="1"/>
  <c r="E10" i="42"/>
  <c r="F10" i="42" s="1"/>
  <c r="G10" i="42" s="1"/>
  <c r="E9" i="42"/>
  <c r="E8" i="42"/>
  <c r="E7" i="42"/>
  <c r="F7" i="42" s="1"/>
  <c r="G7" i="42" s="1"/>
  <c r="E6" i="42"/>
  <c r="F6" i="42" s="1"/>
  <c r="G6" i="42" s="1"/>
  <c r="E5" i="42"/>
  <c r="E4" i="42"/>
  <c r="G3" i="42"/>
  <c r="F2" i="42"/>
  <c r="E23" i="41"/>
  <c r="F23" i="41" s="1"/>
  <c r="G23" i="41" s="1"/>
  <c r="E22" i="41"/>
  <c r="F22" i="41" s="1"/>
  <c r="G22" i="41" s="1"/>
  <c r="E21" i="41"/>
  <c r="E20" i="41"/>
  <c r="E19" i="41"/>
  <c r="F19" i="41" s="1"/>
  <c r="G19" i="41" s="1"/>
  <c r="F18" i="41"/>
  <c r="G18" i="41" s="1"/>
  <c r="F15" i="41"/>
  <c r="G15" i="41" s="1"/>
  <c r="F14" i="41"/>
  <c r="G14" i="41" s="1"/>
  <c r="F11" i="41"/>
  <c r="G11" i="41" s="1"/>
  <c r="F10" i="41"/>
  <c r="G10" i="41" s="1"/>
  <c r="F7" i="41"/>
  <c r="G7" i="41" s="1"/>
  <c r="F6" i="41"/>
  <c r="G6" i="41" s="1"/>
  <c r="G3" i="41"/>
  <c r="E23" i="40"/>
  <c r="F22" i="40"/>
  <c r="G22" i="40" s="1"/>
  <c r="E22" i="40"/>
  <c r="E21" i="40"/>
  <c r="E20" i="40"/>
  <c r="E19" i="40"/>
  <c r="F19" i="40" s="1"/>
  <c r="G19" i="40" s="1"/>
  <c r="E18" i="40"/>
  <c r="F18" i="40" s="1"/>
  <c r="G18" i="40" s="1"/>
  <c r="E17" i="40"/>
  <c r="E16" i="40"/>
  <c r="F15" i="40"/>
  <c r="G15" i="40" s="1"/>
  <c r="F14" i="40"/>
  <c r="G14" i="40" s="1"/>
  <c r="F13" i="40"/>
  <c r="F10" i="40"/>
  <c r="G10" i="40" s="1"/>
  <c r="F6" i="40"/>
  <c r="G6" i="40" s="1"/>
  <c r="F3" i="40"/>
  <c r="G3" i="40" s="1"/>
  <c r="E23" i="39"/>
  <c r="F23" i="39" s="1"/>
  <c r="G23" i="39" s="1"/>
  <c r="E22" i="39"/>
  <c r="F22" i="39" s="1"/>
  <c r="G22" i="39" s="1"/>
  <c r="E21" i="39"/>
  <c r="E20" i="39"/>
  <c r="E19" i="39"/>
  <c r="F19" i="39" s="1"/>
  <c r="G19" i="39" s="1"/>
  <c r="E18" i="39"/>
  <c r="F18" i="39" s="1"/>
  <c r="G18" i="39" s="1"/>
  <c r="F15" i="39"/>
  <c r="G15" i="39" s="1"/>
  <c r="F14" i="39"/>
  <c r="G14" i="39" s="1"/>
  <c r="F11" i="39"/>
  <c r="G11" i="39" s="1"/>
  <c r="F10" i="39"/>
  <c r="G10" i="39" s="1"/>
  <c r="F7" i="39"/>
  <c r="G7" i="39" s="1"/>
  <c r="F6" i="39"/>
  <c r="G6" i="39" s="1"/>
  <c r="E4" i="39"/>
  <c r="E3" i="39"/>
  <c r="F3" i="39" s="1"/>
  <c r="G3" i="39" s="1"/>
  <c r="F2" i="39"/>
  <c r="E23" i="38"/>
  <c r="F23" i="38" s="1"/>
  <c r="G23" i="38" s="1"/>
  <c r="E22" i="38"/>
  <c r="F22" i="38" s="1"/>
  <c r="G22" i="38" s="1"/>
  <c r="E21" i="38"/>
  <c r="E20" i="38"/>
  <c r="E19" i="38"/>
  <c r="F19" i="38" s="1"/>
  <c r="G19" i="38" s="1"/>
  <c r="G18" i="38"/>
  <c r="E17" i="38"/>
  <c r="E16" i="38"/>
  <c r="E15" i="38"/>
  <c r="F15" i="38" s="1"/>
  <c r="G15" i="38" s="1"/>
  <c r="F14" i="38"/>
  <c r="G14" i="38" s="1"/>
  <c r="E14" i="38"/>
  <c r="E13" i="38"/>
  <c r="E12" i="38"/>
  <c r="E11" i="38"/>
  <c r="F11" i="38" s="1"/>
  <c r="G11" i="38" s="1"/>
  <c r="E10" i="38"/>
  <c r="F10" i="38" s="1"/>
  <c r="G10" i="38" s="1"/>
  <c r="E9" i="38"/>
  <c r="E8" i="38"/>
  <c r="E7" i="38"/>
  <c r="F7" i="38" s="1"/>
  <c r="G7" i="38" s="1"/>
  <c r="E6" i="38"/>
  <c r="F6" i="38" s="1"/>
  <c r="G6" i="38" s="1"/>
  <c r="E5" i="38"/>
  <c r="E4" i="38"/>
  <c r="E3" i="38"/>
  <c r="F3" i="38" s="1"/>
  <c r="G3" i="38" s="1"/>
  <c r="E2" i="38"/>
  <c r="F2" i="38" s="1"/>
  <c r="F2" i="37"/>
  <c r="E24" i="40" l="1"/>
  <c r="F11" i="40"/>
  <c r="G11" i="40" s="1"/>
  <c r="F7" i="40"/>
  <c r="G7" i="40" s="1"/>
  <c r="F2" i="40"/>
  <c r="G2" i="40" s="1"/>
  <c r="F23" i="40"/>
  <c r="G23" i="40" s="1"/>
  <c r="G21" i="49"/>
  <c r="G2" i="49"/>
  <c r="F5" i="49"/>
  <c r="G5" i="49" s="1"/>
  <c r="F9" i="49"/>
  <c r="G9" i="49" s="1"/>
  <c r="F21" i="49"/>
  <c r="E24" i="49"/>
  <c r="F4" i="49"/>
  <c r="F24" i="49" s="1"/>
  <c r="F8" i="49"/>
  <c r="G8" i="49" s="1"/>
  <c r="F12" i="49"/>
  <c r="G12" i="49" s="1"/>
  <c r="G13" i="49"/>
  <c r="F16" i="49"/>
  <c r="G16" i="49" s="1"/>
  <c r="G17" i="49"/>
  <c r="F20" i="49"/>
  <c r="G20" i="49" s="1"/>
  <c r="G21" i="48"/>
  <c r="G12" i="48"/>
  <c r="G16" i="48"/>
  <c r="G2" i="48"/>
  <c r="F5" i="48"/>
  <c r="G5" i="48" s="1"/>
  <c r="F9" i="48"/>
  <c r="G9" i="48" s="1"/>
  <c r="F13" i="48"/>
  <c r="G13" i="48" s="1"/>
  <c r="F17" i="48"/>
  <c r="G17" i="48" s="1"/>
  <c r="F21" i="48"/>
  <c r="E24" i="48"/>
  <c r="F4" i="48"/>
  <c r="G4" i="48" s="1"/>
  <c r="F8" i="48"/>
  <c r="G8" i="48" s="1"/>
  <c r="F12" i="48"/>
  <c r="F16" i="48"/>
  <c r="F20" i="48"/>
  <c r="G20" i="48" s="1"/>
  <c r="G21" i="47"/>
  <c r="G12" i="47"/>
  <c r="G16" i="47"/>
  <c r="G2" i="47"/>
  <c r="F5" i="47"/>
  <c r="G5" i="47" s="1"/>
  <c r="F9" i="47"/>
  <c r="G9" i="47" s="1"/>
  <c r="F13" i="47"/>
  <c r="G13" i="47" s="1"/>
  <c r="F17" i="47"/>
  <c r="G17" i="47" s="1"/>
  <c r="F21" i="47"/>
  <c r="E24" i="47"/>
  <c r="F4" i="47"/>
  <c r="G4" i="47" s="1"/>
  <c r="F8" i="47"/>
  <c r="G8" i="47" s="1"/>
  <c r="F12" i="47"/>
  <c r="F16" i="47"/>
  <c r="F20" i="47"/>
  <c r="G20" i="47" s="1"/>
  <c r="G21" i="46"/>
  <c r="G12" i="46"/>
  <c r="G16" i="46"/>
  <c r="G2" i="46"/>
  <c r="F5" i="46"/>
  <c r="G5" i="46" s="1"/>
  <c r="F9" i="46"/>
  <c r="G9" i="46" s="1"/>
  <c r="F13" i="46"/>
  <c r="G13" i="46" s="1"/>
  <c r="F17" i="46"/>
  <c r="G17" i="46" s="1"/>
  <c r="F21" i="46"/>
  <c r="E24" i="46"/>
  <c r="F4" i="46"/>
  <c r="G4" i="46" s="1"/>
  <c r="F8" i="46"/>
  <c r="G8" i="46" s="1"/>
  <c r="F12" i="46"/>
  <c r="F16" i="46"/>
  <c r="F20" i="46"/>
  <c r="G20" i="46" s="1"/>
  <c r="G21" i="45"/>
  <c r="G12" i="45"/>
  <c r="G16" i="45"/>
  <c r="G2" i="45"/>
  <c r="F5" i="45"/>
  <c r="G5" i="45" s="1"/>
  <c r="F9" i="45"/>
  <c r="G9" i="45" s="1"/>
  <c r="F13" i="45"/>
  <c r="G13" i="45" s="1"/>
  <c r="F17" i="45"/>
  <c r="G17" i="45" s="1"/>
  <c r="F21" i="45"/>
  <c r="E24" i="45"/>
  <c r="F4" i="45"/>
  <c r="G4" i="45" s="1"/>
  <c r="F8" i="45"/>
  <c r="G8" i="45" s="1"/>
  <c r="F12" i="45"/>
  <c r="F16" i="45"/>
  <c r="F20" i="45"/>
  <c r="G20" i="45" s="1"/>
  <c r="G21" i="44"/>
  <c r="G12" i="44"/>
  <c r="G16" i="44"/>
  <c r="G2" i="44"/>
  <c r="F5" i="44"/>
  <c r="G5" i="44" s="1"/>
  <c r="F9" i="44"/>
  <c r="G9" i="44" s="1"/>
  <c r="F13" i="44"/>
  <c r="G13" i="44" s="1"/>
  <c r="F17" i="44"/>
  <c r="G17" i="44" s="1"/>
  <c r="F21" i="44"/>
  <c r="E24" i="44"/>
  <c r="F4" i="44"/>
  <c r="G4" i="44" s="1"/>
  <c r="F8" i="44"/>
  <c r="G8" i="44" s="1"/>
  <c r="F12" i="44"/>
  <c r="F16" i="44"/>
  <c r="F20" i="44"/>
  <c r="G20" i="44" s="1"/>
  <c r="G2" i="43"/>
  <c r="F5" i="43"/>
  <c r="G5" i="43" s="1"/>
  <c r="F9" i="43"/>
  <c r="G9" i="43" s="1"/>
  <c r="F13" i="43"/>
  <c r="G13" i="43" s="1"/>
  <c r="F17" i="43"/>
  <c r="G17" i="43" s="1"/>
  <c r="F21" i="43"/>
  <c r="G21" i="43" s="1"/>
  <c r="F4" i="43"/>
  <c r="G4" i="43" s="1"/>
  <c r="F8" i="43"/>
  <c r="G8" i="43" s="1"/>
  <c r="G12" i="43"/>
  <c r="F16" i="43"/>
  <c r="G16" i="43" s="1"/>
  <c r="F20" i="43"/>
  <c r="G20" i="43" s="1"/>
  <c r="G2" i="42"/>
  <c r="F5" i="42"/>
  <c r="G5" i="42" s="1"/>
  <c r="F9" i="42"/>
  <c r="G9" i="42" s="1"/>
  <c r="F13" i="42"/>
  <c r="G13" i="42" s="1"/>
  <c r="F17" i="42"/>
  <c r="G17" i="42" s="1"/>
  <c r="F21" i="42"/>
  <c r="G21" i="42" s="1"/>
  <c r="E24" i="42"/>
  <c r="F4" i="42"/>
  <c r="G4" i="42" s="1"/>
  <c r="F8" i="42"/>
  <c r="G8" i="42" s="1"/>
  <c r="F12" i="42"/>
  <c r="G12" i="42" s="1"/>
  <c r="F16" i="42"/>
  <c r="G16" i="42" s="1"/>
  <c r="F20" i="42"/>
  <c r="G20" i="42" s="1"/>
  <c r="G12" i="41"/>
  <c r="G2" i="41"/>
  <c r="F5" i="41"/>
  <c r="G5" i="41" s="1"/>
  <c r="F9" i="41"/>
  <c r="G9" i="41" s="1"/>
  <c r="F13" i="41"/>
  <c r="G13" i="41" s="1"/>
  <c r="F17" i="41"/>
  <c r="G17" i="41" s="1"/>
  <c r="F21" i="41"/>
  <c r="G21" i="41" s="1"/>
  <c r="E24" i="41"/>
  <c r="F4" i="41"/>
  <c r="G4" i="41" s="1"/>
  <c r="F8" i="41"/>
  <c r="G8" i="41" s="1"/>
  <c r="F12" i="41"/>
  <c r="F16" i="41"/>
  <c r="G16" i="41" s="1"/>
  <c r="F20" i="41"/>
  <c r="G20" i="41" s="1"/>
  <c r="G17" i="40"/>
  <c r="F5" i="40"/>
  <c r="G5" i="40" s="1"/>
  <c r="F9" i="40"/>
  <c r="G9" i="40" s="1"/>
  <c r="F17" i="40"/>
  <c r="F21" i="40"/>
  <c r="G21" i="40" s="1"/>
  <c r="F4" i="40"/>
  <c r="F8" i="40"/>
  <c r="G8" i="40" s="1"/>
  <c r="F12" i="40"/>
  <c r="G12" i="40" s="1"/>
  <c r="G13" i="40"/>
  <c r="F16" i="40"/>
  <c r="G16" i="40" s="1"/>
  <c r="F20" i="40"/>
  <c r="G20" i="40" s="1"/>
  <c r="G2" i="39"/>
  <c r="F5" i="39"/>
  <c r="F9" i="39"/>
  <c r="G9" i="39" s="1"/>
  <c r="F13" i="39"/>
  <c r="G13" i="39" s="1"/>
  <c r="F17" i="39"/>
  <c r="G17" i="39" s="1"/>
  <c r="F21" i="39"/>
  <c r="G21" i="39" s="1"/>
  <c r="E24" i="39"/>
  <c r="F4" i="39"/>
  <c r="G4" i="39" s="1"/>
  <c r="F8" i="39"/>
  <c r="G8" i="39" s="1"/>
  <c r="F12" i="39"/>
  <c r="G12" i="39" s="1"/>
  <c r="F16" i="39"/>
  <c r="G16" i="39" s="1"/>
  <c r="F20" i="39"/>
  <c r="G20" i="39" s="1"/>
  <c r="G12" i="38"/>
  <c r="G16" i="38"/>
  <c r="G2" i="38"/>
  <c r="F5" i="38"/>
  <c r="G5" i="38" s="1"/>
  <c r="F9" i="38"/>
  <c r="G9" i="38" s="1"/>
  <c r="F13" i="38"/>
  <c r="G13" i="38" s="1"/>
  <c r="F17" i="38"/>
  <c r="G17" i="38" s="1"/>
  <c r="F21" i="38"/>
  <c r="G21" i="38" s="1"/>
  <c r="E24" i="38"/>
  <c r="F4" i="38"/>
  <c r="G4" i="38" s="1"/>
  <c r="F8" i="38"/>
  <c r="G8" i="38" s="1"/>
  <c r="F12" i="38"/>
  <c r="F16" i="38"/>
  <c r="F20" i="38"/>
  <c r="G20" i="38" s="1"/>
  <c r="G2" i="37"/>
  <c r="E29" i="37"/>
  <c r="E19" i="36"/>
  <c r="E18" i="36"/>
  <c r="E17" i="36"/>
  <c r="E16" i="36"/>
  <c r="F24" i="40" l="1"/>
  <c r="F24" i="39"/>
  <c r="G4" i="49"/>
  <c r="G24" i="49"/>
  <c r="G24" i="48"/>
  <c r="F24" i="48"/>
  <c r="G24" i="47"/>
  <c r="F24" i="47"/>
  <c r="G24" i="46"/>
  <c r="F24" i="46"/>
  <c r="G24" i="45"/>
  <c r="F24" i="45"/>
  <c r="G24" i="44"/>
  <c r="F24" i="44"/>
  <c r="G24" i="42"/>
  <c r="F24" i="42"/>
  <c r="G24" i="41"/>
  <c r="F24" i="41"/>
  <c r="G4" i="40"/>
  <c r="G24" i="40" s="1"/>
  <c r="G5" i="39"/>
  <c r="G24" i="39"/>
  <c r="G24" i="38"/>
  <c r="F24" i="38"/>
  <c r="F29" i="37"/>
  <c r="G29" i="37"/>
  <c r="E15" i="36"/>
  <c r="E14" i="36"/>
  <c r="E7" i="35" l="1"/>
  <c r="G8" i="35"/>
  <c r="F8" i="35"/>
  <c r="K26" i="35"/>
  <c r="L26" i="35"/>
  <c r="J26" i="35"/>
  <c r="E2" i="35" l="1"/>
  <c r="E3" i="35"/>
  <c r="E4" i="35"/>
  <c r="E5" i="35"/>
  <c r="E6" i="35"/>
  <c r="F30" i="34"/>
  <c r="G30" i="34"/>
  <c r="K17" i="34" l="1"/>
  <c r="L17" i="34"/>
  <c r="J17" i="34"/>
  <c r="E27" i="34"/>
  <c r="E26" i="34"/>
  <c r="F27" i="34" l="1"/>
  <c r="G27" i="34" s="1"/>
  <c r="E22" i="34"/>
  <c r="E23" i="34"/>
  <c r="F23" i="34" s="1"/>
  <c r="E24" i="34"/>
  <c r="F24" i="34" s="1"/>
  <c r="E25" i="34"/>
  <c r="F26" i="34"/>
  <c r="F25" i="34" l="1"/>
  <c r="G25" i="34" s="1"/>
  <c r="G26" i="34"/>
  <c r="F22" i="34"/>
  <c r="G22" i="34" s="1"/>
  <c r="G23" i="34"/>
  <c r="G24" i="34"/>
  <c r="E2" i="34"/>
  <c r="F2" i="34" s="1"/>
  <c r="E3" i="34"/>
  <c r="F3" i="34" s="1"/>
  <c r="G3" i="34" s="1"/>
  <c r="E4" i="34"/>
  <c r="E5" i="34"/>
  <c r="E6" i="34"/>
  <c r="E7" i="34"/>
  <c r="F7" i="34" s="1"/>
  <c r="G7" i="34" s="1"/>
  <c r="E8" i="34"/>
  <c r="E9" i="34"/>
  <c r="E10" i="34"/>
  <c r="F10" i="34" s="1"/>
  <c r="G10" i="34" s="1"/>
  <c r="E11" i="34"/>
  <c r="F11" i="34" s="1"/>
  <c r="G11" i="34" s="1"/>
  <c r="E12" i="34"/>
  <c r="E13" i="34"/>
  <c r="E14" i="34"/>
  <c r="F14" i="34" s="1"/>
  <c r="G14" i="34" s="1"/>
  <c r="E15" i="34"/>
  <c r="F15" i="34" s="1"/>
  <c r="G15" i="34" s="1"/>
  <c r="E16" i="34"/>
  <c r="E17" i="34"/>
  <c r="E18" i="34"/>
  <c r="F18" i="34" s="1"/>
  <c r="G18" i="34" s="1"/>
  <c r="E19" i="34"/>
  <c r="E23" i="36"/>
  <c r="F23" i="36" s="1"/>
  <c r="G23" i="36" s="1"/>
  <c r="E22" i="36"/>
  <c r="F22" i="36" s="1"/>
  <c r="G22" i="36" s="1"/>
  <c r="E21" i="36"/>
  <c r="E20" i="36"/>
  <c r="F19" i="36"/>
  <c r="G19" i="36" s="1"/>
  <c r="F18" i="36"/>
  <c r="G18" i="36" s="1"/>
  <c r="F15" i="36"/>
  <c r="G15" i="36" s="1"/>
  <c r="F14" i="36"/>
  <c r="G14" i="36" s="1"/>
  <c r="E13" i="36"/>
  <c r="E12" i="36"/>
  <c r="E11" i="36"/>
  <c r="F11" i="36" s="1"/>
  <c r="G11" i="36" s="1"/>
  <c r="E10" i="36"/>
  <c r="F10" i="36" s="1"/>
  <c r="G10" i="36" s="1"/>
  <c r="E9" i="36"/>
  <c r="E8" i="36"/>
  <c r="E7" i="36"/>
  <c r="F7" i="36" s="1"/>
  <c r="G7" i="36" s="1"/>
  <c r="E6" i="36"/>
  <c r="F6" i="36" s="1"/>
  <c r="G6" i="36" s="1"/>
  <c r="E5" i="36"/>
  <c r="E4" i="36"/>
  <c r="E3" i="36"/>
  <c r="F3" i="36" s="1"/>
  <c r="G3" i="36" s="1"/>
  <c r="E2" i="36"/>
  <c r="F2" i="36" s="1"/>
  <c r="E23" i="35"/>
  <c r="F23" i="35" s="1"/>
  <c r="G23" i="35" s="1"/>
  <c r="E22" i="35"/>
  <c r="F22" i="35" s="1"/>
  <c r="G22" i="35" s="1"/>
  <c r="E21" i="35"/>
  <c r="E20" i="35"/>
  <c r="E19" i="35"/>
  <c r="F19" i="35" s="1"/>
  <c r="G19" i="35" s="1"/>
  <c r="E18" i="35"/>
  <c r="F18" i="35" s="1"/>
  <c r="G18" i="35" s="1"/>
  <c r="E17" i="35"/>
  <c r="E16" i="35"/>
  <c r="E15" i="35"/>
  <c r="F15" i="35" s="1"/>
  <c r="G15" i="35" s="1"/>
  <c r="E14" i="35"/>
  <c r="F14" i="35" s="1"/>
  <c r="G14" i="35" s="1"/>
  <c r="E13" i="35"/>
  <c r="E12" i="35"/>
  <c r="E11" i="35"/>
  <c r="F11" i="35" s="1"/>
  <c r="G11" i="35" s="1"/>
  <c r="E10" i="35"/>
  <c r="F10" i="35" s="1"/>
  <c r="G10" i="35" s="1"/>
  <c r="E9" i="35"/>
  <c r="G7" i="35"/>
  <c r="F6" i="35"/>
  <c r="G6" i="35" s="1"/>
  <c r="F3" i="35"/>
  <c r="G3" i="35" s="1"/>
  <c r="F2" i="35"/>
  <c r="E29" i="34"/>
  <c r="E28" i="34"/>
  <c r="F28" i="34" s="1"/>
  <c r="G28" i="34" s="1"/>
  <c r="E21" i="34"/>
  <c r="F21" i="34" s="1"/>
  <c r="G21" i="34" s="1"/>
  <c r="E20" i="34"/>
  <c r="F6" i="34"/>
  <c r="G6" i="34" s="1"/>
  <c r="K17" i="33"/>
  <c r="L17" i="33"/>
  <c r="J17" i="33"/>
  <c r="E14" i="33"/>
  <c r="G2" i="36" l="1"/>
  <c r="F5" i="36"/>
  <c r="G5" i="36" s="1"/>
  <c r="F9" i="36"/>
  <c r="G9" i="36" s="1"/>
  <c r="F13" i="36"/>
  <c r="G13" i="36" s="1"/>
  <c r="F17" i="36"/>
  <c r="G17" i="36" s="1"/>
  <c r="F21" i="36"/>
  <c r="G21" i="36" s="1"/>
  <c r="E24" i="36"/>
  <c r="F4" i="36"/>
  <c r="G4" i="36" s="1"/>
  <c r="F8" i="36"/>
  <c r="G8" i="36" s="1"/>
  <c r="F12" i="36"/>
  <c r="G12" i="36" s="1"/>
  <c r="G16" i="36"/>
  <c r="F20" i="36"/>
  <c r="G20" i="36" s="1"/>
  <c r="G2" i="35"/>
  <c r="F5" i="35"/>
  <c r="G5" i="35" s="1"/>
  <c r="F9" i="35"/>
  <c r="G9" i="35" s="1"/>
  <c r="F13" i="35"/>
  <c r="G13" i="35" s="1"/>
  <c r="F17" i="35"/>
  <c r="G17" i="35" s="1"/>
  <c r="F21" i="35"/>
  <c r="G21" i="35" s="1"/>
  <c r="E24" i="35"/>
  <c r="F4" i="35"/>
  <c r="G4" i="35" s="1"/>
  <c r="F12" i="35"/>
  <c r="G12" i="35" s="1"/>
  <c r="F16" i="35"/>
  <c r="G16" i="35" s="1"/>
  <c r="F20" i="35"/>
  <c r="G20" i="35" s="1"/>
  <c r="G17" i="34"/>
  <c r="G29" i="34"/>
  <c r="E30" i="34"/>
  <c r="G2" i="34"/>
  <c r="F5" i="34"/>
  <c r="G5" i="34" s="1"/>
  <c r="F9" i="34"/>
  <c r="G9" i="34" s="1"/>
  <c r="F13" i="34"/>
  <c r="G13" i="34" s="1"/>
  <c r="F17" i="34"/>
  <c r="F20" i="34"/>
  <c r="G20" i="34" s="1"/>
  <c r="F4" i="34"/>
  <c r="G4" i="34" s="1"/>
  <c r="F8" i="34"/>
  <c r="G8" i="34" s="1"/>
  <c r="F12" i="34"/>
  <c r="G12" i="34" s="1"/>
  <c r="F16" i="34"/>
  <c r="G16" i="34" s="1"/>
  <c r="F19" i="34"/>
  <c r="G19" i="34" s="1"/>
  <c r="F29" i="34"/>
  <c r="G24" i="35" l="1"/>
  <c r="F24" i="35"/>
  <c r="G24" i="36"/>
  <c r="F24" i="36"/>
  <c r="E13" i="33" l="1"/>
  <c r="E12" i="33" l="1"/>
  <c r="E11" i="33" l="1"/>
  <c r="E10" i="33"/>
  <c r="E2" i="33" l="1"/>
  <c r="E23" i="33" l="1"/>
  <c r="F23" i="33" s="1"/>
  <c r="G23" i="33" s="1"/>
  <c r="E22" i="33"/>
  <c r="E21" i="33"/>
  <c r="E20" i="33"/>
  <c r="F20" i="33" s="1"/>
  <c r="G20" i="33" s="1"/>
  <c r="E19" i="33"/>
  <c r="F19" i="33" s="1"/>
  <c r="G19" i="33" s="1"/>
  <c r="E18" i="33"/>
  <c r="E17" i="33"/>
  <c r="E16" i="33"/>
  <c r="E15" i="33"/>
  <c r="F14" i="33"/>
  <c r="G14" i="33" s="1"/>
  <c r="F13" i="33"/>
  <c r="G13" i="33" s="1"/>
  <c r="F10" i="33"/>
  <c r="G10" i="33" s="1"/>
  <c r="E9" i="33"/>
  <c r="F9" i="33" s="1"/>
  <c r="G9" i="33" s="1"/>
  <c r="E8" i="33"/>
  <c r="E7" i="33"/>
  <c r="E6" i="33"/>
  <c r="F6" i="33" s="1"/>
  <c r="G6" i="33" s="1"/>
  <c r="E5" i="33"/>
  <c r="F5" i="33" s="1"/>
  <c r="G5" i="33" s="1"/>
  <c r="E4" i="33"/>
  <c r="E3" i="33"/>
  <c r="F2" i="33"/>
  <c r="K25" i="32"/>
  <c r="L25" i="32"/>
  <c r="J25" i="32"/>
  <c r="G2" i="33" l="1"/>
  <c r="F4" i="33"/>
  <c r="G4" i="33" s="1"/>
  <c r="F8" i="33"/>
  <c r="G8" i="33" s="1"/>
  <c r="F12" i="33"/>
  <c r="G12" i="33" s="1"/>
  <c r="F16" i="33"/>
  <c r="G16" i="33" s="1"/>
  <c r="F17" i="33"/>
  <c r="G17" i="33" s="1"/>
  <c r="F18" i="33"/>
  <c r="G18" i="33" s="1"/>
  <c r="F22" i="33"/>
  <c r="G22" i="33" s="1"/>
  <c r="F3" i="33"/>
  <c r="G3" i="33" s="1"/>
  <c r="F7" i="33"/>
  <c r="G7" i="33" s="1"/>
  <c r="F11" i="33"/>
  <c r="G11" i="33" s="1"/>
  <c r="F15" i="33"/>
  <c r="G15" i="33" s="1"/>
  <c r="F21" i="33"/>
  <c r="G21" i="33" s="1"/>
  <c r="E24" i="33"/>
  <c r="L17" i="32"/>
  <c r="L16" i="32"/>
  <c r="E17" i="32"/>
  <c r="E16" i="32"/>
  <c r="F24" i="33" l="1"/>
  <c r="G24" i="33"/>
  <c r="E13" i="32"/>
  <c r="E6" i="32" l="1"/>
  <c r="E7" i="32"/>
  <c r="E8" i="32"/>
  <c r="E9" i="32"/>
  <c r="E10" i="32"/>
  <c r="E11" i="32"/>
  <c r="E12" i="32"/>
  <c r="K35" i="31" l="1"/>
  <c r="L35" i="31"/>
  <c r="J35" i="31"/>
  <c r="F6" i="32"/>
  <c r="F9" i="32"/>
  <c r="F10" i="32"/>
  <c r="F13" i="32"/>
  <c r="E14" i="32"/>
  <c r="F14" i="32" s="1"/>
  <c r="E15" i="32"/>
  <c r="F17" i="32"/>
  <c r="E18" i="32"/>
  <c r="F18" i="32" s="1"/>
  <c r="E19" i="32"/>
  <c r="E20" i="32"/>
  <c r="E21" i="32"/>
  <c r="F21" i="32" s="1"/>
  <c r="E22" i="32"/>
  <c r="F22" i="32" s="1"/>
  <c r="E23" i="32"/>
  <c r="E5" i="32"/>
  <c r="E4" i="32"/>
  <c r="F4" i="32" s="1"/>
  <c r="G4" i="32" s="1"/>
  <c r="E3" i="32"/>
  <c r="F3" i="32" s="1"/>
  <c r="G3" i="32" s="1"/>
  <c r="E2" i="32"/>
  <c r="E18" i="31"/>
  <c r="F20" i="32" l="1"/>
  <c r="G20" i="32" s="1"/>
  <c r="F16" i="32"/>
  <c r="G16" i="32" s="1"/>
  <c r="F12" i="32"/>
  <c r="G12" i="32" s="1"/>
  <c r="F8" i="32"/>
  <c r="G8" i="32" s="1"/>
  <c r="G22" i="32"/>
  <c r="G18" i="32"/>
  <c r="G14" i="32"/>
  <c r="G10" i="32"/>
  <c r="G6" i="32"/>
  <c r="F23" i="32"/>
  <c r="G23" i="32" s="1"/>
  <c r="F19" i="32"/>
  <c r="G19" i="32" s="1"/>
  <c r="F15" i="32"/>
  <c r="G15" i="32" s="1"/>
  <c r="F11" i="32"/>
  <c r="G11" i="32" s="1"/>
  <c r="F7" i="32"/>
  <c r="G7" i="32" s="1"/>
  <c r="G21" i="32"/>
  <c r="G17" i="32"/>
  <c r="G13" i="32"/>
  <c r="G9" i="32"/>
  <c r="F2" i="32"/>
  <c r="G2" i="32" s="1"/>
  <c r="F5" i="32"/>
  <c r="G5" i="32" s="1"/>
  <c r="E24" i="32"/>
  <c r="E12" i="31"/>
  <c r="E11" i="31"/>
  <c r="E10" i="31"/>
  <c r="E9" i="31"/>
  <c r="F24" i="32" l="1"/>
  <c r="G24" i="32"/>
  <c r="E6" i="31"/>
  <c r="E2" i="31" l="1"/>
  <c r="E3" i="31"/>
  <c r="E4" i="31"/>
  <c r="F4" i="31" s="1"/>
  <c r="G4" i="31" s="1"/>
  <c r="E5" i="31"/>
  <c r="K28" i="30"/>
  <c r="L28" i="30"/>
  <c r="J28" i="30"/>
  <c r="E22" i="31"/>
  <c r="E21" i="31"/>
  <c r="E20" i="31"/>
  <c r="F20" i="31" s="1"/>
  <c r="G20" i="31" s="1"/>
  <c r="E19" i="31"/>
  <c r="F19" i="31" s="1"/>
  <c r="G19" i="31" s="1"/>
  <c r="E17" i="31"/>
  <c r="E16" i="31"/>
  <c r="F16" i="31" s="1"/>
  <c r="G16" i="31" s="1"/>
  <c r="E15" i="31"/>
  <c r="F15" i="31" s="1"/>
  <c r="G15" i="31" s="1"/>
  <c r="E14" i="31"/>
  <c r="F14" i="31" s="1"/>
  <c r="E13" i="31"/>
  <c r="F12" i="31"/>
  <c r="G12" i="31" s="1"/>
  <c r="F11" i="31"/>
  <c r="G11" i="31" s="1"/>
  <c r="E8" i="31"/>
  <c r="G8" i="31" s="1"/>
  <c r="E7" i="31"/>
  <c r="G7" i="31" s="1"/>
  <c r="F6" i="31"/>
  <c r="F3" i="31"/>
  <c r="G3" i="31" s="1"/>
  <c r="E24" i="31" l="1"/>
  <c r="F2" i="31"/>
  <c r="F10" i="31"/>
  <c r="G10" i="31" s="1"/>
  <c r="F18" i="31"/>
  <c r="G18" i="31" s="1"/>
  <c r="F22" i="31"/>
  <c r="G22" i="31" s="1"/>
  <c r="G2" i="31"/>
  <c r="F5" i="31"/>
  <c r="G5" i="31" s="1"/>
  <c r="G6" i="31"/>
  <c r="F9" i="31"/>
  <c r="G9" i="31" s="1"/>
  <c r="F13" i="31"/>
  <c r="G13" i="31" s="1"/>
  <c r="G14" i="31"/>
  <c r="F17" i="31"/>
  <c r="G17" i="31" s="1"/>
  <c r="F21" i="31"/>
  <c r="G21" i="31" s="1"/>
  <c r="E16" i="30"/>
  <c r="G24" i="31" l="1"/>
  <c r="F24" i="31"/>
  <c r="E12" i="30"/>
  <c r="L18" i="25" l="1"/>
  <c r="J18" i="25"/>
  <c r="E2" i="30" l="1"/>
  <c r="K29" i="29" l="1"/>
  <c r="L29" i="29"/>
  <c r="J29" i="29"/>
  <c r="E29" i="29" l="1"/>
  <c r="E30" i="29"/>
  <c r="F30" i="29" l="1"/>
  <c r="E31" i="29"/>
  <c r="F31" i="29" s="1"/>
  <c r="E28" i="29"/>
  <c r="F28" i="29" s="1"/>
  <c r="G28" i="29" s="1"/>
  <c r="F29" i="29" l="1"/>
  <c r="G29" i="29" s="1"/>
  <c r="G31" i="29"/>
  <c r="G30" i="29"/>
  <c r="E23" i="29"/>
  <c r="F23" i="29" s="1"/>
  <c r="G23" i="29" s="1"/>
  <c r="E24" i="29"/>
  <c r="E25" i="29"/>
  <c r="E26" i="29"/>
  <c r="F26" i="29" s="1"/>
  <c r="G26" i="29" s="1"/>
  <c r="E27" i="29"/>
  <c r="F27" i="29" s="1"/>
  <c r="G27" i="29" s="1"/>
  <c r="F25" i="29" l="1"/>
  <c r="G25" i="29" s="1"/>
  <c r="F24" i="29"/>
  <c r="G24" i="29" s="1"/>
  <c r="E22" i="29"/>
  <c r="E21" i="29"/>
  <c r="F21" i="29" s="1"/>
  <c r="G21" i="29" s="1"/>
  <c r="E20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32" i="29" l="1"/>
  <c r="K24" i="28"/>
  <c r="L24" i="28"/>
  <c r="J24" i="28"/>
  <c r="E12" i="28"/>
  <c r="E11" i="28" l="1"/>
  <c r="E10" i="28" l="1"/>
  <c r="E9" i="28"/>
  <c r="E8" i="28" l="1"/>
  <c r="E7" i="28"/>
  <c r="E3" i="28"/>
  <c r="E4" i="28"/>
  <c r="E5" i="28"/>
  <c r="E6" i="28"/>
  <c r="E2" i="28" l="1"/>
  <c r="K18" i="27"/>
  <c r="L18" i="27"/>
  <c r="J18" i="27"/>
  <c r="E15" i="27"/>
  <c r="F15" i="27"/>
  <c r="G15" i="27"/>
  <c r="E11" i="27" l="1"/>
  <c r="E12" i="27"/>
  <c r="E13" i="27"/>
  <c r="E14" i="27"/>
  <c r="E10" i="27" l="1"/>
  <c r="E6" i="27" l="1"/>
  <c r="E7" i="27"/>
  <c r="E8" i="27"/>
  <c r="E22" i="30" l="1"/>
  <c r="F22" i="30" s="1"/>
  <c r="G22" i="30" s="1"/>
  <c r="E21" i="30"/>
  <c r="F21" i="30" s="1"/>
  <c r="G21" i="30" s="1"/>
  <c r="E20" i="30"/>
  <c r="E19" i="30"/>
  <c r="E18" i="30"/>
  <c r="F18" i="30" s="1"/>
  <c r="G18" i="30" s="1"/>
  <c r="E17" i="30"/>
  <c r="F17" i="30" s="1"/>
  <c r="G17" i="30" s="1"/>
  <c r="E15" i="30"/>
  <c r="E14" i="30"/>
  <c r="F14" i="30" s="1"/>
  <c r="G14" i="30" s="1"/>
  <c r="E13" i="30"/>
  <c r="F13" i="30" s="1"/>
  <c r="G13" i="30" s="1"/>
  <c r="E11" i="30"/>
  <c r="E10" i="30"/>
  <c r="F10" i="30" s="1"/>
  <c r="G10" i="30" s="1"/>
  <c r="E9" i="30"/>
  <c r="F9" i="30" s="1"/>
  <c r="G9" i="30" s="1"/>
  <c r="E8" i="30"/>
  <c r="E7" i="30"/>
  <c r="E6" i="30"/>
  <c r="F6" i="30" s="1"/>
  <c r="G6" i="30" s="1"/>
  <c r="E5" i="30"/>
  <c r="F5" i="30" s="1"/>
  <c r="G5" i="30" s="1"/>
  <c r="E4" i="30"/>
  <c r="E3" i="30"/>
  <c r="F2" i="30"/>
  <c r="F22" i="29"/>
  <c r="G22" i="29" s="1"/>
  <c r="F20" i="29"/>
  <c r="G20" i="29" s="1"/>
  <c r="F17" i="29"/>
  <c r="G17" i="29" s="1"/>
  <c r="F16" i="29"/>
  <c r="G16" i="29" s="1"/>
  <c r="F13" i="29"/>
  <c r="G13" i="29" s="1"/>
  <c r="F10" i="29"/>
  <c r="G10" i="29" s="1"/>
  <c r="F9" i="29"/>
  <c r="G9" i="29" s="1"/>
  <c r="F6" i="29"/>
  <c r="G6" i="29" s="1"/>
  <c r="E5" i="29"/>
  <c r="F5" i="29" s="1"/>
  <c r="G5" i="29" s="1"/>
  <c r="E4" i="29"/>
  <c r="E3" i="29"/>
  <c r="E2" i="29"/>
  <c r="F2" i="29" s="1"/>
  <c r="E22" i="28"/>
  <c r="F22" i="28" s="1"/>
  <c r="G22" i="28" s="1"/>
  <c r="E21" i="28"/>
  <c r="F21" i="28" s="1"/>
  <c r="G21" i="28" s="1"/>
  <c r="E20" i="28"/>
  <c r="E19" i="28"/>
  <c r="E18" i="28"/>
  <c r="F18" i="28" s="1"/>
  <c r="G18" i="28" s="1"/>
  <c r="E17" i="28"/>
  <c r="F17" i="28" s="1"/>
  <c r="G17" i="28" s="1"/>
  <c r="E16" i="28"/>
  <c r="E15" i="28"/>
  <c r="E14" i="28"/>
  <c r="F14" i="28" s="1"/>
  <c r="G14" i="28" s="1"/>
  <c r="E13" i="28"/>
  <c r="F13" i="28" s="1"/>
  <c r="G13" i="28" s="1"/>
  <c r="F10" i="28"/>
  <c r="G10" i="28" s="1"/>
  <c r="F9" i="28"/>
  <c r="G9" i="28" s="1"/>
  <c r="F6" i="28"/>
  <c r="G6" i="28" s="1"/>
  <c r="F5" i="28"/>
  <c r="G5" i="28" s="1"/>
  <c r="F2" i="28"/>
  <c r="E22" i="27"/>
  <c r="E21" i="27"/>
  <c r="E20" i="27"/>
  <c r="E19" i="27"/>
  <c r="E18" i="27"/>
  <c r="E17" i="27"/>
  <c r="E16" i="27"/>
  <c r="F13" i="27"/>
  <c r="G13" i="27" s="1"/>
  <c r="F10" i="27"/>
  <c r="G10" i="27" s="1"/>
  <c r="E9" i="27"/>
  <c r="F9" i="27" s="1"/>
  <c r="G9" i="27" s="1"/>
  <c r="F8" i="27"/>
  <c r="F7" i="27"/>
  <c r="F6" i="27"/>
  <c r="G6" i="27" s="1"/>
  <c r="E5" i="27"/>
  <c r="F5" i="27" s="1"/>
  <c r="G5" i="27" s="1"/>
  <c r="E4" i="27"/>
  <c r="F4" i="27" s="1"/>
  <c r="E3" i="27"/>
  <c r="F3" i="27" s="1"/>
  <c r="E2" i="27"/>
  <c r="K13" i="26"/>
  <c r="L13" i="26"/>
  <c r="J13" i="26"/>
  <c r="F17" i="27" l="1"/>
  <c r="G17" i="27"/>
  <c r="F21" i="27"/>
  <c r="G21" i="27"/>
  <c r="F16" i="27"/>
  <c r="G16" i="27" s="1"/>
  <c r="F20" i="27"/>
  <c r="G20" i="27" s="1"/>
  <c r="G2" i="30"/>
  <c r="F4" i="30"/>
  <c r="G4" i="30" s="1"/>
  <c r="F8" i="30"/>
  <c r="G8" i="30" s="1"/>
  <c r="F12" i="30"/>
  <c r="G12" i="30" s="1"/>
  <c r="F16" i="30"/>
  <c r="G16" i="30" s="1"/>
  <c r="F20" i="30"/>
  <c r="G20" i="30" s="1"/>
  <c r="E24" i="30"/>
  <c r="F3" i="30"/>
  <c r="F7" i="30"/>
  <c r="G7" i="30" s="1"/>
  <c r="F11" i="30"/>
  <c r="G11" i="30" s="1"/>
  <c r="F15" i="30"/>
  <c r="G15" i="30" s="1"/>
  <c r="F19" i="30"/>
  <c r="G19" i="30" s="1"/>
  <c r="G2" i="29"/>
  <c r="F4" i="29"/>
  <c r="G4" i="29" s="1"/>
  <c r="F8" i="29"/>
  <c r="G8" i="29" s="1"/>
  <c r="F12" i="29"/>
  <c r="G12" i="29" s="1"/>
  <c r="F15" i="29"/>
  <c r="G15" i="29" s="1"/>
  <c r="F19" i="29"/>
  <c r="G19" i="29" s="1"/>
  <c r="F3" i="29"/>
  <c r="F7" i="29"/>
  <c r="G7" i="29" s="1"/>
  <c r="F11" i="29"/>
  <c r="G11" i="29" s="1"/>
  <c r="F14" i="29"/>
  <c r="F18" i="29"/>
  <c r="G18" i="29" s="1"/>
  <c r="G2" i="28"/>
  <c r="F4" i="28"/>
  <c r="G4" i="28" s="1"/>
  <c r="F8" i="28"/>
  <c r="G8" i="28" s="1"/>
  <c r="F12" i="28"/>
  <c r="G12" i="28" s="1"/>
  <c r="F16" i="28"/>
  <c r="G16" i="28" s="1"/>
  <c r="F20" i="28"/>
  <c r="G20" i="28" s="1"/>
  <c r="E24" i="28"/>
  <c r="F3" i="28"/>
  <c r="F7" i="28"/>
  <c r="G7" i="28" s="1"/>
  <c r="F11" i="28"/>
  <c r="G11" i="28" s="1"/>
  <c r="F15" i="28"/>
  <c r="G15" i="28" s="1"/>
  <c r="F19" i="28"/>
  <c r="G19" i="28" s="1"/>
  <c r="E24" i="27"/>
  <c r="F19" i="27"/>
  <c r="G19" i="27" s="1"/>
  <c r="G4" i="27"/>
  <c r="G8" i="27"/>
  <c r="F11" i="27"/>
  <c r="G11" i="27" s="1"/>
  <c r="F14" i="27"/>
  <c r="G14" i="27" s="1"/>
  <c r="F18" i="27"/>
  <c r="G18" i="27" s="1"/>
  <c r="F22" i="27"/>
  <c r="G22" i="27" s="1"/>
  <c r="F2" i="27"/>
  <c r="G3" i="27"/>
  <c r="G7" i="27"/>
  <c r="F12" i="27"/>
  <c r="G12" i="27" s="1"/>
  <c r="F24" i="30" l="1"/>
  <c r="G14" i="29"/>
  <c r="G32" i="29" s="1"/>
  <c r="F32" i="29"/>
  <c r="F24" i="28"/>
  <c r="G3" i="30"/>
  <c r="G24" i="30" s="1"/>
  <c r="G3" i="29"/>
  <c r="G3" i="28"/>
  <c r="G24" i="28" s="1"/>
  <c r="G2" i="27"/>
  <c r="G24" i="27" s="1"/>
  <c r="F24" i="27"/>
  <c r="E11" i="26" l="1"/>
  <c r="E8" i="26" l="1"/>
  <c r="E9" i="26"/>
  <c r="E10" i="26"/>
  <c r="E3" i="26" l="1"/>
  <c r="E4" i="26"/>
  <c r="E5" i="26"/>
  <c r="E6" i="26"/>
  <c r="E7" i="26"/>
  <c r="K18" i="25" l="1"/>
  <c r="E2" i="26"/>
  <c r="F2" i="26" s="1"/>
  <c r="G2" i="26" s="1"/>
  <c r="F3" i="26"/>
  <c r="F4" i="26"/>
  <c r="F5" i="26"/>
  <c r="F6" i="26"/>
  <c r="G6" i="26" s="1"/>
  <c r="F7" i="26"/>
  <c r="F9" i="26"/>
  <c r="G9" i="26" s="1"/>
  <c r="F10" i="26"/>
  <c r="G10" i="26" s="1"/>
  <c r="F11" i="26"/>
  <c r="E12" i="26"/>
  <c r="F12" i="26" s="1"/>
  <c r="E22" i="26"/>
  <c r="F22" i="26" s="1"/>
  <c r="G22" i="26" s="1"/>
  <c r="E21" i="26"/>
  <c r="F21" i="26" s="1"/>
  <c r="G21" i="26" s="1"/>
  <c r="E20" i="26"/>
  <c r="E19" i="26"/>
  <c r="E18" i="26"/>
  <c r="F18" i="26" s="1"/>
  <c r="G18" i="26" s="1"/>
  <c r="E17" i="26"/>
  <c r="F17" i="26" s="1"/>
  <c r="G17" i="26" s="1"/>
  <c r="E16" i="26"/>
  <c r="E15" i="26"/>
  <c r="E14" i="26"/>
  <c r="F14" i="26" s="1"/>
  <c r="G14" i="26" s="1"/>
  <c r="E13" i="26"/>
  <c r="F13" i="26" s="1"/>
  <c r="G13" i="26" s="1"/>
  <c r="E13" i="25"/>
  <c r="E12" i="25"/>
  <c r="G5" i="26" l="1"/>
  <c r="F8" i="26"/>
  <c r="G8" i="26" s="1"/>
  <c r="G4" i="26"/>
  <c r="G12" i="26"/>
  <c r="G11" i="26"/>
  <c r="G7" i="26"/>
  <c r="G3" i="26"/>
  <c r="F16" i="26"/>
  <c r="G16" i="26" s="1"/>
  <c r="F20" i="26"/>
  <c r="G20" i="26" s="1"/>
  <c r="E24" i="26"/>
  <c r="F15" i="26"/>
  <c r="G15" i="26" s="1"/>
  <c r="F19" i="26"/>
  <c r="G19" i="26" s="1"/>
  <c r="E8" i="25"/>
  <c r="E9" i="25"/>
  <c r="E7" i="25"/>
  <c r="E6" i="25"/>
  <c r="F24" i="26" l="1"/>
  <c r="G24" i="26"/>
  <c r="E5" i="25"/>
  <c r="K23" i="24" l="1"/>
  <c r="L23" i="24"/>
  <c r="J23" i="24"/>
  <c r="E22" i="25" l="1"/>
  <c r="F22" i="25" s="1"/>
  <c r="G22" i="25" s="1"/>
  <c r="E21" i="25"/>
  <c r="E20" i="25"/>
  <c r="F20" i="25" s="1"/>
  <c r="G20" i="25" s="1"/>
  <c r="E19" i="25"/>
  <c r="F19" i="25" s="1"/>
  <c r="G19" i="25" s="1"/>
  <c r="E18" i="25"/>
  <c r="E17" i="25"/>
  <c r="E16" i="25"/>
  <c r="F16" i="25" s="1"/>
  <c r="G16" i="25" s="1"/>
  <c r="E15" i="25"/>
  <c r="F15" i="25" s="1"/>
  <c r="G15" i="25" s="1"/>
  <c r="E14" i="25"/>
  <c r="F12" i="25"/>
  <c r="G12" i="25" s="1"/>
  <c r="E11" i="25"/>
  <c r="F11" i="25" s="1"/>
  <c r="G11" i="25" s="1"/>
  <c r="E10" i="25"/>
  <c r="F8" i="25"/>
  <c r="G8" i="25" s="1"/>
  <c r="F7" i="25"/>
  <c r="G7" i="25" s="1"/>
  <c r="E4" i="25"/>
  <c r="F4" i="25" s="1"/>
  <c r="G4" i="25" s="1"/>
  <c r="E3" i="25"/>
  <c r="F3" i="25" s="1"/>
  <c r="G3" i="25" s="1"/>
  <c r="E2" i="25"/>
  <c r="E24" i="25" l="1"/>
  <c r="F2" i="25"/>
  <c r="G2" i="25" s="1"/>
  <c r="F6" i="25"/>
  <c r="G6" i="25" s="1"/>
  <c r="F10" i="25"/>
  <c r="G10" i="25" s="1"/>
  <c r="F14" i="25"/>
  <c r="G14" i="25" s="1"/>
  <c r="F18" i="25"/>
  <c r="G18" i="25" s="1"/>
  <c r="F5" i="25"/>
  <c r="G5" i="25" s="1"/>
  <c r="F9" i="25"/>
  <c r="G9" i="25" s="1"/>
  <c r="F13" i="25"/>
  <c r="G13" i="25" s="1"/>
  <c r="F17" i="25"/>
  <c r="G17" i="25" s="1"/>
  <c r="F21" i="25"/>
  <c r="G21" i="25" s="1"/>
  <c r="E15" i="24"/>
  <c r="G24" i="25" l="1"/>
  <c r="F24" i="25"/>
  <c r="E14" i="24"/>
  <c r="E13" i="24" l="1"/>
  <c r="E11" i="24"/>
  <c r="E12" i="24"/>
  <c r="E10" i="24" l="1"/>
  <c r="E8" i="24"/>
  <c r="E9" i="24"/>
  <c r="E5" i="24" l="1"/>
  <c r="E6" i="24"/>
  <c r="E7" i="24"/>
  <c r="E4" i="24" l="1"/>
  <c r="E3" i="24"/>
  <c r="E13" i="23"/>
  <c r="K24" i="23" l="1"/>
  <c r="L24" i="23"/>
  <c r="J24" i="23"/>
  <c r="E2" i="24" l="1"/>
  <c r="E22" i="24"/>
  <c r="F22" i="24" s="1"/>
  <c r="G22" i="24" s="1"/>
  <c r="E21" i="24"/>
  <c r="F21" i="24" s="1"/>
  <c r="G21" i="24" s="1"/>
  <c r="E20" i="24"/>
  <c r="E19" i="24"/>
  <c r="E18" i="24"/>
  <c r="F18" i="24" s="1"/>
  <c r="G18" i="24" s="1"/>
  <c r="E17" i="24"/>
  <c r="F17" i="24" s="1"/>
  <c r="G17" i="24" s="1"/>
  <c r="E16" i="24"/>
  <c r="F14" i="24"/>
  <c r="G14" i="24" s="1"/>
  <c r="F13" i="24"/>
  <c r="G13" i="24" s="1"/>
  <c r="F10" i="24"/>
  <c r="G10" i="24" s="1"/>
  <c r="F9" i="24"/>
  <c r="G9" i="24" s="1"/>
  <c r="F6" i="24"/>
  <c r="G6" i="24" s="1"/>
  <c r="F5" i="24"/>
  <c r="G5" i="24" s="1"/>
  <c r="F2" i="24"/>
  <c r="G2" i="24" l="1"/>
  <c r="G19" i="24"/>
  <c r="F4" i="24"/>
  <c r="G4" i="24" s="1"/>
  <c r="F8" i="24"/>
  <c r="G8" i="24" s="1"/>
  <c r="F12" i="24"/>
  <c r="G12" i="24" s="1"/>
  <c r="F16" i="24"/>
  <c r="G16" i="24" s="1"/>
  <c r="F20" i="24"/>
  <c r="G20" i="24" s="1"/>
  <c r="E24" i="24"/>
  <c r="F3" i="24"/>
  <c r="F7" i="24"/>
  <c r="G7" i="24" s="1"/>
  <c r="F11" i="24"/>
  <c r="G11" i="24" s="1"/>
  <c r="F15" i="24"/>
  <c r="G15" i="24" s="1"/>
  <c r="F19" i="24"/>
  <c r="E12" i="23"/>
  <c r="E11" i="23"/>
  <c r="E10" i="23"/>
  <c r="F24" i="24" l="1"/>
  <c r="G3" i="24"/>
  <c r="G24" i="24" s="1"/>
  <c r="E9" i="23"/>
  <c r="F5" i="23" l="1"/>
  <c r="E4" i="23"/>
  <c r="E5" i="23"/>
  <c r="G5" i="23" s="1"/>
  <c r="F4" i="23" l="1"/>
  <c r="G4" i="23" s="1"/>
  <c r="E3" i="23"/>
  <c r="F3" i="23" s="1"/>
  <c r="E2" i="23" l="1"/>
  <c r="E6" i="23" l="1"/>
  <c r="F6" i="23"/>
  <c r="G6" i="23" s="1"/>
  <c r="E7" i="23"/>
  <c r="F7" i="23" s="1"/>
  <c r="E8" i="23"/>
  <c r="F8" i="23" s="1"/>
  <c r="F9" i="23"/>
  <c r="F10" i="23"/>
  <c r="F11" i="23"/>
  <c r="F12" i="23"/>
  <c r="F13" i="23"/>
  <c r="E14" i="23"/>
  <c r="F14" i="23" s="1"/>
  <c r="E15" i="23"/>
  <c r="F15" i="23" s="1"/>
  <c r="E16" i="23"/>
  <c r="F16" i="23" s="1"/>
  <c r="E17" i="23"/>
  <c r="E18" i="23"/>
  <c r="F18" i="23" s="1"/>
  <c r="E19" i="23"/>
  <c r="F19" i="23" s="1"/>
  <c r="E20" i="23"/>
  <c r="F20" i="23" s="1"/>
  <c r="E21" i="23"/>
  <c r="F21" i="23" s="1"/>
  <c r="E22" i="23"/>
  <c r="F22" i="23" s="1"/>
  <c r="E10" i="22"/>
  <c r="E11" i="22"/>
  <c r="E12" i="22"/>
  <c r="E13" i="22"/>
  <c r="E9" i="22"/>
  <c r="G8" i="23" l="1"/>
  <c r="G20" i="23"/>
  <c r="G13" i="23"/>
  <c r="G9" i="23"/>
  <c r="G19" i="23"/>
  <c r="G12" i="23"/>
  <c r="G21" i="23"/>
  <c r="F17" i="23"/>
  <c r="G17" i="23" s="1"/>
  <c r="G7" i="23"/>
  <c r="F2" i="23"/>
  <c r="G2" i="23" s="1"/>
  <c r="G16" i="23"/>
  <c r="G15" i="23"/>
  <c r="G11" i="23"/>
  <c r="G22" i="23"/>
  <c r="G18" i="23"/>
  <c r="G14" i="23"/>
  <c r="G10" i="23"/>
  <c r="G3" i="23"/>
  <c r="E24" i="23"/>
  <c r="E8" i="22"/>
  <c r="F24" i="23" l="1"/>
  <c r="G24" i="23"/>
  <c r="E7" i="22"/>
  <c r="AA24" i="22" l="1"/>
  <c r="AB24" i="22"/>
  <c r="E6" i="22" l="1"/>
  <c r="E2" i="22" l="1"/>
  <c r="AC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E22" i="22"/>
  <c r="E21" i="22"/>
  <c r="E20" i="22"/>
  <c r="F20" i="22" s="1"/>
  <c r="G20" i="22" s="1"/>
  <c r="E19" i="22"/>
  <c r="F19" i="22" s="1"/>
  <c r="G19" i="22" s="1"/>
  <c r="E18" i="22"/>
  <c r="E17" i="22"/>
  <c r="E16" i="22"/>
  <c r="F16" i="22" s="1"/>
  <c r="G16" i="22" s="1"/>
  <c r="E15" i="22"/>
  <c r="F15" i="22" s="1"/>
  <c r="G15" i="22" s="1"/>
  <c r="E14" i="22"/>
  <c r="F12" i="22"/>
  <c r="G12" i="22" s="1"/>
  <c r="F11" i="22"/>
  <c r="G11" i="22" s="1"/>
  <c r="F8" i="22"/>
  <c r="G8" i="22" s="1"/>
  <c r="F7" i="22"/>
  <c r="E5" i="22"/>
  <c r="E4" i="22"/>
  <c r="F4" i="22" s="1"/>
  <c r="G4" i="22" s="1"/>
  <c r="E3" i="22"/>
  <c r="F3" i="22" s="1"/>
  <c r="G3" i="22" s="1"/>
  <c r="K27" i="22" l="1"/>
  <c r="K26" i="22"/>
  <c r="E24" i="22"/>
  <c r="F2" i="22"/>
  <c r="F6" i="22"/>
  <c r="G6" i="22" s="1"/>
  <c r="F10" i="22"/>
  <c r="G10" i="22" s="1"/>
  <c r="F14" i="22"/>
  <c r="G14" i="22" s="1"/>
  <c r="F18" i="22"/>
  <c r="G18" i="22" s="1"/>
  <c r="F22" i="22"/>
  <c r="G22" i="22" s="1"/>
  <c r="F5" i="22"/>
  <c r="G5" i="22" s="1"/>
  <c r="F9" i="22"/>
  <c r="G9" i="22" s="1"/>
  <c r="F13" i="22"/>
  <c r="G13" i="22" s="1"/>
  <c r="F17" i="22"/>
  <c r="G17" i="22" s="1"/>
  <c r="F21" i="22"/>
  <c r="G21" i="22" s="1"/>
  <c r="E21" i="21"/>
  <c r="F24" i="22" l="1"/>
  <c r="G2" i="22"/>
  <c r="G24" i="22" s="1"/>
  <c r="E20" i="21"/>
  <c r="E19" i="21" l="1"/>
  <c r="E18" i="21" l="1"/>
  <c r="E2" i="21"/>
  <c r="E18" i="20" l="1"/>
  <c r="E6" i="20" l="1"/>
  <c r="E5" i="20"/>
  <c r="E4" i="20"/>
  <c r="E3" i="20"/>
  <c r="E2" i="20"/>
  <c r="E20" i="19" l="1"/>
  <c r="E18" i="19" l="1"/>
  <c r="E19" i="19"/>
  <c r="E7" i="19"/>
  <c r="E2" i="19" l="1"/>
  <c r="E3" i="19"/>
  <c r="E4" i="19"/>
  <c r="G27" i="18" l="1"/>
  <c r="F27" i="18"/>
  <c r="E27" i="18"/>
  <c r="G24" i="18"/>
  <c r="G25" i="18"/>
  <c r="G26" i="18"/>
  <c r="F24" i="18"/>
  <c r="F25" i="18"/>
  <c r="F26" i="18"/>
  <c r="E24" i="18"/>
  <c r="E25" i="18"/>
  <c r="E26" i="18"/>
  <c r="E23" i="18"/>
  <c r="F23" i="18" l="1"/>
  <c r="G23" i="18" s="1"/>
  <c r="E20" i="18" l="1"/>
  <c r="E19" i="18"/>
  <c r="E16" i="18"/>
  <c r="E15" i="18"/>
  <c r="AC24" i="21" l="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K27" i="21" s="1"/>
  <c r="E22" i="21"/>
  <c r="F21" i="21"/>
  <c r="G21" i="21" s="1"/>
  <c r="F20" i="21"/>
  <c r="G20" i="21" s="1"/>
  <c r="E17" i="21"/>
  <c r="F17" i="21" s="1"/>
  <c r="G17" i="21" s="1"/>
  <c r="E16" i="21"/>
  <c r="F16" i="21" s="1"/>
  <c r="G16" i="21" s="1"/>
  <c r="E15" i="21"/>
  <c r="E14" i="21"/>
  <c r="E13" i="21"/>
  <c r="F13" i="21" s="1"/>
  <c r="G13" i="21" s="1"/>
  <c r="E12" i="21"/>
  <c r="F12" i="21" s="1"/>
  <c r="G12" i="21" s="1"/>
  <c r="E11" i="21"/>
  <c r="E10" i="21"/>
  <c r="E9" i="21"/>
  <c r="F9" i="21" s="1"/>
  <c r="G9" i="21" s="1"/>
  <c r="E8" i="21"/>
  <c r="F8" i="21" s="1"/>
  <c r="G8" i="21" s="1"/>
  <c r="E7" i="21"/>
  <c r="E6" i="21"/>
  <c r="E5" i="21"/>
  <c r="F5" i="21" s="1"/>
  <c r="G5" i="21" s="1"/>
  <c r="E4" i="21"/>
  <c r="F4" i="21" s="1"/>
  <c r="G4" i="21" s="1"/>
  <c r="E3" i="21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6" i="20" s="1"/>
  <c r="K24" i="20"/>
  <c r="K27" i="20" s="1"/>
  <c r="E22" i="20"/>
  <c r="E21" i="20"/>
  <c r="F21" i="20" s="1"/>
  <c r="G21" i="20" s="1"/>
  <c r="E20" i="20"/>
  <c r="F20" i="20" s="1"/>
  <c r="G20" i="20" s="1"/>
  <c r="E19" i="20"/>
  <c r="E17" i="20"/>
  <c r="F17" i="20" s="1"/>
  <c r="G17" i="20" s="1"/>
  <c r="E16" i="20"/>
  <c r="F16" i="20" s="1"/>
  <c r="G16" i="20" s="1"/>
  <c r="E15" i="20"/>
  <c r="E14" i="20"/>
  <c r="E13" i="20"/>
  <c r="F13" i="20" s="1"/>
  <c r="G13" i="20" s="1"/>
  <c r="E12" i="20"/>
  <c r="F12" i="20" s="1"/>
  <c r="G12" i="20" s="1"/>
  <c r="E11" i="20"/>
  <c r="E10" i="20"/>
  <c r="E9" i="20"/>
  <c r="F9" i="20" s="1"/>
  <c r="G9" i="20" s="1"/>
  <c r="E8" i="20"/>
  <c r="F8" i="20" s="1"/>
  <c r="G8" i="20" s="1"/>
  <c r="E7" i="20"/>
  <c r="F5" i="20"/>
  <c r="G5" i="20" s="1"/>
  <c r="F4" i="20"/>
  <c r="G4" i="20" s="1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E22" i="19"/>
  <c r="E21" i="19"/>
  <c r="F21" i="19" s="1"/>
  <c r="G21" i="19" s="1"/>
  <c r="F20" i="19"/>
  <c r="G20" i="19" s="1"/>
  <c r="E17" i="19"/>
  <c r="F17" i="19" s="1"/>
  <c r="G17" i="19" s="1"/>
  <c r="E16" i="19"/>
  <c r="F16" i="19" s="1"/>
  <c r="G16" i="19" s="1"/>
  <c r="E15" i="19"/>
  <c r="E14" i="19"/>
  <c r="E13" i="19"/>
  <c r="F13" i="19" s="1"/>
  <c r="G13" i="19" s="1"/>
  <c r="E12" i="19"/>
  <c r="F12" i="19" s="1"/>
  <c r="G12" i="19" s="1"/>
  <c r="E11" i="19"/>
  <c r="E10" i="19"/>
  <c r="E9" i="19"/>
  <c r="F9" i="19" s="1"/>
  <c r="G9" i="19" s="1"/>
  <c r="E8" i="19"/>
  <c r="F8" i="19" s="1"/>
  <c r="G8" i="19" s="1"/>
  <c r="E6" i="19"/>
  <c r="E5" i="19"/>
  <c r="F5" i="19" s="1"/>
  <c r="F4" i="19"/>
  <c r="G4" i="19" s="1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E22" i="18"/>
  <c r="F22" i="18" s="1"/>
  <c r="G22" i="18" s="1"/>
  <c r="E21" i="18"/>
  <c r="F19" i="18"/>
  <c r="G19" i="18" s="1"/>
  <c r="E18" i="18"/>
  <c r="E17" i="18"/>
  <c r="F15" i="18"/>
  <c r="G15" i="18" s="1"/>
  <c r="E14" i="18"/>
  <c r="E13" i="18"/>
  <c r="F13" i="18" s="1"/>
  <c r="E12" i="18"/>
  <c r="E11" i="18"/>
  <c r="F11" i="18" s="1"/>
  <c r="G11" i="18" s="1"/>
  <c r="E10" i="18"/>
  <c r="E9" i="18"/>
  <c r="F9" i="18" s="1"/>
  <c r="E8" i="18"/>
  <c r="E7" i="18"/>
  <c r="F7" i="18" s="1"/>
  <c r="G7" i="18" s="1"/>
  <c r="E6" i="18"/>
  <c r="F6" i="18" s="1"/>
  <c r="G6" i="18" s="1"/>
  <c r="E5" i="18"/>
  <c r="E4" i="18"/>
  <c r="E3" i="18"/>
  <c r="F3" i="18" s="1"/>
  <c r="G3" i="18" s="1"/>
  <c r="E2" i="18"/>
  <c r="F2" i="18" s="1"/>
  <c r="G2" i="18" s="1"/>
  <c r="K26" i="21" l="1"/>
  <c r="G5" i="19"/>
  <c r="K26" i="19"/>
  <c r="K27" i="19"/>
  <c r="F18" i="18"/>
  <c r="G18" i="18" s="1"/>
  <c r="G21" i="18"/>
  <c r="F14" i="18"/>
  <c r="G14" i="18" s="1"/>
  <c r="F21" i="18"/>
  <c r="G13" i="18"/>
  <c r="F17" i="18"/>
  <c r="G17" i="18" s="1"/>
  <c r="K30" i="18"/>
  <c r="K29" i="18"/>
  <c r="E24" i="21"/>
  <c r="F3" i="21"/>
  <c r="G3" i="21" s="1"/>
  <c r="F7" i="21"/>
  <c r="G7" i="21" s="1"/>
  <c r="F11" i="21"/>
  <c r="G11" i="21" s="1"/>
  <c r="F15" i="21"/>
  <c r="G15" i="21" s="1"/>
  <c r="F19" i="21"/>
  <c r="G19" i="21" s="1"/>
  <c r="F2" i="21"/>
  <c r="F6" i="21"/>
  <c r="G6" i="21" s="1"/>
  <c r="F10" i="21"/>
  <c r="G10" i="21" s="1"/>
  <c r="F14" i="21"/>
  <c r="G14" i="21" s="1"/>
  <c r="F18" i="21"/>
  <c r="G18" i="21" s="1"/>
  <c r="F22" i="21"/>
  <c r="G22" i="21" s="1"/>
  <c r="E24" i="20"/>
  <c r="F3" i="20"/>
  <c r="G3" i="20" s="1"/>
  <c r="F7" i="20"/>
  <c r="G7" i="20" s="1"/>
  <c r="F11" i="20"/>
  <c r="G11" i="20" s="1"/>
  <c r="F15" i="20"/>
  <c r="G15" i="20" s="1"/>
  <c r="F19" i="20"/>
  <c r="G19" i="20" s="1"/>
  <c r="F2" i="20"/>
  <c r="G2" i="20" s="1"/>
  <c r="F6" i="20"/>
  <c r="G6" i="20" s="1"/>
  <c r="F10" i="20"/>
  <c r="G10" i="20" s="1"/>
  <c r="F14" i="20"/>
  <c r="G14" i="20" s="1"/>
  <c r="F18" i="20"/>
  <c r="G18" i="20" s="1"/>
  <c r="F22" i="20"/>
  <c r="G22" i="20" s="1"/>
  <c r="E24" i="19"/>
  <c r="F3" i="19"/>
  <c r="G3" i="19" s="1"/>
  <c r="F7" i="19"/>
  <c r="G7" i="19" s="1"/>
  <c r="F11" i="19"/>
  <c r="G11" i="19" s="1"/>
  <c r="F15" i="19"/>
  <c r="G15" i="19" s="1"/>
  <c r="F19" i="19"/>
  <c r="G19" i="19" s="1"/>
  <c r="F2" i="19"/>
  <c r="F6" i="19"/>
  <c r="G6" i="19" s="1"/>
  <c r="F10" i="19"/>
  <c r="G10" i="19" s="1"/>
  <c r="F14" i="19"/>
  <c r="G14" i="19" s="1"/>
  <c r="F18" i="19"/>
  <c r="G18" i="19" s="1"/>
  <c r="F22" i="19"/>
  <c r="G22" i="19" s="1"/>
  <c r="F5" i="18"/>
  <c r="G5" i="18" s="1"/>
  <c r="F10" i="18"/>
  <c r="G10" i="18" s="1"/>
  <c r="G9" i="18"/>
  <c r="F4" i="18"/>
  <c r="F8" i="18"/>
  <c r="G8" i="18" s="1"/>
  <c r="F12" i="18"/>
  <c r="G12" i="18" s="1"/>
  <c r="F16" i="18"/>
  <c r="G16" i="18" s="1"/>
  <c r="F20" i="18"/>
  <c r="G20" i="18" s="1"/>
  <c r="E10" i="17"/>
  <c r="F24" i="19" l="1"/>
  <c r="G24" i="19"/>
  <c r="F24" i="21"/>
  <c r="G2" i="21"/>
  <c r="G24" i="21" s="1"/>
  <c r="G24" i="20"/>
  <c r="F24" i="20"/>
  <c r="G2" i="19"/>
  <c r="G4" i="18"/>
  <c r="G4" i="17"/>
  <c r="F4" i="17"/>
  <c r="E4" i="17"/>
  <c r="E5" i="17"/>
  <c r="E3" i="17"/>
  <c r="F3" i="17" s="1"/>
  <c r="G3" i="17" s="1"/>
  <c r="E2" i="17"/>
  <c r="F2" i="17" s="1"/>
  <c r="G2" i="17" s="1"/>
  <c r="E4" i="16" l="1"/>
  <c r="E5" i="16"/>
  <c r="E6" i="16"/>
  <c r="E7" i="16"/>
  <c r="E8" i="16"/>
  <c r="E3" i="16" l="1"/>
  <c r="E2" i="16"/>
  <c r="AC24" i="17" l="1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K27" i="17" s="1"/>
  <c r="E22" i="17"/>
  <c r="E21" i="17"/>
  <c r="E20" i="17"/>
  <c r="E19" i="17"/>
  <c r="E18" i="17"/>
  <c r="E17" i="17"/>
  <c r="E16" i="17"/>
  <c r="E15" i="17"/>
  <c r="E14" i="17"/>
  <c r="E13" i="17"/>
  <c r="E12" i="17"/>
  <c r="E11" i="17"/>
  <c r="E9" i="17"/>
  <c r="E8" i="17"/>
  <c r="E7" i="17"/>
  <c r="E6" i="17"/>
  <c r="F5" i="17"/>
  <c r="G5" i="17" s="1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K27" i="16" s="1"/>
  <c r="E22" i="16"/>
  <c r="E21" i="16"/>
  <c r="F21" i="16" s="1"/>
  <c r="G21" i="16" s="1"/>
  <c r="E20" i="16"/>
  <c r="F20" i="16" s="1"/>
  <c r="G20" i="16" s="1"/>
  <c r="E19" i="16"/>
  <c r="E18" i="16"/>
  <c r="E17" i="16"/>
  <c r="F17" i="16" s="1"/>
  <c r="G17" i="16" s="1"/>
  <c r="E16" i="16"/>
  <c r="F16" i="16" s="1"/>
  <c r="G16" i="16" s="1"/>
  <c r="E15" i="16"/>
  <c r="E14" i="16"/>
  <c r="E13" i="16"/>
  <c r="F13" i="16" s="1"/>
  <c r="G13" i="16" s="1"/>
  <c r="E12" i="16"/>
  <c r="F12" i="16" s="1"/>
  <c r="G12" i="16" s="1"/>
  <c r="E11" i="16"/>
  <c r="E10" i="16"/>
  <c r="E9" i="16"/>
  <c r="F9" i="16" s="1"/>
  <c r="G9" i="16" s="1"/>
  <c r="F8" i="16"/>
  <c r="G8" i="16" s="1"/>
  <c r="F7" i="16"/>
  <c r="G7" i="16" s="1"/>
  <c r="F5" i="16"/>
  <c r="G5" i="16" s="1"/>
  <c r="F4" i="16"/>
  <c r="G4" i="16" s="1"/>
  <c r="F7" i="17" l="1"/>
  <c r="G7" i="17" s="1"/>
  <c r="F8" i="17"/>
  <c r="G8" i="17" s="1"/>
  <c r="F12" i="17"/>
  <c r="G12" i="17"/>
  <c r="F16" i="17"/>
  <c r="G16" i="17" s="1"/>
  <c r="F20" i="17"/>
  <c r="G20" i="17"/>
  <c r="F9" i="17"/>
  <c r="G9" i="17" s="1"/>
  <c r="F13" i="17"/>
  <c r="G13" i="17"/>
  <c r="F17" i="17"/>
  <c r="G17" i="17" s="1"/>
  <c r="F21" i="17"/>
  <c r="G21" i="17" s="1"/>
  <c r="K26" i="17"/>
  <c r="E24" i="17"/>
  <c r="F11" i="17"/>
  <c r="G11" i="17" s="1"/>
  <c r="F15" i="17"/>
  <c r="G15" i="17" s="1"/>
  <c r="F19" i="17"/>
  <c r="G19" i="17" s="1"/>
  <c r="F6" i="17"/>
  <c r="G6" i="17" s="1"/>
  <c r="F10" i="17"/>
  <c r="G10" i="17" s="1"/>
  <c r="F14" i="17"/>
  <c r="G14" i="17" s="1"/>
  <c r="F18" i="17"/>
  <c r="G18" i="17" s="1"/>
  <c r="F22" i="17"/>
  <c r="G22" i="17" s="1"/>
  <c r="K26" i="16"/>
  <c r="E24" i="16"/>
  <c r="F3" i="16"/>
  <c r="G3" i="16" s="1"/>
  <c r="F11" i="16"/>
  <c r="G11" i="16" s="1"/>
  <c r="F15" i="16"/>
  <c r="G15" i="16" s="1"/>
  <c r="F19" i="16"/>
  <c r="G19" i="16" s="1"/>
  <c r="F2" i="16"/>
  <c r="F6" i="16"/>
  <c r="G6" i="16" s="1"/>
  <c r="F10" i="16"/>
  <c r="G10" i="16" s="1"/>
  <c r="F14" i="16"/>
  <c r="G14" i="16" s="1"/>
  <c r="F18" i="16"/>
  <c r="G18" i="16" s="1"/>
  <c r="F22" i="16"/>
  <c r="G22" i="16" s="1"/>
  <c r="E16" i="15"/>
  <c r="F24" i="17" l="1"/>
  <c r="G24" i="17"/>
  <c r="F24" i="16"/>
  <c r="G2" i="16"/>
  <c r="G24" i="16" s="1"/>
  <c r="E15" i="15"/>
  <c r="E14" i="15" l="1"/>
  <c r="E13" i="15"/>
  <c r="E3" i="15"/>
  <c r="E4" i="15"/>
  <c r="E5" i="15"/>
  <c r="E6" i="15"/>
  <c r="E7" i="15"/>
  <c r="E8" i="15"/>
  <c r="E9" i="15"/>
  <c r="E10" i="15"/>
  <c r="E11" i="15"/>
  <c r="E12" i="15"/>
  <c r="E2" i="15"/>
  <c r="E21" i="14" l="1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15" i="13" l="1"/>
  <c r="F15" i="13" s="1"/>
  <c r="G15" i="13" s="1"/>
  <c r="E16" i="13"/>
  <c r="F16" i="13" s="1"/>
  <c r="E17" i="13"/>
  <c r="F17" i="13" s="1"/>
  <c r="E18" i="13"/>
  <c r="F18" i="13" s="1"/>
  <c r="E19" i="13"/>
  <c r="E20" i="13"/>
  <c r="F20" i="13" s="1"/>
  <c r="E21" i="13"/>
  <c r="F21" i="13" s="1"/>
  <c r="E22" i="13"/>
  <c r="F22" i="13" s="1"/>
  <c r="E23" i="13"/>
  <c r="E24" i="13"/>
  <c r="F24" i="13" s="1"/>
  <c r="E25" i="13"/>
  <c r="F25" i="13" s="1"/>
  <c r="E26" i="13"/>
  <c r="F26" i="13" s="1"/>
  <c r="F23" i="13" l="1"/>
  <c r="G23" i="13" s="1"/>
  <c r="F19" i="13"/>
  <c r="G19" i="13" s="1"/>
  <c r="G26" i="13"/>
  <c r="G22" i="13"/>
  <c r="G18" i="13"/>
  <c r="G25" i="13"/>
  <c r="G21" i="13"/>
  <c r="G17" i="13"/>
  <c r="G24" i="13"/>
  <c r="G20" i="13"/>
  <c r="G16" i="13"/>
  <c r="E27" i="13"/>
  <c r="E14" i="13"/>
  <c r="F27" i="13" l="1"/>
  <c r="G27" i="13"/>
  <c r="F14" i="13"/>
  <c r="G14" i="13"/>
  <c r="E13" i="13"/>
  <c r="F13" i="13" l="1"/>
  <c r="G13" i="13" s="1"/>
  <c r="E12" i="13"/>
  <c r="F12" i="13" l="1"/>
  <c r="G12" i="13" s="1"/>
  <c r="E10" i="13"/>
  <c r="E11" i="13"/>
  <c r="F11" i="13" l="1"/>
  <c r="G11" i="13" s="1"/>
  <c r="F10" i="13"/>
  <c r="G10" i="13"/>
  <c r="E8" i="13"/>
  <c r="E9" i="13"/>
  <c r="E5" i="13"/>
  <c r="E6" i="13"/>
  <c r="E7" i="13"/>
  <c r="E2" i="13"/>
  <c r="E3" i="13"/>
  <c r="E4" i="13"/>
  <c r="F4" i="13" l="1"/>
  <c r="G4" i="13" s="1"/>
  <c r="F6" i="13"/>
  <c r="G6" i="13"/>
  <c r="F5" i="13"/>
  <c r="G5" i="13" s="1"/>
  <c r="F9" i="13"/>
  <c r="G9" i="13"/>
  <c r="F7" i="13"/>
  <c r="G7" i="13" s="1"/>
  <c r="F8" i="13"/>
  <c r="G8" i="13" s="1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E22" i="15"/>
  <c r="E21" i="15"/>
  <c r="F21" i="15" s="1"/>
  <c r="G21" i="15" s="1"/>
  <c r="E20" i="15"/>
  <c r="F20" i="15" s="1"/>
  <c r="G20" i="15" s="1"/>
  <c r="E19" i="15"/>
  <c r="E18" i="15"/>
  <c r="E17" i="15"/>
  <c r="F17" i="15" s="1"/>
  <c r="G17" i="15" s="1"/>
  <c r="F16" i="15"/>
  <c r="G16" i="15" s="1"/>
  <c r="F13" i="15"/>
  <c r="G13" i="15" s="1"/>
  <c r="F12" i="15"/>
  <c r="G12" i="15" s="1"/>
  <c r="F9" i="15"/>
  <c r="G9" i="15" s="1"/>
  <c r="F8" i="15"/>
  <c r="G8" i="15" s="1"/>
  <c r="F7" i="15"/>
  <c r="G7" i="15" s="1"/>
  <c r="F5" i="15"/>
  <c r="G5" i="15" s="1"/>
  <c r="F4" i="15"/>
  <c r="G4" i="15" s="1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E22" i="14"/>
  <c r="F21" i="14"/>
  <c r="G21" i="14" s="1"/>
  <c r="F20" i="14"/>
  <c r="G20" i="14" s="1"/>
  <c r="F17" i="14"/>
  <c r="G17" i="14" s="1"/>
  <c r="F16" i="14"/>
  <c r="G16" i="14" s="1"/>
  <c r="F13" i="14"/>
  <c r="G13" i="14" s="1"/>
  <c r="F12" i="14"/>
  <c r="G12" i="14" s="1"/>
  <c r="F9" i="14"/>
  <c r="G9" i="14" s="1"/>
  <c r="F8" i="14"/>
  <c r="G8" i="14" s="1"/>
  <c r="F7" i="14"/>
  <c r="G7" i="14" s="1"/>
  <c r="F5" i="14"/>
  <c r="G5" i="14" s="1"/>
  <c r="F4" i="14"/>
  <c r="G4" i="14" s="1"/>
  <c r="E2" i="14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6" i="13" s="1"/>
  <c r="K34" i="13"/>
  <c r="E32" i="13"/>
  <c r="E31" i="13"/>
  <c r="F31" i="13" s="1"/>
  <c r="G31" i="13" s="1"/>
  <c r="E30" i="13"/>
  <c r="F30" i="13" s="1"/>
  <c r="G30" i="13" s="1"/>
  <c r="E29" i="13"/>
  <c r="E28" i="13"/>
  <c r="K27" i="14" l="1"/>
  <c r="K27" i="15"/>
  <c r="K26" i="15"/>
  <c r="K26" i="14"/>
  <c r="K37" i="13"/>
  <c r="E24" i="15"/>
  <c r="F3" i="15"/>
  <c r="G3" i="15" s="1"/>
  <c r="F11" i="15"/>
  <c r="G11" i="15" s="1"/>
  <c r="F15" i="15"/>
  <c r="G15" i="15" s="1"/>
  <c r="F19" i="15"/>
  <c r="G19" i="15" s="1"/>
  <c r="F2" i="15"/>
  <c r="F6" i="15"/>
  <c r="G6" i="15" s="1"/>
  <c r="F10" i="15"/>
  <c r="G10" i="15" s="1"/>
  <c r="F14" i="15"/>
  <c r="G14" i="15" s="1"/>
  <c r="F18" i="15"/>
  <c r="G18" i="15" s="1"/>
  <c r="F22" i="15"/>
  <c r="G22" i="15" s="1"/>
  <c r="E24" i="14"/>
  <c r="F3" i="14"/>
  <c r="G3" i="14" s="1"/>
  <c r="F11" i="14"/>
  <c r="G11" i="14" s="1"/>
  <c r="F15" i="14"/>
  <c r="G15" i="14" s="1"/>
  <c r="F19" i="14"/>
  <c r="G19" i="14" s="1"/>
  <c r="F2" i="14"/>
  <c r="F6" i="14"/>
  <c r="G6" i="14" s="1"/>
  <c r="F10" i="14"/>
  <c r="G10" i="14" s="1"/>
  <c r="F14" i="14"/>
  <c r="G14" i="14" s="1"/>
  <c r="F18" i="14"/>
  <c r="G18" i="14" s="1"/>
  <c r="F22" i="14"/>
  <c r="G22" i="14" s="1"/>
  <c r="E34" i="13"/>
  <c r="F3" i="13"/>
  <c r="G3" i="13" s="1"/>
  <c r="F29" i="13"/>
  <c r="G29" i="13" s="1"/>
  <c r="F28" i="13"/>
  <c r="G28" i="13" s="1"/>
  <c r="F32" i="13"/>
  <c r="G32" i="13" s="1"/>
  <c r="E22" i="12"/>
  <c r="E21" i="12"/>
  <c r="F24" i="14" l="1"/>
  <c r="F24" i="15"/>
  <c r="G2" i="15"/>
  <c r="G24" i="15" s="1"/>
  <c r="G2" i="14"/>
  <c r="G24" i="14" s="1"/>
  <c r="F34" i="13"/>
  <c r="G2" i="13"/>
  <c r="G34" i="13" s="1"/>
  <c r="E20" i="12"/>
  <c r="E12" i="12" l="1"/>
  <c r="E11" i="12"/>
  <c r="E10" i="12"/>
  <c r="E9" i="12"/>
  <c r="F9" i="12" s="1"/>
  <c r="G9" i="12" s="1"/>
  <c r="E8" i="12"/>
  <c r="F8" i="12" s="1"/>
  <c r="G8" i="12" s="1"/>
  <c r="E7" i="12"/>
  <c r="F7" i="12" s="1"/>
  <c r="G7" i="12" s="1"/>
  <c r="F12" i="12" l="1"/>
  <c r="G12" i="12" s="1"/>
  <c r="F11" i="12"/>
  <c r="G11" i="12" s="1"/>
  <c r="F10" i="12"/>
  <c r="G10" i="12" s="1"/>
  <c r="E5" i="12"/>
  <c r="E6" i="12"/>
  <c r="E3" i="12"/>
  <c r="E4" i="12"/>
  <c r="E2" i="12" l="1"/>
  <c r="E10" i="11" l="1"/>
  <c r="E9" i="11"/>
  <c r="E7" i="11"/>
  <c r="E8" i="11"/>
  <c r="E3" i="11" l="1"/>
  <c r="E4" i="11"/>
  <c r="E5" i="11"/>
  <c r="E6" i="11"/>
  <c r="E2" i="11" l="1"/>
  <c r="AC24" i="12" l="1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K27" i="12" s="1"/>
  <c r="F21" i="12"/>
  <c r="G21" i="12" s="1"/>
  <c r="F20" i="12"/>
  <c r="G20" i="12" s="1"/>
  <c r="E19" i="12"/>
  <c r="E18" i="12"/>
  <c r="E17" i="12"/>
  <c r="F17" i="12" s="1"/>
  <c r="G17" i="12" s="1"/>
  <c r="E16" i="12"/>
  <c r="F16" i="12" s="1"/>
  <c r="G16" i="12" s="1"/>
  <c r="E15" i="12"/>
  <c r="E14" i="12"/>
  <c r="E13" i="12"/>
  <c r="F13" i="12" s="1"/>
  <c r="G13" i="12" s="1"/>
  <c r="F5" i="12"/>
  <c r="G5" i="12" s="1"/>
  <c r="F4" i="12"/>
  <c r="G4" i="12" s="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6" i="11" s="1"/>
  <c r="K24" i="11"/>
  <c r="E22" i="11"/>
  <c r="E21" i="11"/>
  <c r="F21" i="11" s="1"/>
  <c r="G21" i="11" s="1"/>
  <c r="E20" i="11"/>
  <c r="F20" i="11" s="1"/>
  <c r="G20" i="11" s="1"/>
  <c r="E19" i="11"/>
  <c r="E18" i="11"/>
  <c r="E17" i="11"/>
  <c r="F17" i="11" s="1"/>
  <c r="G17" i="11" s="1"/>
  <c r="F9" i="11"/>
  <c r="G9" i="11" s="1"/>
  <c r="F8" i="11"/>
  <c r="G8" i="11" s="1"/>
  <c r="F5" i="11"/>
  <c r="G5" i="11" s="1"/>
  <c r="F4" i="11"/>
  <c r="G4" i="11" s="1"/>
  <c r="K26" i="12" l="1"/>
  <c r="K27" i="11"/>
  <c r="E24" i="12"/>
  <c r="F3" i="12"/>
  <c r="G3" i="12" s="1"/>
  <c r="F15" i="12"/>
  <c r="G15" i="12" s="1"/>
  <c r="F19" i="12"/>
  <c r="G19" i="12" s="1"/>
  <c r="F2" i="12"/>
  <c r="F6" i="12"/>
  <c r="G6" i="12" s="1"/>
  <c r="F14" i="12"/>
  <c r="G14" i="12" s="1"/>
  <c r="F18" i="12"/>
  <c r="G18" i="12" s="1"/>
  <c r="F22" i="12"/>
  <c r="G22" i="12" s="1"/>
  <c r="E24" i="11"/>
  <c r="F3" i="11"/>
  <c r="G3" i="11" s="1"/>
  <c r="F7" i="11"/>
  <c r="G7" i="11" s="1"/>
  <c r="F19" i="11"/>
  <c r="G19" i="11" s="1"/>
  <c r="F2" i="11"/>
  <c r="F6" i="11"/>
  <c r="G6" i="11" s="1"/>
  <c r="F10" i="11"/>
  <c r="G10" i="11" s="1"/>
  <c r="F18" i="11"/>
  <c r="G18" i="11" s="1"/>
  <c r="F22" i="11"/>
  <c r="G22" i="11" s="1"/>
  <c r="E8" i="10"/>
  <c r="E9" i="10"/>
  <c r="E10" i="10"/>
  <c r="E11" i="10"/>
  <c r="E12" i="10"/>
  <c r="E13" i="10"/>
  <c r="E14" i="10"/>
  <c r="E15" i="10"/>
  <c r="E16" i="10"/>
  <c r="E17" i="10"/>
  <c r="E18" i="10"/>
  <c r="T24" i="9"/>
  <c r="T24" i="10"/>
  <c r="F24" i="12" l="1"/>
  <c r="G2" i="12"/>
  <c r="G24" i="12" s="1"/>
  <c r="F24" i="11"/>
  <c r="G2" i="11"/>
  <c r="G24" i="11" s="1"/>
  <c r="E7" i="10"/>
  <c r="E6" i="10"/>
  <c r="E5" i="10" l="1"/>
  <c r="E4" i="10"/>
  <c r="F4" i="10" l="1"/>
  <c r="G4" i="10" s="1"/>
  <c r="E2" i="10"/>
  <c r="E3" i="10"/>
  <c r="E9" i="9" l="1"/>
  <c r="E10" i="9"/>
  <c r="E11" i="9"/>
  <c r="E12" i="9"/>
  <c r="E8" i="9" l="1"/>
  <c r="F8" i="9" s="1"/>
  <c r="E3" i="9" l="1"/>
  <c r="E4" i="9"/>
  <c r="E5" i="9"/>
  <c r="E6" i="9"/>
  <c r="E7" i="9"/>
  <c r="E2" i="9" l="1"/>
  <c r="F2" i="9" s="1"/>
  <c r="G2" i="9" s="1"/>
  <c r="F2" i="10" l="1"/>
  <c r="AC24" i="10"/>
  <c r="AB24" i="10"/>
  <c r="AA24" i="10"/>
  <c r="Z24" i="10"/>
  <c r="Y24" i="10"/>
  <c r="X24" i="10"/>
  <c r="W24" i="10"/>
  <c r="V24" i="10"/>
  <c r="U24" i="10"/>
  <c r="S24" i="10"/>
  <c r="R24" i="10"/>
  <c r="Q24" i="10"/>
  <c r="P24" i="10"/>
  <c r="O24" i="10"/>
  <c r="N24" i="10"/>
  <c r="M24" i="10"/>
  <c r="L24" i="10"/>
  <c r="K24" i="10"/>
  <c r="E22" i="10"/>
  <c r="E21" i="10"/>
  <c r="F21" i="10" s="1"/>
  <c r="G21" i="10" s="1"/>
  <c r="E20" i="10"/>
  <c r="F20" i="10" s="1"/>
  <c r="G20" i="10" s="1"/>
  <c r="E19" i="10"/>
  <c r="F17" i="10"/>
  <c r="G17" i="10" s="1"/>
  <c r="F16" i="10"/>
  <c r="G16" i="10" s="1"/>
  <c r="F13" i="10"/>
  <c r="G13" i="10" s="1"/>
  <c r="F12" i="10"/>
  <c r="G12" i="10" s="1"/>
  <c r="F11" i="10"/>
  <c r="G11" i="10" s="1"/>
  <c r="F9" i="10"/>
  <c r="G9" i="10" s="1"/>
  <c r="F8" i="10"/>
  <c r="G8" i="10" s="1"/>
  <c r="AC24" i="9"/>
  <c r="AB24" i="9"/>
  <c r="AA24" i="9"/>
  <c r="Z24" i="9"/>
  <c r="Y24" i="9"/>
  <c r="X24" i="9"/>
  <c r="W24" i="9"/>
  <c r="V24" i="9"/>
  <c r="U24" i="9"/>
  <c r="S24" i="9"/>
  <c r="R24" i="9"/>
  <c r="Q24" i="9"/>
  <c r="P24" i="9"/>
  <c r="O24" i="9"/>
  <c r="N24" i="9"/>
  <c r="M24" i="9"/>
  <c r="L24" i="9"/>
  <c r="K24" i="9"/>
  <c r="E22" i="9"/>
  <c r="E21" i="9"/>
  <c r="E20" i="9"/>
  <c r="F20" i="9" s="1"/>
  <c r="G20" i="9" s="1"/>
  <c r="E19" i="9"/>
  <c r="F19" i="9" s="1"/>
  <c r="G19" i="9" s="1"/>
  <c r="E18" i="9"/>
  <c r="E17" i="9"/>
  <c r="E16" i="9"/>
  <c r="F16" i="9" s="1"/>
  <c r="G16" i="9" s="1"/>
  <c r="E15" i="9"/>
  <c r="F15" i="9" s="1"/>
  <c r="G15" i="9" s="1"/>
  <c r="E14" i="9"/>
  <c r="E13" i="9"/>
  <c r="F12" i="9"/>
  <c r="G12" i="9" s="1"/>
  <c r="F11" i="9"/>
  <c r="G11" i="9" s="1"/>
  <c r="G8" i="9"/>
  <c r="F7" i="9"/>
  <c r="G7" i="9" s="1"/>
  <c r="F4" i="9"/>
  <c r="G4" i="9" s="1"/>
  <c r="F3" i="9"/>
  <c r="G3" i="9" s="1"/>
  <c r="K27" i="10" l="1"/>
  <c r="F5" i="10"/>
  <c r="G5" i="10" s="1"/>
  <c r="E24" i="10"/>
  <c r="G2" i="10"/>
  <c r="K27" i="9"/>
  <c r="K26" i="10"/>
  <c r="K26" i="9"/>
  <c r="F3" i="10"/>
  <c r="G3" i="10" s="1"/>
  <c r="F7" i="10"/>
  <c r="G7" i="10" s="1"/>
  <c r="F15" i="10"/>
  <c r="G15" i="10" s="1"/>
  <c r="F19" i="10"/>
  <c r="G19" i="10" s="1"/>
  <c r="F6" i="10"/>
  <c r="G6" i="10" s="1"/>
  <c r="F10" i="10"/>
  <c r="G10" i="10" s="1"/>
  <c r="F14" i="10"/>
  <c r="G14" i="10" s="1"/>
  <c r="F18" i="10"/>
  <c r="G18" i="10" s="1"/>
  <c r="F22" i="10"/>
  <c r="G22" i="10" s="1"/>
  <c r="E24" i="9"/>
  <c r="F6" i="9"/>
  <c r="G6" i="9" s="1"/>
  <c r="F10" i="9"/>
  <c r="G10" i="9" s="1"/>
  <c r="F14" i="9"/>
  <c r="G14" i="9" s="1"/>
  <c r="F18" i="9"/>
  <c r="G18" i="9" s="1"/>
  <c r="F22" i="9"/>
  <c r="G22" i="9" s="1"/>
  <c r="F5" i="9"/>
  <c r="G5" i="9" s="1"/>
  <c r="F9" i="9"/>
  <c r="G9" i="9" s="1"/>
  <c r="F13" i="9"/>
  <c r="G13" i="9" s="1"/>
  <c r="F17" i="9"/>
  <c r="G17" i="9" s="1"/>
  <c r="F21" i="9"/>
  <c r="G21" i="9" s="1"/>
  <c r="E22" i="8"/>
  <c r="F22" i="8" s="1"/>
  <c r="G22" i="8" s="1"/>
  <c r="E21" i="8"/>
  <c r="F24" i="10" l="1"/>
  <c r="G24" i="10"/>
  <c r="F24" i="9"/>
  <c r="G24" i="9"/>
  <c r="E20" i="8"/>
  <c r="E19" i="8"/>
  <c r="E18" i="8" l="1"/>
  <c r="E14" i="8"/>
  <c r="E13" i="8"/>
  <c r="E4" i="8" l="1"/>
  <c r="E5" i="8"/>
  <c r="E3" i="8"/>
  <c r="E2" i="8"/>
  <c r="AC24" i="8" l="1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K27" i="8" s="1"/>
  <c r="F20" i="8"/>
  <c r="G20" i="8" s="1"/>
  <c r="F19" i="8"/>
  <c r="G19" i="8" s="1"/>
  <c r="E17" i="8"/>
  <c r="E16" i="8"/>
  <c r="F16" i="8" s="1"/>
  <c r="G16" i="8" s="1"/>
  <c r="E15" i="8"/>
  <c r="F15" i="8" s="1"/>
  <c r="G15" i="8" s="1"/>
  <c r="E12" i="8"/>
  <c r="F12" i="8" s="1"/>
  <c r="G12" i="8" s="1"/>
  <c r="E11" i="8"/>
  <c r="F11" i="8" s="1"/>
  <c r="G11" i="8" s="1"/>
  <c r="E10" i="8"/>
  <c r="E9" i="8"/>
  <c r="E8" i="8"/>
  <c r="F8" i="8" s="1"/>
  <c r="G8" i="8" s="1"/>
  <c r="E7" i="8"/>
  <c r="F7" i="8" s="1"/>
  <c r="G7" i="8" s="1"/>
  <c r="E6" i="8"/>
  <c r="F4" i="8"/>
  <c r="G4" i="8" s="1"/>
  <c r="F3" i="8"/>
  <c r="G3" i="8" s="1"/>
  <c r="E11" i="7"/>
  <c r="F11" i="7" s="1"/>
  <c r="E24" i="8" l="1"/>
  <c r="K26" i="8"/>
  <c r="F14" i="8"/>
  <c r="G14" i="8" s="1"/>
  <c r="F18" i="8"/>
  <c r="G18" i="8" s="1"/>
  <c r="F2" i="8"/>
  <c r="F6" i="8"/>
  <c r="G6" i="8" s="1"/>
  <c r="F10" i="8"/>
  <c r="G10" i="8" s="1"/>
  <c r="F5" i="8"/>
  <c r="G5" i="8" s="1"/>
  <c r="F9" i="8"/>
  <c r="G9" i="8" s="1"/>
  <c r="F13" i="8"/>
  <c r="G13" i="8" s="1"/>
  <c r="F17" i="8"/>
  <c r="G17" i="8" s="1"/>
  <c r="F21" i="8"/>
  <c r="G21" i="8" s="1"/>
  <c r="F24" i="8" l="1"/>
  <c r="G2" i="8"/>
  <c r="G24" i="8" s="1"/>
  <c r="E10" i="7" l="1"/>
  <c r="E9" i="7"/>
  <c r="E7" i="7" l="1"/>
  <c r="F7" i="7" s="1"/>
  <c r="E10" i="6" l="1"/>
  <c r="E4" i="7"/>
  <c r="F10" i="6" l="1"/>
  <c r="E3" i="7" l="1"/>
  <c r="E9" i="6"/>
  <c r="E8" i="6"/>
  <c r="E2" i="7"/>
  <c r="E7" i="6" l="1"/>
  <c r="E6" i="6"/>
  <c r="E5" i="6"/>
  <c r="E4" i="6" l="1"/>
  <c r="E3" i="6" l="1"/>
  <c r="E2" i="6"/>
  <c r="E18" i="5" l="1"/>
  <c r="E17" i="5"/>
  <c r="E16" i="5" l="1"/>
  <c r="E15" i="5"/>
  <c r="E14" i="5" l="1"/>
  <c r="E13" i="5" l="1"/>
  <c r="E7" i="5"/>
  <c r="AC24" i="7" l="1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K27" i="7" s="1"/>
  <c r="E21" i="7"/>
  <c r="E20" i="7"/>
  <c r="F20" i="7" s="1"/>
  <c r="G20" i="7" s="1"/>
  <c r="E19" i="7"/>
  <c r="F19" i="7" s="1"/>
  <c r="G19" i="7" s="1"/>
  <c r="E18" i="7"/>
  <c r="E17" i="7"/>
  <c r="E16" i="7"/>
  <c r="F16" i="7" s="1"/>
  <c r="G16" i="7" s="1"/>
  <c r="E15" i="7"/>
  <c r="F15" i="7" s="1"/>
  <c r="G15" i="7" s="1"/>
  <c r="E14" i="7"/>
  <c r="E13" i="7"/>
  <c r="E12" i="7"/>
  <c r="F12" i="7" s="1"/>
  <c r="G12" i="7" s="1"/>
  <c r="G11" i="7"/>
  <c r="E8" i="7"/>
  <c r="F8" i="7" s="1"/>
  <c r="G8" i="7" s="1"/>
  <c r="G7" i="7"/>
  <c r="E6" i="7"/>
  <c r="E5" i="7"/>
  <c r="F4" i="7"/>
  <c r="G4" i="7" s="1"/>
  <c r="F3" i="7"/>
  <c r="G3" i="7" s="1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E21" i="6"/>
  <c r="E20" i="6"/>
  <c r="F20" i="6" s="1"/>
  <c r="G20" i="6" s="1"/>
  <c r="E19" i="6"/>
  <c r="F19" i="6" s="1"/>
  <c r="G19" i="6" s="1"/>
  <c r="E18" i="6"/>
  <c r="E17" i="6"/>
  <c r="E16" i="6"/>
  <c r="F16" i="6" s="1"/>
  <c r="G16" i="6" s="1"/>
  <c r="E15" i="6"/>
  <c r="F15" i="6" s="1"/>
  <c r="G15" i="6" s="1"/>
  <c r="E14" i="6"/>
  <c r="E13" i="6"/>
  <c r="E12" i="6"/>
  <c r="F12" i="6" s="1"/>
  <c r="G12" i="6" s="1"/>
  <c r="E11" i="6"/>
  <c r="F11" i="6" s="1"/>
  <c r="G11" i="6" s="1"/>
  <c r="F8" i="6"/>
  <c r="G8" i="6" s="1"/>
  <c r="F7" i="6"/>
  <c r="G7" i="6" s="1"/>
  <c r="F4" i="6"/>
  <c r="G4" i="6" s="1"/>
  <c r="F3" i="6"/>
  <c r="G3" i="6" s="1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E21" i="5"/>
  <c r="E20" i="5"/>
  <c r="F20" i="5" s="1"/>
  <c r="G20" i="5" s="1"/>
  <c r="E19" i="5"/>
  <c r="F19" i="5" s="1"/>
  <c r="G19" i="5" s="1"/>
  <c r="F16" i="5"/>
  <c r="G16" i="5" s="1"/>
  <c r="F15" i="5"/>
  <c r="G15" i="5" s="1"/>
  <c r="E12" i="5"/>
  <c r="F12" i="5" s="1"/>
  <c r="G12" i="5" s="1"/>
  <c r="E11" i="5"/>
  <c r="F11" i="5" s="1"/>
  <c r="G11" i="5" s="1"/>
  <c r="E10" i="5"/>
  <c r="E9" i="5"/>
  <c r="E8" i="5"/>
  <c r="F8" i="5" s="1"/>
  <c r="G8" i="5" s="1"/>
  <c r="F7" i="5"/>
  <c r="G7" i="5" s="1"/>
  <c r="E6" i="5"/>
  <c r="E5" i="5"/>
  <c r="E4" i="5"/>
  <c r="F4" i="5" s="1"/>
  <c r="G4" i="5" s="1"/>
  <c r="E3" i="5"/>
  <c r="F3" i="5" s="1"/>
  <c r="G3" i="5" s="1"/>
  <c r="E2" i="5"/>
  <c r="K27" i="6" l="1"/>
  <c r="K26" i="7"/>
  <c r="K26" i="6"/>
  <c r="E24" i="7"/>
  <c r="F2" i="7"/>
  <c r="F6" i="7"/>
  <c r="G6" i="7" s="1"/>
  <c r="F10" i="7"/>
  <c r="G10" i="7" s="1"/>
  <c r="F14" i="7"/>
  <c r="G14" i="7" s="1"/>
  <c r="F18" i="7"/>
  <c r="G18" i="7" s="1"/>
  <c r="F5" i="7"/>
  <c r="G5" i="7" s="1"/>
  <c r="F9" i="7"/>
  <c r="G9" i="7" s="1"/>
  <c r="F13" i="7"/>
  <c r="G13" i="7" s="1"/>
  <c r="F17" i="7"/>
  <c r="G17" i="7" s="1"/>
  <c r="F21" i="7"/>
  <c r="G21" i="7" s="1"/>
  <c r="E24" i="6"/>
  <c r="F2" i="6"/>
  <c r="F6" i="6"/>
  <c r="G6" i="6" s="1"/>
  <c r="G10" i="6"/>
  <c r="F14" i="6"/>
  <c r="G14" i="6" s="1"/>
  <c r="F18" i="6"/>
  <c r="G18" i="6" s="1"/>
  <c r="F5" i="6"/>
  <c r="G5" i="6" s="1"/>
  <c r="F9" i="6"/>
  <c r="G9" i="6" s="1"/>
  <c r="F13" i="6"/>
  <c r="G13" i="6" s="1"/>
  <c r="F17" i="6"/>
  <c r="G17" i="6" s="1"/>
  <c r="F21" i="6"/>
  <c r="G21" i="6" s="1"/>
  <c r="K27" i="5"/>
  <c r="K26" i="5"/>
  <c r="E24" i="5"/>
  <c r="F2" i="5"/>
  <c r="G2" i="5" s="1"/>
  <c r="F6" i="5"/>
  <c r="G6" i="5" s="1"/>
  <c r="F10" i="5"/>
  <c r="G10" i="5" s="1"/>
  <c r="F14" i="5"/>
  <c r="G14" i="5" s="1"/>
  <c r="F18" i="5"/>
  <c r="G18" i="5" s="1"/>
  <c r="F5" i="5"/>
  <c r="G5" i="5" s="1"/>
  <c r="F9" i="5"/>
  <c r="G9" i="5" s="1"/>
  <c r="F13" i="5"/>
  <c r="G13" i="5" s="1"/>
  <c r="F17" i="5"/>
  <c r="G17" i="5" s="1"/>
  <c r="F21" i="5"/>
  <c r="G21" i="5" s="1"/>
  <c r="E14" i="4"/>
  <c r="F24" i="7" l="1"/>
  <c r="G2" i="7"/>
  <c r="G24" i="7" s="1"/>
  <c r="F24" i="6"/>
  <c r="G2" i="6"/>
  <c r="G24" i="6" s="1"/>
  <c r="F24" i="5"/>
  <c r="G24" i="5"/>
  <c r="E13" i="4"/>
  <c r="E12" i="4" l="1"/>
  <c r="E3" i="4" l="1"/>
  <c r="E4" i="4"/>
  <c r="E5" i="4"/>
  <c r="E6" i="4"/>
  <c r="E7" i="4"/>
  <c r="E8" i="4"/>
  <c r="E9" i="4"/>
  <c r="E10" i="4"/>
  <c r="E11" i="4"/>
  <c r="E15" i="4"/>
  <c r="E16" i="4"/>
  <c r="E17" i="4"/>
  <c r="E18" i="4"/>
  <c r="E19" i="4"/>
  <c r="E20" i="4"/>
  <c r="E21" i="4"/>
  <c r="E2" i="4"/>
  <c r="AC24" i="4" l="1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K27" i="4" s="1"/>
  <c r="F20" i="4"/>
  <c r="G20" i="4" s="1"/>
  <c r="F19" i="4"/>
  <c r="G19" i="4" s="1"/>
  <c r="F16" i="4"/>
  <c r="G16" i="4" s="1"/>
  <c r="F15" i="4"/>
  <c r="G15" i="4" s="1"/>
  <c r="F12" i="4"/>
  <c r="G12" i="4" s="1"/>
  <c r="F11" i="4"/>
  <c r="G11" i="4" s="1"/>
  <c r="F8" i="4"/>
  <c r="G8" i="4" s="1"/>
  <c r="F7" i="4"/>
  <c r="G7" i="4" s="1"/>
  <c r="F4" i="4"/>
  <c r="G4" i="4" s="1"/>
  <c r="F3" i="4"/>
  <c r="G3" i="4" s="1"/>
  <c r="E13" i="3"/>
  <c r="E14" i="3"/>
  <c r="E15" i="3"/>
  <c r="E16" i="3"/>
  <c r="E17" i="3"/>
  <c r="E18" i="3"/>
  <c r="E19" i="3"/>
  <c r="K26" i="4" l="1"/>
  <c r="E24" i="4"/>
  <c r="F2" i="4"/>
  <c r="F6" i="4"/>
  <c r="G6" i="4" s="1"/>
  <c r="F10" i="4"/>
  <c r="G10" i="4" s="1"/>
  <c r="F14" i="4"/>
  <c r="G14" i="4" s="1"/>
  <c r="F18" i="4"/>
  <c r="G18" i="4" s="1"/>
  <c r="F5" i="4"/>
  <c r="G5" i="4" s="1"/>
  <c r="F9" i="4"/>
  <c r="G9" i="4" s="1"/>
  <c r="F13" i="4"/>
  <c r="G13" i="4" s="1"/>
  <c r="F17" i="4"/>
  <c r="G17" i="4" s="1"/>
  <c r="F21" i="4"/>
  <c r="G21" i="4" s="1"/>
  <c r="E12" i="3"/>
  <c r="E11" i="3"/>
  <c r="F24" i="4" l="1"/>
  <c r="G2" i="4"/>
  <c r="G24" i="4" s="1"/>
  <c r="E10" i="3"/>
  <c r="E3" i="3" l="1"/>
  <c r="E4" i="3"/>
  <c r="E5" i="3"/>
  <c r="E6" i="3"/>
  <c r="E7" i="3"/>
  <c r="F5" i="3" l="1"/>
  <c r="F6" i="3"/>
  <c r="E8" i="3"/>
  <c r="F8" i="3" s="1"/>
  <c r="E9" i="3"/>
  <c r="F9" i="3" s="1"/>
  <c r="F10" i="3"/>
  <c r="F13" i="3"/>
  <c r="F14" i="3"/>
  <c r="F17" i="3"/>
  <c r="F18" i="3"/>
  <c r="E20" i="3"/>
  <c r="E21" i="3"/>
  <c r="F21" i="3" s="1"/>
  <c r="E2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K27" i="3" s="1"/>
  <c r="G8" i="3" l="1"/>
  <c r="F20" i="3"/>
  <c r="G20" i="3" s="1"/>
  <c r="F16" i="3"/>
  <c r="G16" i="3" s="1"/>
  <c r="F12" i="3"/>
  <c r="G12" i="3" s="1"/>
  <c r="F4" i="3"/>
  <c r="G4" i="3" s="1"/>
  <c r="G18" i="3"/>
  <c r="G14" i="3"/>
  <c r="G10" i="3"/>
  <c r="G6" i="3"/>
  <c r="F19" i="3"/>
  <c r="G19" i="3" s="1"/>
  <c r="F15" i="3"/>
  <c r="G15" i="3" s="1"/>
  <c r="F11" i="3"/>
  <c r="G11" i="3" s="1"/>
  <c r="F7" i="3"/>
  <c r="G7" i="3" s="1"/>
  <c r="F3" i="3"/>
  <c r="G3" i="3" s="1"/>
  <c r="G17" i="3"/>
  <c r="G13" i="3"/>
  <c r="G9" i="3"/>
  <c r="G5" i="3"/>
  <c r="K26" i="3"/>
  <c r="E24" i="3"/>
  <c r="F2" i="3"/>
  <c r="G21" i="3"/>
  <c r="F24" i="3" l="1"/>
  <c r="G2" i="3"/>
  <c r="G24" i="3" s="1"/>
  <c r="P24" i="2" l="1"/>
  <c r="O24" i="2"/>
  <c r="P24" i="1"/>
  <c r="O24" i="1"/>
  <c r="E11" i="2" l="1"/>
  <c r="E10" i="2" l="1"/>
  <c r="E9" i="2"/>
  <c r="E8" i="2"/>
  <c r="E7" i="2"/>
  <c r="E6" i="2"/>
  <c r="AC24" i="2" l="1"/>
  <c r="AB24" i="2"/>
  <c r="AA24" i="2"/>
  <c r="Z24" i="2"/>
  <c r="Y24" i="2"/>
  <c r="X24" i="2"/>
  <c r="W24" i="2"/>
  <c r="V24" i="2"/>
  <c r="U24" i="2"/>
  <c r="T24" i="2"/>
  <c r="S24" i="2"/>
  <c r="R24" i="2"/>
  <c r="Q24" i="2"/>
  <c r="N24" i="2"/>
  <c r="M24" i="2"/>
  <c r="L24" i="2"/>
  <c r="K24" i="2"/>
  <c r="K27" i="2" l="1"/>
  <c r="K26" i="2"/>
  <c r="T24" i="1"/>
  <c r="R24" i="1"/>
  <c r="L24" i="1" l="1"/>
  <c r="M24" i="1"/>
  <c r="N24" i="1"/>
  <c r="Q24" i="1"/>
  <c r="S24" i="1"/>
  <c r="U24" i="1"/>
  <c r="V24" i="1"/>
  <c r="W24" i="1"/>
  <c r="X24" i="1"/>
  <c r="Y24" i="1"/>
  <c r="Z24" i="1"/>
  <c r="AA24" i="1"/>
  <c r="AB24" i="1"/>
  <c r="AC24" i="1"/>
  <c r="K24" i="1"/>
  <c r="K27" i="1" l="1"/>
  <c r="K26" i="1"/>
  <c r="E14" i="1"/>
  <c r="E15" i="1"/>
  <c r="E12" i="1"/>
  <c r="F12" i="1" s="1"/>
  <c r="G12" i="1" s="1"/>
  <c r="E13" i="1"/>
  <c r="F13" i="1" s="1"/>
  <c r="G13" i="1" l="1"/>
  <c r="E3" i="2"/>
  <c r="F3" i="2" s="1"/>
  <c r="E4" i="2"/>
  <c r="F4" i="2" s="1"/>
  <c r="E5" i="2"/>
  <c r="F5" i="2" s="1"/>
  <c r="F6" i="2"/>
  <c r="G6" i="2" s="1"/>
  <c r="F7" i="2"/>
  <c r="G7" i="2" s="1"/>
  <c r="F8" i="2"/>
  <c r="F9" i="2"/>
  <c r="F10" i="2"/>
  <c r="F11" i="2"/>
  <c r="G11" i="2" s="1"/>
  <c r="E12" i="2"/>
  <c r="F12" i="2" s="1"/>
  <c r="E13" i="2"/>
  <c r="E14" i="2"/>
  <c r="F14" i="2" s="1"/>
  <c r="E15" i="2"/>
  <c r="E16" i="2"/>
  <c r="F16" i="2" s="1"/>
  <c r="E17" i="2"/>
  <c r="F17" i="2" s="1"/>
  <c r="E18" i="2"/>
  <c r="F18" i="2" s="1"/>
  <c r="G18" i="2" s="1"/>
  <c r="E19" i="2"/>
  <c r="F19" i="2" s="1"/>
  <c r="E20" i="2"/>
  <c r="F20" i="2" s="1"/>
  <c r="E21" i="2"/>
  <c r="E2" i="2"/>
  <c r="F2" i="2" l="1"/>
  <c r="E24" i="2"/>
  <c r="G10" i="2"/>
  <c r="F15" i="2"/>
  <c r="G15" i="2" s="1"/>
  <c r="G19" i="2"/>
  <c r="G14" i="2"/>
  <c r="G3" i="2"/>
  <c r="F21" i="2"/>
  <c r="G21" i="2" s="1"/>
  <c r="G9" i="2"/>
  <c r="G5" i="2"/>
  <c r="G17" i="2"/>
  <c r="F13" i="2"/>
  <c r="G13" i="2" s="1"/>
  <c r="G20" i="2"/>
  <c r="G16" i="2"/>
  <c r="G12" i="2"/>
  <c r="G8" i="2"/>
  <c r="G4" i="2"/>
  <c r="E3" i="1"/>
  <c r="F3" i="1" s="1"/>
  <c r="G3" i="1" s="1"/>
  <c r="E4" i="1"/>
  <c r="E5" i="1"/>
  <c r="E6" i="1"/>
  <c r="F6" i="1" s="1"/>
  <c r="G6" i="1" s="1"/>
  <c r="E7" i="1"/>
  <c r="F7" i="1" s="1"/>
  <c r="G7" i="1" s="1"/>
  <c r="E8" i="1"/>
  <c r="F8" i="1" s="1"/>
  <c r="G8" i="1" s="1"/>
  <c r="E9" i="1"/>
  <c r="E10" i="1"/>
  <c r="F10" i="1" s="1"/>
  <c r="G10" i="1" s="1"/>
  <c r="E11" i="1"/>
  <c r="F11" i="1" s="1"/>
  <c r="G11" i="1" s="1"/>
  <c r="F14" i="1"/>
  <c r="G14" i="1" s="1"/>
  <c r="F15" i="1"/>
  <c r="G15" i="1" s="1"/>
  <c r="E16" i="1"/>
  <c r="F16" i="1" s="1"/>
  <c r="G16" i="1" s="1"/>
  <c r="E17" i="1"/>
  <c r="E18" i="1"/>
  <c r="F18" i="1" s="1"/>
  <c r="G18" i="1" s="1"/>
  <c r="E19" i="1"/>
  <c r="F19" i="1" s="1"/>
  <c r="G19" i="1" s="1"/>
  <c r="E20" i="1"/>
  <c r="F20" i="1" s="1"/>
  <c r="G20" i="1" s="1"/>
  <c r="E21" i="1"/>
  <c r="E2" i="1"/>
  <c r="E24" i="1" l="1"/>
  <c r="F24" i="2"/>
  <c r="G2" i="2"/>
  <c r="G24" i="2" s="1"/>
  <c r="F4" i="1"/>
  <c r="G4" i="1" s="1"/>
  <c r="F5" i="1"/>
  <c r="G5" i="1" s="1"/>
  <c r="F2" i="1"/>
  <c r="F21" i="1"/>
  <c r="G21" i="1" s="1"/>
  <c r="F17" i="1"/>
  <c r="G17" i="1" s="1"/>
  <c r="F9" i="1"/>
  <c r="G9" i="1" s="1"/>
  <c r="G2" i="1" l="1"/>
  <c r="G24" i="1" s="1"/>
  <c r="F24" i="1"/>
</calcChain>
</file>

<file path=xl/sharedStrings.xml><?xml version="1.0" encoding="utf-8"?>
<sst xmlns="http://schemas.openxmlformats.org/spreadsheetml/2006/main" count="3294" uniqueCount="475">
  <si>
    <t>N° facture</t>
  </si>
  <si>
    <t>HT</t>
  </si>
  <si>
    <t>TVA</t>
  </si>
  <si>
    <t>TTC</t>
  </si>
  <si>
    <t>Tel/Web</t>
  </si>
  <si>
    <t>Restaurants</t>
  </si>
  <si>
    <t>TVA dépenses</t>
  </si>
  <si>
    <t>Documentation</t>
  </si>
  <si>
    <t>Bureau</t>
  </si>
  <si>
    <t>Loyer</t>
  </si>
  <si>
    <t>EDF</t>
  </si>
  <si>
    <t>Sémaphores</t>
  </si>
  <si>
    <t>OCDE</t>
  </si>
  <si>
    <t>Frais</t>
  </si>
  <si>
    <t>Total HT</t>
  </si>
  <si>
    <t>Client</t>
  </si>
  <si>
    <t>X</t>
  </si>
  <si>
    <t>Divers</t>
  </si>
  <si>
    <t>Raison</t>
  </si>
  <si>
    <t>Suprédac</t>
  </si>
  <si>
    <t>Quai</t>
  </si>
  <si>
    <t>TOTAL</t>
  </si>
  <si>
    <t>TOTAL HT</t>
  </si>
  <si>
    <t>TOTAL TVA</t>
  </si>
  <si>
    <t>Loyer 50%</t>
  </si>
  <si>
    <t>EDF 50%</t>
  </si>
  <si>
    <t>econo</t>
  </si>
  <si>
    <t>APL94</t>
  </si>
  <si>
    <t>timbres</t>
  </si>
  <si>
    <t>train Genève</t>
  </si>
  <si>
    <t>Mutuelle</t>
  </si>
  <si>
    <t>Déclaré</t>
  </si>
  <si>
    <t>à payer 4282</t>
  </si>
  <si>
    <t>Déplacements refacturés</t>
  </si>
  <si>
    <t>CFE</t>
  </si>
  <si>
    <t>Déplacements</t>
  </si>
  <si>
    <t>Repas</t>
  </si>
  <si>
    <t>banque</t>
  </si>
  <si>
    <t>fleurs</t>
  </si>
  <si>
    <t>perso</t>
  </si>
  <si>
    <t>charges autoentrepreneur Q4-15</t>
  </si>
  <si>
    <t>cadeau Alto</t>
  </si>
  <si>
    <t>Echange train</t>
  </si>
  <si>
    <t>Banque</t>
  </si>
  <si>
    <t>Cadeau QVC</t>
  </si>
  <si>
    <t>Perso</t>
  </si>
  <si>
    <t>TVA reçue en mars</t>
  </si>
  <si>
    <t>Espèces Suisse</t>
  </si>
  <si>
    <t>frais bancaires</t>
  </si>
  <si>
    <t>(66,51 = 72,37 CHF</t>
  </si>
  <si>
    <t>BCIC</t>
  </si>
  <si>
    <t>Quai d'Orsay</t>
  </si>
  <si>
    <t>Frais bancaires</t>
  </si>
  <si>
    <t>remboursement SNCF</t>
  </si>
  <si>
    <t>Taxi Genève</t>
  </si>
  <si>
    <t>à payer : 1836</t>
  </si>
  <si>
    <t>f arrive</t>
  </si>
  <si>
    <t>1063 d'Avison autoentrepreneur</t>
  </si>
  <si>
    <t>acture</t>
  </si>
  <si>
    <t>ALTO</t>
  </si>
  <si>
    <t>Remboursement frais bancaires</t>
  </si>
  <si>
    <t>notaire</t>
  </si>
  <si>
    <t>mutuelle</t>
  </si>
  <si>
    <t>à payer : 2227</t>
  </si>
  <si>
    <t>sncf</t>
  </si>
  <si>
    <t>rembourse banque</t>
  </si>
  <si>
    <t>RAM</t>
  </si>
  <si>
    <t>Urssaf 2e trim 2016</t>
  </si>
  <si>
    <t>à payer 1668</t>
  </si>
  <si>
    <t>Eurostar</t>
  </si>
  <si>
    <t>transfert</t>
  </si>
  <si>
    <t>resto James</t>
  </si>
  <si>
    <t>300 et 200 : perso</t>
  </si>
  <si>
    <t>2000 perso</t>
  </si>
  <si>
    <t>Norton</t>
  </si>
  <si>
    <t>2458,50 : CIPAV</t>
  </si>
  <si>
    <t>4500 perso (mobilier)</t>
  </si>
  <si>
    <t>Matmut</t>
  </si>
  <si>
    <t>Traiteur networking</t>
  </si>
  <si>
    <t>Armoire Conforama</t>
  </si>
  <si>
    <t>fauteuils</t>
  </si>
  <si>
    <t>bureau, table</t>
  </si>
  <si>
    <t>Orange</t>
  </si>
  <si>
    <t>rouge - Soc Gen</t>
  </si>
  <si>
    <t>prêt immo</t>
  </si>
  <si>
    <t>1082 payés</t>
  </si>
  <si>
    <t>Secrétariat</t>
  </si>
  <si>
    <t>Assurance</t>
  </si>
  <si>
    <t>Dartybox</t>
  </si>
  <si>
    <t>reçu 2000 de Soc gen</t>
  </si>
  <si>
    <t>1000 perso</t>
  </si>
  <si>
    <t>J. Jaurès</t>
  </si>
  <si>
    <t>500 perso</t>
  </si>
  <si>
    <t>AMEX</t>
  </si>
  <si>
    <t>OSKA</t>
  </si>
  <si>
    <t>reçu en juin sur SocGen, erreur client</t>
  </si>
  <si>
    <t>erreur autoliquidation Oska</t>
  </si>
  <si>
    <t>731,38+50</t>
  </si>
  <si>
    <t>193,08: Lufthansa oublié de juillet</t>
  </si>
  <si>
    <t>15 et 65 et 35 aussi</t>
  </si>
  <si>
    <t>80 euros perçus, erreur compte</t>
  </si>
  <si>
    <t>12253 sans OSKA</t>
  </si>
  <si>
    <t>38,12 TTC</t>
  </si>
  <si>
    <t>Erreur compte perso</t>
  </si>
  <si>
    <t>oublié et reporté à novembre</t>
  </si>
  <si>
    <t>facture d'octobre</t>
  </si>
  <si>
    <t>154,32 Amir : erreur de compte</t>
  </si>
  <si>
    <t>20 euros à l'OCDE : pour manger.</t>
  </si>
  <si>
    <t>CSDR</t>
  </si>
  <si>
    <t>OCDE 1855,22</t>
  </si>
  <si>
    <t>Rugby Europe</t>
  </si>
  <si>
    <t>poste (erreur ticket)</t>
  </si>
  <si>
    <t>lunettes</t>
  </si>
  <si>
    <t>matmut</t>
  </si>
  <si>
    <t>autoliquid</t>
  </si>
  <si>
    <t>ASCO</t>
  </si>
  <si>
    <t>APL</t>
  </si>
  <si>
    <t>??</t>
  </si>
  <si>
    <t>Rugby Euro</t>
  </si>
  <si>
    <t>MAE</t>
  </si>
  <si>
    <t>fleur BCIC</t>
  </si>
  <si>
    <t>VICE</t>
  </si>
  <si>
    <t>12267 déclarés</t>
  </si>
  <si>
    <t>2527 payé</t>
  </si>
  <si>
    <t>PROBLEME AUTOLIQUIDATION</t>
  </si>
  <si>
    <t>17,98 ???</t>
  </si>
  <si>
    <t>reçu en février</t>
  </si>
  <si>
    <t>fleurs sémaphores</t>
  </si>
  <si>
    <t>3000 perso</t>
  </si>
  <si>
    <t>espèces à l'ocde</t>
  </si>
  <si>
    <t>aufiteg</t>
  </si>
  <si>
    <t>17,98 ??</t>
  </si>
  <si>
    <t>Bower</t>
  </si>
  <si>
    <t>Hotel à refacturer</t>
  </si>
  <si>
    <t>30 et 59,9 : Aix en Provence</t>
  </si>
  <si>
    <t>oubli mars</t>
  </si>
  <si>
    <t>18,18 ?</t>
  </si>
  <si>
    <t>Poste</t>
  </si>
  <si>
    <t>montant TTC, mais impossible de savoir la part de TVA</t>
  </si>
  <si>
    <t>oubli mois de mai</t>
  </si>
  <si>
    <t>Voices</t>
  </si>
  <si>
    <t>Aufiteg</t>
  </si>
  <si>
    <t>Cipav</t>
  </si>
  <si>
    <t>Mutuel</t>
  </si>
  <si>
    <t>espèces</t>
  </si>
  <si>
    <t>/</t>
  </si>
  <si>
    <t>18,18 : frais bancaires. À déduire ?</t>
  </si>
  <si>
    <t>Syndic NRFI</t>
  </si>
  <si>
    <t>Syndic NRFI travaux appart</t>
  </si>
  <si>
    <t>remboursement URSSAF</t>
  </si>
  <si>
    <t>notaire, perso</t>
  </si>
  <si>
    <t>TVA ?</t>
  </si>
  <si>
    <t>urssaf</t>
  </si>
  <si>
    <t>18,18 ??</t>
  </si>
  <si>
    <t>poste</t>
  </si>
  <si>
    <t>Lady &amp; Frog</t>
  </si>
  <si>
    <t>taxe foncière</t>
  </si>
  <si>
    <t>repas</t>
  </si>
  <si>
    <t>office depot</t>
  </si>
  <si>
    <t>CIPAV</t>
  </si>
  <si>
    <t>Vincent Couronne</t>
  </si>
  <si>
    <t>xx</t>
  </si>
  <si>
    <t>Netflix</t>
  </si>
  <si>
    <t>A rajouter tous les mois…</t>
  </si>
  <si>
    <t>logement LA</t>
  </si>
  <si>
    <t>navigo</t>
  </si>
  <si>
    <t>62° BFM 8h</t>
  </si>
  <si>
    <t>Vélib</t>
  </si>
  <si>
    <t>resto Peter</t>
  </si>
  <si>
    <t>AF Marseille</t>
  </si>
  <si>
    <t>payé en septembre</t>
  </si>
  <si>
    <t>AF Rome</t>
  </si>
  <si>
    <t>Chauffeur Orly</t>
  </si>
  <si>
    <t>rdv orly Vincent C.</t>
  </si>
  <si>
    <t>location voiture</t>
  </si>
  <si>
    <t>essence</t>
  </si>
  <si>
    <t>parking</t>
  </si>
  <si>
    <t>péage</t>
  </si>
  <si>
    <t>18,18 ? Banque ?</t>
  </si>
  <si>
    <t>taxi</t>
  </si>
  <si>
    <t>taxi qvc</t>
  </si>
  <si>
    <t>Frais refacturés</t>
  </si>
  <si>
    <t>South Australia</t>
  </si>
  <si>
    <t>34,90 : erreur, perso</t>
  </si>
  <si>
    <t>6155,97 de CIPAV</t>
  </si>
  <si>
    <t>62°</t>
  </si>
  <si>
    <t>1400 et 6000 temporaires pour impôts</t>
  </si>
  <si>
    <t>Dépense</t>
  </si>
  <si>
    <t>Service</t>
  </si>
  <si>
    <t>Navigo</t>
  </si>
  <si>
    <t>Entretien de la langue</t>
  </si>
  <si>
    <t>Compte</t>
  </si>
  <si>
    <t>Amex</t>
  </si>
  <si>
    <t>Pro</t>
  </si>
  <si>
    <t>ISIT</t>
  </si>
  <si>
    <t>reçu en juin</t>
  </si>
  <si>
    <t>Impôts</t>
  </si>
  <si>
    <t>Restaurant</t>
  </si>
  <si>
    <t>OCDE avec Ina, Benoit…</t>
  </si>
  <si>
    <t>31,18 ???</t>
  </si>
  <si>
    <t>Andrew et Aaron</t>
  </si>
  <si>
    <t>Rome pour FAO avec Tom McLeod</t>
  </si>
  <si>
    <t>Déplacement</t>
  </si>
  <si>
    <t>Rome transit aéroport</t>
  </si>
  <si>
    <t>Chauffeur Privé aéroport retour</t>
  </si>
  <si>
    <t>Logement</t>
  </si>
  <si>
    <t>Rendez-vous Tom McLeod pour FAO</t>
  </si>
  <si>
    <t>Moitié de 313,40 pour aller à Rome : FAO</t>
  </si>
  <si>
    <t>9,10 et 7,95 : payés avec le per diem de Strasbourg</t>
  </si>
  <si>
    <t>Internet, téléphone</t>
  </si>
  <si>
    <t>FNAC</t>
  </si>
  <si>
    <t>clavier</t>
  </si>
  <si>
    <t>écran</t>
  </si>
  <si>
    <t>Vidéo adapt</t>
  </si>
  <si>
    <t>Preniumpc.com</t>
  </si>
  <si>
    <t>Nouvel ordinateur</t>
  </si>
  <si>
    <t>20 : habitat (?)</t>
  </si>
  <si>
    <t>Linda Magistris et Andrew Murphy</t>
  </si>
  <si>
    <t>Déplacement refacturé</t>
  </si>
  <si>
    <t>Repas QVC 27 novembre 2017</t>
  </si>
  <si>
    <t>62 degrés</t>
  </si>
  <si>
    <t>362 de taxe d'habitation sur compte perso</t>
  </si>
  <si>
    <t>QVC 27 novembre 2017 (montant différent sur compte car uitilisation points perso)</t>
  </si>
  <si>
    <t>mission Louis Vuitton</t>
  </si>
  <si>
    <t>RATP</t>
  </si>
  <si>
    <t>Repas OCDE</t>
  </si>
  <si>
    <t>OCDE, TVA non déduite</t>
  </si>
  <si>
    <t>Interlingua</t>
  </si>
  <si>
    <t>4e trimestre 2017</t>
  </si>
  <si>
    <t>documentation navigation</t>
  </si>
  <si>
    <t>Semantis</t>
  </si>
  <si>
    <t>Saint-Gobain</t>
  </si>
  <si>
    <t>téléphone, internet…</t>
  </si>
  <si>
    <t>Office Depot</t>
  </si>
  <si>
    <t>Enveloppe et agenda</t>
  </si>
  <si>
    <t>nouveau téléphone voyage à l'étranger</t>
  </si>
  <si>
    <t>Transport</t>
  </si>
  <si>
    <t>Darty</t>
  </si>
  <si>
    <t>Remplacement téléphone</t>
  </si>
  <si>
    <t>reçu en janvier</t>
  </si>
  <si>
    <t>1980 reçus en janvier, mais déclarés par erreur en décembre</t>
  </si>
  <si>
    <t>Terra Nobilis</t>
  </si>
  <si>
    <t>Mutuelle Avenir</t>
  </si>
  <si>
    <t>?</t>
  </si>
  <si>
    <t>Tickets</t>
  </si>
  <si>
    <t>Papier</t>
  </si>
  <si>
    <t>Brasserie 2eme art</t>
  </si>
  <si>
    <t>Kari+Andrew</t>
  </si>
  <si>
    <t>Fondation JJ</t>
  </si>
  <si>
    <t>Verjus</t>
  </si>
  <si>
    <t>Dîner Kari (USA) Andrew</t>
  </si>
  <si>
    <t>Bollynan</t>
  </si>
  <si>
    <t>déjeuner Lorène Identité visuelle</t>
  </si>
  <si>
    <t>AUFITEG</t>
  </si>
  <si>
    <t>acompte sur les honoraires 2017</t>
  </si>
  <si>
    <t>x</t>
  </si>
  <si>
    <t>Arpège</t>
  </si>
  <si>
    <t>déjeuner OCDE</t>
  </si>
  <si>
    <t>internet, téléphone…</t>
  </si>
  <si>
    <t>Attila Hildmann</t>
  </si>
  <si>
    <t>restaurant Berlin</t>
  </si>
  <si>
    <t>Les 5 Lys</t>
  </si>
  <si>
    <t>OCDE resto</t>
  </si>
  <si>
    <t>Unesco resto</t>
  </si>
  <si>
    <t>Ticket bus Berlin</t>
  </si>
  <si>
    <t>Déplacements Berlin</t>
  </si>
  <si>
    <t>Presto Fresco</t>
  </si>
  <si>
    <t>Dîner Swathi, Andrew, … Questions ingénieur / finance</t>
  </si>
  <si>
    <t>électricité</t>
  </si>
  <si>
    <t>assurance</t>
  </si>
  <si>
    <t>SONY</t>
  </si>
  <si>
    <t>matériel visuel (préparation films)</t>
  </si>
  <si>
    <t>Sony</t>
  </si>
  <si>
    <t>Système son</t>
  </si>
  <si>
    <t>Foodcheri</t>
  </si>
  <si>
    <t>repas boulot tard</t>
  </si>
  <si>
    <t>REFACTURE CLIENT</t>
  </si>
  <si>
    <t>Chauffeur Privé</t>
  </si>
  <si>
    <t>Téléphone, internet</t>
  </si>
  <si>
    <t>Brasserie 2e art</t>
  </si>
  <si>
    <t>Restaurant pro</t>
  </si>
  <si>
    <t>SNCF</t>
  </si>
  <si>
    <t>Déplacement Bordeaux (juin)</t>
  </si>
  <si>
    <t>Facture?</t>
  </si>
  <si>
    <t>Amazon</t>
  </si>
  <si>
    <t>Poubelle bureau</t>
  </si>
  <si>
    <t>transport</t>
  </si>
  <si>
    <t>ARADIO</t>
  </si>
  <si>
    <t>Courrier</t>
  </si>
  <si>
    <t>hotel Carcassonne</t>
  </si>
  <si>
    <t>Taxi</t>
  </si>
  <si>
    <t>Carcassonne</t>
  </si>
  <si>
    <t>Espèces</t>
  </si>
  <si>
    <t>Chauffeur privé</t>
  </si>
  <si>
    <t>déplacement</t>
  </si>
  <si>
    <t>Wiley</t>
  </si>
  <si>
    <t>livre documentation</t>
  </si>
  <si>
    <t>Interflora</t>
  </si>
  <si>
    <t>pour Alto anniversaire</t>
  </si>
  <si>
    <t>télé, mobile, fixe, internet</t>
  </si>
  <si>
    <t>Foodchéri</t>
  </si>
  <si>
    <t>Repas pour mission tardives</t>
  </si>
  <si>
    <t>antivirus</t>
  </si>
  <si>
    <t>Végé'saveurs</t>
  </si>
  <si>
    <t>repas affaires</t>
  </si>
  <si>
    <t>Food Chéri</t>
  </si>
  <si>
    <t>repas boulot tardif</t>
  </si>
  <si>
    <t>Video adapt</t>
  </si>
  <si>
    <t>Séquoia</t>
  </si>
  <si>
    <t>repas boulot</t>
  </si>
  <si>
    <t>Comptable</t>
  </si>
  <si>
    <t>Essence</t>
  </si>
  <si>
    <t>déplacement Ernée</t>
  </si>
  <si>
    <t>déplacement Ernée (pas de ticket)</t>
  </si>
  <si>
    <t>France Toner</t>
  </si>
  <si>
    <t>encre imprimante</t>
  </si>
  <si>
    <t>180420-2</t>
  </si>
  <si>
    <t>téléphone, internet</t>
  </si>
  <si>
    <t>courrier</t>
  </si>
  <si>
    <t>assurance pro</t>
  </si>
  <si>
    <t>Le Pain Quotidien</t>
  </si>
  <si>
    <t>déjeuner d'affaires</t>
  </si>
  <si>
    <t>déduite à l'achat</t>
  </si>
  <si>
    <t>Apple</t>
  </si>
  <si>
    <t>Ipad et housse</t>
  </si>
  <si>
    <t>TVA remboursée</t>
  </si>
  <si>
    <t>OCDE restaurant</t>
  </si>
  <si>
    <t>Mutuelle pro</t>
  </si>
  <si>
    <t>Navette</t>
  </si>
  <si>
    <t>Déplacement Aix</t>
  </si>
  <si>
    <t>Restaurant Aix</t>
  </si>
  <si>
    <t>Restaurant Toasty</t>
  </si>
  <si>
    <t>Lapsus Linguae</t>
  </si>
  <si>
    <t>NRFI</t>
  </si>
  <si>
    <t>Appel sur charges (immobilier)</t>
  </si>
  <si>
    <t>à ne pas déduire entièrement</t>
  </si>
  <si>
    <t>anticafé</t>
  </si>
  <si>
    <t>boulot</t>
  </si>
  <si>
    <t>Perso (erreur)</t>
  </si>
  <si>
    <t>déplacement Londres</t>
  </si>
  <si>
    <t>Livre Column of Fire</t>
  </si>
  <si>
    <t>AGA</t>
  </si>
  <si>
    <t>Proson</t>
  </si>
  <si>
    <t>Matériel interprétation</t>
  </si>
  <si>
    <t>Refacturé client</t>
  </si>
  <si>
    <t>internet, téléphone</t>
  </si>
  <si>
    <t>Peter Steiner recruté</t>
  </si>
  <si>
    <t>mission à deux</t>
  </si>
  <si>
    <t>sous-traité traduction</t>
  </si>
  <si>
    <t>payé à un collègue</t>
  </si>
  <si>
    <t>Pizzeria Popolare</t>
  </si>
  <si>
    <t>restaurant business</t>
  </si>
  <si>
    <t>Petite Friture</t>
  </si>
  <si>
    <t>10849 pour la TVA</t>
  </si>
  <si>
    <t>Mutuelle Pro</t>
  </si>
  <si>
    <t>lettre</t>
  </si>
  <si>
    <t>Anticafé</t>
  </si>
  <si>
    <t>travail</t>
  </si>
  <si>
    <t>Atelier des lumières</t>
  </si>
  <si>
    <t>préparation conférence art</t>
  </si>
  <si>
    <t>Claus</t>
  </si>
  <si>
    <t>petit déjeuner professionnel</t>
  </si>
  <si>
    <t>BHV</t>
  </si>
  <si>
    <t>sac et appareil audio</t>
  </si>
  <si>
    <t>restaurant</t>
  </si>
  <si>
    <t>téléphone internet</t>
  </si>
  <si>
    <t>Flygbussarna Airport</t>
  </si>
  <si>
    <t>navette aéroport</t>
  </si>
  <si>
    <t>Paul</t>
  </si>
  <si>
    <t>déjeuner aéroport</t>
  </si>
  <si>
    <t>Radisson Blu</t>
  </si>
  <si>
    <t>hôtel déplacement</t>
  </si>
  <si>
    <t>Hotell tegnerlu</t>
  </si>
  <si>
    <t>hotel micro Déplacement</t>
  </si>
  <si>
    <t>modification billet</t>
  </si>
  <si>
    <t>Avenir mutuelle</t>
  </si>
  <si>
    <t>Métro</t>
  </si>
  <si>
    <t>Formidable</t>
  </si>
  <si>
    <t>Carrefour City</t>
  </si>
  <si>
    <t>repas pro</t>
  </si>
  <si>
    <t>Z Hotel</t>
  </si>
  <si>
    <t>Amex Pro</t>
  </si>
  <si>
    <t>chauffeur privé</t>
  </si>
  <si>
    <t>dépenses pro repas, hotel Londres, hotel Amsterdam</t>
  </si>
  <si>
    <t>charges appartement</t>
  </si>
  <si>
    <t>Ne pas déduire complètement</t>
  </si>
  <si>
    <t>Crédit Mutuel</t>
  </si>
  <si>
    <t>106 315 euros pour l'instant</t>
  </si>
  <si>
    <t>Téléphone, internet, …</t>
  </si>
  <si>
    <t>Arpege</t>
  </si>
  <si>
    <t>repas OCDE</t>
  </si>
  <si>
    <t>déplacement refacturé au client BFM</t>
  </si>
  <si>
    <t>Avenir mutuel</t>
  </si>
  <si>
    <t>mutuelle pro</t>
  </si>
  <si>
    <t>Peter Steiner</t>
  </si>
  <si>
    <t>rétrocédé</t>
  </si>
  <si>
    <t>question : les frais bancaires peuvent-ils être déduits ? Exemple de novembre : 18,38</t>
  </si>
  <si>
    <t>Habitat</t>
  </si>
  <si>
    <t>Déplacement Londres, facture numérique disponible</t>
  </si>
  <si>
    <t>Amex.Pro</t>
  </si>
  <si>
    <t>Amex.pro</t>
  </si>
  <si>
    <t>Essence déplacement</t>
  </si>
  <si>
    <t>problème machine, facture indisponible</t>
  </si>
  <si>
    <t>déplacement nuit</t>
  </si>
  <si>
    <t>NA</t>
  </si>
  <si>
    <t>SIDI</t>
  </si>
  <si>
    <t>rétro</t>
  </si>
  <si>
    <t>Rétro</t>
  </si>
  <si>
    <t>autoliquidation</t>
  </si>
  <si>
    <t>restaurant OCDE</t>
  </si>
  <si>
    <t>frais bancaire, à déduire ?</t>
  </si>
  <si>
    <t>à déduire partiellement</t>
  </si>
  <si>
    <t>700 sans TVA</t>
  </si>
  <si>
    <t>Claudine</t>
  </si>
  <si>
    <t>Timbres</t>
  </si>
  <si>
    <t>Sogip Cebo</t>
  </si>
  <si>
    <t>papetterie, cartes</t>
  </si>
  <si>
    <t>14352 déclarés</t>
  </si>
  <si>
    <t>Odile</t>
  </si>
  <si>
    <t>Avenir Mutuel</t>
  </si>
  <si>
    <t>Science</t>
  </si>
  <si>
    <t>abonnement magazine</t>
  </si>
  <si>
    <t>frais bancaires à déduire ?</t>
  </si>
  <si>
    <t>électricité à déduire en partie</t>
  </si>
  <si>
    <t>Select</t>
  </si>
  <si>
    <t>restaurant secrétariat</t>
  </si>
  <si>
    <t>Jerome B</t>
  </si>
  <si>
    <t>fleurs secrétariat</t>
  </si>
  <si>
    <t>Electricité à déduire partiellement</t>
  </si>
  <si>
    <t>auto</t>
  </si>
  <si>
    <t>Cordial Café</t>
  </si>
  <si>
    <t>repas pendant mission</t>
  </si>
  <si>
    <t>Dépenses avec Amex Pro</t>
  </si>
  <si>
    <t>V&amp;V</t>
  </si>
  <si>
    <t>Ministère outre-mer</t>
  </si>
  <si>
    <t>Jacqueline</t>
  </si>
  <si>
    <t>argent reversé</t>
  </si>
  <si>
    <t>Chauffeur</t>
  </si>
  <si>
    <t>remboursé par le client</t>
  </si>
  <si>
    <t>dîner pro</t>
  </si>
  <si>
    <t>Avenir</t>
  </si>
  <si>
    <t>1500 reçus (prêtés par mon père pour éviter le découvert)</t>
  </si>
  <si>
    <t>10,73 d'agios du compte perso remboursés sur le compte pro</t>
  </si>
  <si>
    <t>1000 euros en chèque, idem que 1500</t>
  </si>
  <si>
    <t>orange</t>
  </si>
  <si>
    <t>nouveau téléphone (ancien tombé en panne)</t>
  </si>
  <si>
    <t>30,58 : RAM remboursement sécu mauvais compte</t>
  </si>
  <si>
    <t>secrétariat</t>
  </si>
  <si>
    <t>Peter</t>
  </si>
  <si>
    <t>Peter (trois factures en un paiement total de 976 euros)</t>
  </si>
  <si>
    <t>envoi colis</t>
  </si>
  <si>
    <t>Amex Pro, voir relevé</t>
  </si>
  <si>
    <t>tenue de compte</t>
  </si>
  <si>
    <t>FES</t>
  </si>
  <si>
    <t>Popolare</t>
  </si>
  <si>
    <t>Big Fernand</t>
  </si>
  <si>
    <t>Repas pendant travail (reçu perdu)</t>
  </si>
  <si>
    <t xml:space="preserve">Problème TVA : une partie était à 10 % </t>
  </si>
  <si>
    <t>TVA 127,17 à 10% et 794,83 à 20%</t>
  </si>
  <si>
    <t>La TVA sur cette facture était en fait de 171,68 et non 184,40</t>
  </si>
  <si>
    <t>TVA 127,17 à 10% et 635,85 à 20%</t>
  </si>
  <si>
    <t>Crédit mutuel</t>
  </si>
  <si>
    <t>Claudine P.</t>
  </si>
  <si>
    <t>La Pagerie</t>
  </si>
  <si>
    <t>déduction partielle</t>
  </si>
  <si>
    <t>factorie</t>
  </si>
  <si>
    <t>repas pro (cash)</t>
  </si>
  <si>
    <t>Pro cash</t>
  </si>
  <si>
    <t>Dépenses diverses (déplacements)</t>
  </si>
  <si>
    <t>Arlanda</t>
  </si>
  <si>
    <t>refacturé au client</t>
  </si>
  <si>
    <t>Assurance pro</t>
  </si>
  <si>
    <t xml:space="preserve"> </t>
  </si>
  <si>
    <t>perçu en juin, mais oublié de déclarer.</t>
  </si>
  <si>
    <t>Zlotowski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</si>
</sst>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4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2" fontId="0" fillId="2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7" fillId="2" borderId="1" xfId="0" applyFont="1" applyFill="1" applyBorder="1" applyAlignment="1">
      <alignment vertical="center" wrapText="1"/>
    </xf>
    <xf numFmtId="2" fontId="7" fillId="2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0" fillId="5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2" fillId="0" borderId="0" xfId="0" applyFont="1"/>
    <xf numFmtId="0" fontId="0" fillId="3" borderId="1" xfId="0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3" fillId="6" borderId="1" xfId="0" applyFont="1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2" fontId="0" fillId="7" borderId="1" xfId="0" applyNumberForma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2" fontId="3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1" fillId="0" borderId="0" xfId="0" applyFont="1"/>
    <xf numFmtId="2" fontId="0" fillId="3" borderId="1" xfId="0" applyNumberFormat="1" applyFill="1" applyBorder="1" applyAlignment="1">
      <alignment vertical="center"/>
    </xf>
    <xf numFmtId="2" fontId="3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0" fillId="4" borderId="0" xfId="0" applyFill="1" applyAlignment="1"/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8" borderId="1" xfId="0" applyFill="1" applyBorder="1" applyAlignment="1">
      <alignment vertical="center"/>
    </xf>
    <xf numFmtId="20" fontId="0" fillId="3" borderId="1" xfId="0" applyNumberForma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2" fontId="0" fillId="3" borderId="1" xfId="0" applyNumberFormat="1" applyFont="1" applyFill="1" applyBorder="1" applyAlignment="1">
      <alignment vertical="center" wrapText="1"/>
    </xf>
    <xf numFmtId="2" fontId="0" fillId="4" borderId="1" xfId="0" applyNumberFormat="1" applyFill="1" applyBorder="1" applyAlignment="1">
      <alignment vertical="center" wrapText="1"/>
    </xf>
    <xf numFmtId="2" fontId="0" fillId="4" borderId="1" xfId="0" applyNumberFormat="1" applyFill="1" applyBorder="1" applyAlignment="1">
      <alignment vertical="center"/>
    </xf>
    <xf numFmtId="2" fontId="0" fillId="9" borderId="1" xfId="0" applyNumberForma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2" fontId="0" fillId="10" borderId="1" xfId="0" applyNumberForma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2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2" fontId="3" fillId="10" borderId="1" xfId="0" applyNumberFormat="1" applyFont="1" applyFill="1" applyBorder="1" applyAlignment="1">
      <alignment vertical="center" wrapText="1"/>
    </xf>
    <xf numFmtId="0" fontId="0" fillId="10" borderId="0" xfId="0" applyFill="1" applyAlignment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.7109375" style="2" customWidth="1"/>
    <col min="2" max="2" width="12" style="2" customWidth="1"/>
    <col min="3" max="7" width="9.140625" style="6"/>
    <col min="8" max="8" width="9.140625" style="5"/>
    <col min="9" max="9" width="9.140625" style="3"/>
    <col min="10" max="10" width="13.5703125" style="9" customWidth="1"/>
    <col min="11" max="28" width="7.5703125" style="9" customWidth="1"/>
    <col min="29" max="29" width="9.140625" style="13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24</v>
      </c>
      <c r="R1" s="117"/>
      <c r="S1" s="115" t="s">
        <v>25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150904</v>
      </c>
      <c r="B2" s="2" t="s">
        <v>11</v>
      </c>
      <c r="C2" s="6">
        <v>570</v>
      </c>
      <c r="D2" s="6">
        <v>98</v>
      </c>
      <c r="E2" s="6">
        <f>SUM(C2:D2)</f>
        <v>668</v>
      </c>
      <c r="F2" s="6">
        <f>E2/5</f>
        <v>133.6</v>
      </c>
      <c r="G2" s="6">
        <f>SUM(E2:F2)</f>
        <v>801.6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150906</v>
      </c>
      <c r="B3" s="2" t="s">
        <v>11</v>
      </c>
      <c r="C3" s="6">
        <v>1140</v>
      </c>
      <c r="D3" s="6">
        <v>90</v>
      </c>
      <c r="E3" s="6">
        <f t="shared" ref="E3:E21" si="0">SUM(C3:D3)</f>
        <v>1230</v>
      </c>
      <c r="F3" s="6">
        <f>E3/5</f>
        <v>246</v>
      </c>
      <c r="G3" s="6">
        <f>SUM(E3:F3)</f>
        <v>1476</v>
      </c>
      <c r="N3" s="9">
        <v>70</v>
      </c>
      <c r="P3" s="20">
        <v>25.42</v>
      </c>
      <c r="Q3" s="9" t="s">
        <v>16</v>
      </c>
      <c r="R3" s="9">
        <v>750</v>
      </c>
      <c r="S3" s="9" t="s">
        <v>16</v>
      </c>
      <c r="T3" s="9">
        <v>35.729999999999997</v>
      </c>
      <c r="U3" s="9">
        <v>4.32</v>
      </c>
      <c r="V3" s="9">
        <v>43.18</v>
      </c>
      <c r="W3" s="9">
        <v>31.33</v>
      </c>
      <c r="X3" s="9">
        <v>156.66999999999999</v>
      </c>
      <c r="Y3" s="9">
        <v>28.49</v>
      </c>
      <c r="Z3" s="9">
        <v>142.43</v>
      </c>
      <c r="AA3" s="9">
        <v>1.2</v>
      </c>
      <c r="AB3" s="9">
        <v>12</v>
      </c>
      <c r="AC3" s="12" t="s">
        <v>36</v>
      </c>
    </row>
    <row r="4" spans="1:29" x14ac:dyDescent="0.25">
      <c r="A4" s="2">
        <v>150907</v>
      </c>
      <c r="B4" s="2" t="s">
        <v>11</v>
      </c>
      <c r="C4" s="6">
        <v>1140</v>
      </c>
      <c r="D4" s="6">
        <v>74</v>
      </c>
      <c r="E4" s="6">
        <f t="shared" si="0"/>
        <v>1214</v>
      </c>
      <c r="F4" s="6">
        <f>E4/5</f>
        <v>242.8</v>
      </c>
      <c r="G4" s="6">
        <f>SUM(E4:F4)</f>
        <v>1456.8</v>
      </c>
      <c r="N4" s="9">
        <v>8.81</v>
      </c>
      <c r="P4" s="20">
        <v>26.54</v>
      </c>
      <c r="U4" s="9">
        <v>4.74</v>
      </c>
      <c r="V4" s="9">
        <v>43.26</v>
      </c>
      <c r="X4" s="9" t="s">
        <v>26</v>
      </c>
      <c r="Y4" s="9">
        <v>63.33</v>
      </c>
      <c r="Z4" s="9">
        <v>316.66000000000003</v>
      </c>
      <c r="AB4" s="22">
        <v>67</v>
      </c>
      <c r="AC4" s="23" t="s">
        <v>34</v>
      </c>
    </row>
    <row r="5" spans="1:29" x14ac:dyDescent="0.25">
      <c r="A5" s="2">
        <v>151002</v>
      </c>
      <c r="B5" s="2" t="s">
        <v>11</v>
      </c>
      <c r="C5" s="6">
        <v>1140</v>
      </c>
      <c r="D5" s="6">
        <v>101.19</v>
      </c>
      <c r="E5" s="6">
        <f t="shared" si="0"/>
        <v>1241.19</v>
      </c>
      <c r="F5" s="6">
        <f>E5/5</f>
        <v>248.238</v>
      </c>
      <c r="G5" s="6">
        <f>SUM(E5:F5)</f>
        <v>1489.4280000000001</v>
      </c>
      <c r="N5" s="9">
        <v>13.32</v>
      </c>
      <c r="P5" s="20">
        <v>25.68</v>
      </c>
      <c r="U5" s="9" t="s">
        <v>16</v>
      </c>
      <c r="V5" s="9">
        <v>12</v>
      </c>
      <c r="AB5" s="9">
        <v>0.52</v>
      </c>
      <c r="AC5" s="13" t="s">
        <v>37</v>
      </c>
    </row>
    <row r="6" spans="1:29" x14ac:dyDescent="0.25">
      <c r="A6" s="2">
        <v>151006</v>
      </c>
      <c r="B6" s="2" t="s">
        <v>11</v>
      </c>
      <c r="C6" s="6">
        <v>1140</v>
      </c>
      <c r="D6" s="6">
        <v>32.64</v>
      </c>
      <c r="E6" s="6">
        <f t="shared" si="0"/>
        <v>1172.6400000000001</v>
      </c>
      <c r="F6" s="6">
        <f t="shared" ref="F6:F21" si="1">E6/5</f>
        <v>234.52800000000002</v>
      </c>
      <c r="G6" s="6">
        <f t="shared" ref="G6:G21" si="2">SUM(E6:F6)</f>
        <v>1407.1680000000001</v>
      </c>
      <c r="P6" s="20">
        <v>25.43</v>
      </c>
      <c r="AB6" s="9">
        <v>0.8</v>
      </c>
      <c r="AC6" s="13" t="s">
        <v>37</v>
      </c>
    </row>
    <row r="7" spans="1:29" x14ac:dyDescent="0.25">
      <c r="A7" s="2">
        <v>151105</v>
      </c>
      <c r="B7" s="2" t="s">
        <v>12</v>
      </c>
      <c r="C7" s="6">
        <v>1704.46</v>
      </c>
      <c r="D7" s="6">
        <v>0</v>
      </c>
      <c r="E7" s="6">
        <f t="shared" si="0"/>
        <v>1704.46</v>
      </c>
      <c r="F7" s="6">
        <f t="shared" si="1"/>
        <v>340.892</v>
      </c>
      <c r="G7" s="6">
        <f t="shared" si="2"/>
        <v>2045.3520000000001</v>
      </c>
      <c r="P7" s="20">
        <v>25.34</v>
      </c>
      <c r="AB7" s="9">
        <v>58</v>
      </c>
      <c r="AC7" s="13" t="s">
        <v>38</v>
      </c>
    </row>
    <row r="8" spans="1:29" x14ac:dyDescent="0.25">
      <c r="A8" s="2">
        <v>151108</v>
      </c>
      <c r="B8" s="2" t="s">
        <v>19</v>
      </c>
      <c r="C8" s="6">
        <v>416.25</v>
      </c>
      <c r="D8" s="6">
        <v>0</v>
      </c>
      <c r="E8" s="6">
        <f t="shared" si="0"/>
        <v>416.25</v>
      </c>
      <c r="F8" s="6">
        <f t="shared" si="1"/>
        <v>83.25</v>
      </c>
      <c r="G8" s="6">
        <f t="shared" si="2"/>
        <v>499.5</v>
      </c>
      <c r="P8" s="20">
        <v>25.22</v>
      </c>
    </row>
    <row r="9" spans="1:29" x14ac:dyDescent="0.25">
      <c r="A9" s="2">
        <v>151007</v>
      </c>
      <c r="B9" s="2" t="s">
        <v>11</v>
      </c>
      <c r="C9" s="6">
        <v>570</v>
      </c>
      <c r="D9" s="6">
        <v>19.18</v>
      </c>
      <c r="E9" s="6">
        <f t="shared" si="0"/>
        <v>589.17999999999995</v>
      </c>
      <c r="F9" s="6">
        <f t="shared" si="1"/>
        <v>117.83599999999998</v>
      </c>
      <c r="G9" s="6">
        <f t="shared" si="2"/>
        <v>707.01599999999996</v>
      </c>
      <c r="P9" s="20">
        <v>24.31</v>
      </c>
    </row>
    <row r="10" spans="1:29" x14ac:dyDescent="0.25">
      <c r="A10" s="2">
        <v>151008</v>
      </c>
      <c r="B10" s="2" t="s">
        <v>11</v>
      </c>
      <c r="C10" s="6">
        <v>570</v>
      </c>
      <c r="D10" s="6">
        <v>50.91</v>
      </c>
      <c r="E10" s="6">
        <f t="shared" si="0"/>
        <v>620.91</v>
      </c>
      <c r="F10" s="6">
        <f t="shared" si="1"/>
        <v>124.18199999999999</v>
      </c>
      <c r="G10" s="6">
        <f t="shared" si="2"/>
        <v>745.09199999999998</v>
      </c>
      <c r="P10" s="20">
        <v>25.75</v>
      </c>
    </row>
    <row r="11" spans="1:29" x14ac:dyDescent="0.25">
      <c r="A11" s="2">
        <v>151010</v>
      </c>
      <c r="B11" s="2" t="s">
        <v>11</v>
      </c>
      <c r="C11" s="6">
        <v>1140</v>
      </c>
      <c r="D11" s="6">
        <v>58.07</v>
      </c>
      <c r="E11" s="6">
        <f t="shared" si="0"/>
        <v>1198.07</v>
      </c>
      <c r="F11" s="6">
        <f t="shared" si="1"/>
        <v>239.61399999999998</v>
      </c>
      <c r="G11" s="6">
        <f t="shared" si="2"/>
        <v>1437.684</v>
      </c>
      <c r="P11" s="20">
        <v>26.52</v>
      </c>
    </row>
    <row r="12" spans="1:29" x14ac:dyDescent="0.25">
      <c r="A12" s="2">
        <v>151203</v>
      </c>
      <c r="B12" s="2" t="s">
        <v>11</v>
      </c>
      <c r="C12" s="6">
        <v>570</v>
      </c>
      <c r="D12" s="6">
        <v>24.5</v>
      </c>
      <c r="E12" s="6">
        <f>SUM(C12:D12)</f>
        <v>594.5</v>
      </c>
      <c r="F12" s="6">
        <f>E12/5</f>
        <v>118.9</v>
      </c>
      <c r="G12" s="6">
        <f>SUM(E12:F12)</f>
        <v>713.4</v>
      </c>
      <c r="P12" s="20">
        <v>25.56</v>
      </c>
    </row>
    <row r="13" spans="1:29" x14ac:dyDescent="0.25">
      <c r="A13" s="2">
        <v>151204</v>
      </c>
      <c r="B13" s="2" t="s">
        <v>11</v>
      </c>
      <c r="C13" s="6">
        <v>540</v>
      </c>
      <c r="D13" s="6">
        <v>26.54</v>
      </c>
      <c r="E13" s="6">
        <f>SUM(C13:D13)</f>
        <v>566.54</v>
      </c>
      <c r="F13" s="6">
        <f>E13/5</f>
        <v>113.30799999999999</v>
      </c>
      <c r="G13" s="6">
        <f>SUM(E13:F13)</f>
        <v>679.84799999999996</v>
      </c>
      <c r="P13" s="20">
        <v>25.94</v>
      </c>
    </row>
    <row r="14" spans="1:29" x14ac:dyDescent="0.25">
      <c r="A14" s="2">
        <v>160107</v>
      </c>
      <c r="B14" s="2" t="s">
        <v>20</v>
      </c>
      <c r="C14" s="6">
        <v>629.55999999999995</v>
      </c>
      <c r="D14" s="6">
        <v>0</v>
      </c>
      <c r="E14" s="6">
        <f>SUM(C14:D14)</f>
        <v>629.55999999999995</v>
      </c>
      <c r="F14" s="6">
        <f>E14/5</f>
        <v>125.91199999999999</v>
      </c>
      <c r="G14" s="6">
        <f>SUM(E14:F14)</f>
        <v>755.47199999999998</v>
      </c>
      <c r="P14" s="20">
        <v>27.09</v>
      </c>
    </row>
    <row r="15" spans="1:29" x14ac:dyDescent="0.25">
      <c r="A15" s="2">
        <v>160108</v>
      </c>
      <c r="B15" s="2" t="s">
        <v>20</v>
      </c>
      <c r="C15" s="6">
        <v>10230.48</v>
      </c>
      <c r="D15" s="6">
        <v>0</v>
      </c>
      <c r="E15" s="6">
        <f>SUM(C15:D15)</f>
        <v>10230.48</v>
      </c>
      <c r="F15" s="6">
        <f>E15/5</f>
        <v>2046.096</v>
      </c>
      <c r="G15" s="6">
        <f>SUM(E15:F15)</f>
        <v>12276.575999999999</v>
      </c>
      <c r="P15" s="20"/>
    </row>
    <row r="16" spans="1:29" x14ac:dyDescent="0.25">
      <c r="E16" s="6">
        <f t="shared" si="0"/>
        <v>0</v>
      </c>
      <c r="F16" s="6">
        <f t="shared" si="1"/>
        <v>0</v>
      </c>
      <c r="G16" s="6">
        <f t="shared" si="2"/>
        <v>0</v>
      </c>
      <c r="P16" s="20"/>
    </row>
    <row r="17" spans="1:29" x14ac:dyDescent="0.25">
      <c r="E17" s="6">
        <f t="shared" si="0"/>
        <v>0</v>
      </c>
      <c r="F17" s="6">
        <f t="shared" si="1"/>
        <v>0</v>
      </c>
      <c r="G17" s="6">
        <f t="shared" si="2"/>
        <v>0</v>
      </c>
    </row>
    <row r="18" spans="1:29" x14ac:dyDescent="0.25">
      <c r="E18" s="6">
        <f t="shared" si="0"/>
        <v>0</v>
      </c>
      <c r="F18" s="6">
        <f t="shared" si="1"/>
        <v>0</v>
      </c>
      <c r="G18" s="6">
        <f t="shared" si="2"/>
        <v>0</v>
      </c>
    </row>
    <row r="19" spans="1:29" x14ac:dyDescent="0.25">
      <c r="E19" s="6">
        <f t="shared" si="0"/>
        <v>0</v>
      </c>
      <c r="F19" s="6">
        <f t="shared" si="1"/>
        <v>0</v>
      </c>
      <c r="G19" s="6">
        <f t="shared" si="2"/>
        <v>0</v>
      </c>
    </row>
    <row r="20" spans="1:29" x14ac:dyDescent="0.25">
      <c r="E20" s="6">
        <f t="shared" si="0"/>
        <v>0</v>
      </c>
      <c r="F20" s="6">
        <f t="shared" si="1"/>
        <v>0</v>
      </c>
      <c r="G20" s="6">
        <f t="shared" si="2"/>
        <v>0</v>
      </c>
    </row>
    <row r="21" spans="1:29" x14ac:dyDescent="0.25">
      <c r="E21" s="6">
        <f t="shared" si="0"/>
        <v>0</v>
      </c>
      <c r="F21" s="6">
        <f t="shared" si="1"/>
        <v>0</v>
      </c>
      <c r="G21" s="6">
        <f t="shared" si="2"/>
        <v>0</v>
      </c>
    </row>
    <row r="22" spans="1:29" x14ac:dyDescent="0.25">
      <c r="H22"/>
    </row>
    <row r="23" spans="1:29" x14ac:dyDescent="0.25">
      <c r="C23" s="14"/>
      <c r="H23"/>
      <c r="I23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SUM(E2:E21)</f>
        <v>22075.78</v>
      </c>
      <c r="F24" s="16">
        <f>SUM(F2:F21)</f>
        <v>4415.1559999999999</v>
      </c>
      <c r="G24" s="16">
        <f>SUM(G2:G21)</f>
        <v>26490.935999999998</v>
      </c>
      <c r="H24"/>
      <c r="J24" s="17" t="s">
        <v>21</v>
      </c>
      <c r="K24" s="17">
        <f>SUM(K3:K22)</f>
        <v>0</v>
      </c>
      <c r="L24" s="17">
        <f t="shared" ref="L24:AC24" si="3">SUM(L3:L22)</f>
        <v>0</v>
      </c>
      <c r="M24" s="17">
        <f t="shared" si="3"/>
        <v>0</v>
      </c>
      <c r="N24" s="17">
        <f t="shared" si="3"/>
        <v>92.13</v>
      </c>
      <c r="O24" s="17">
        <f t="shared" ref="O24:P24" si="4">SUM(O3:O22)</f>
        <v>0</v>
      </c>
      <c r="P24" s="17">
        <f t="shared" si="4"/>
        <v>308.8</v>
      </c>
      <c r="Q24" s="17">
        <f t="shared" si="3"/>
        <v>0</v>
      </c>
      <c r="R24" s="17">
        <f>SUM(R3:R22)/2</f>
        <v>375</v>
      </c>
      <c r="S24" s="17">
        <f t="shared" si="3"/>
        <v>0</v>
      </c>
      <c r="T24" s="17">
        <f>SUM(T3:T22)/2</f>
        <v>17.864999999999998</v>
      </c>
      <c r="U24" s="17">
        <f t="shared" si="3"/>
        <v>9.06</v>
      </c>
      <c r="V24" s="17">
        <f t="shared" si="3"/>
        <v>98.44</v>
      </c>
      <c r="W24" s="17">
        <f t="shared" si="3"/>
        <v>31.33</v>
      </c>
      <c r="X24" s="17">
        <f t="shared" si="3"/>
        <v>156.66999999999999</v>
      </c>
      <c r="Y24" s="17">
        <f t="shared" si="3"/>
        <v>91.82</v>
      </c>
      <c r="Z24" s="17">
        <f t="shared" si="3"/>
        <v>459.09000000000003</v>
      </c>
      <c r="AA24" s="17">
        <f t="shared" si="3"/>
        <v>1.2</v>
      </c>
      <c r="AB24" s="17">
        <f t="shared" si="3"/>
        <v>138.32</v>
      </c>
      <c r="AC24" s="17">
        <f t="shared" si="3"/>
        <v>0</v>
      </c>
    </row>
    <row r="25" spans="1:29" x14ac:dyDescent="0.25">
      <c r="A25" s="2" t="s">
        <v>31</v>
      </c>
      <c r="E25" s="6">
        <v>22075</v>
      </c>
      <c r="F25" s="6">
        <v>4415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1337.5149999999999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133.40999999999997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J28" s="20"/>
      <c r="K28" s="20">
        <v>133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</row>
    <row r="29" spans="1:29" ht="30" x14ac:dyDescent="0.25">
      <c r="C29" s="6" t="s">
        <v>32</v>
      </c>
    </row>
    <row r="31" spans="1:29" x14ac:dyDescent="0.25">
      <c r="AB31" s="17">
        <v>1500</v>
      </c>
      <c r="AC31" s="19" t="s">
        <v>39</v>
      </c>
    </row>
  </sheetData>
  <mergeCells count="9">
    <mergeCell ref="AA1:AC1"/>
    <mergeCell ref="Y1:Z1"/>
    <mergeCell ref="K1:L1"/>
    <mergeCell ref="M1:N1"/>
    <mergeCell ref="Q1:R1"/>
    <mergeCell ref="S1:T1"/>
    <mergeCell ref="U1:V1"/>
    <mergeCell ref="W1:X1"/>
    <mergeCell ref="O1:P1"/>
  </mergeCells>
  <pageMargins left="0.7" right="0.7" top="0.75" bottom="0.75" header="0.3" footer="0.3"/>
  <pageSetup paperSize="9" orientation="portrait" verticalDpi="0" r:id="rId1"/>
  <ignoredErrors>
    <ignoredError sqref="F2:F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P20" sqref="P20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160904</v>
      </c>
      <c r="B2" s="2" t="s">
        <v>11</v>
      </c>
      <c r="C2" s="6">
        <v>1080</v>
      </c>
      <c r="D2" s="6">
        <v>24.29</v>
      </c>
      <c r="E2" s="6">
        <f t="shared" ref="E2:E22" si="0">SUM(C2:D2)</f>
        <v>1104.29</v>
      </c>
      <c r="F2" s="6">
        <f t="shared" ref="F2:F22" si="1">E2/5</f>
        <v>220.858</v>
      </c>
      <c r="G2" s="6">
        <f t="shared" ref="G2:G22" si="2">SUM(E2:F2)</f>
        <v>1325.1479999999999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160905</v>
      </c>
      <c r="B3" s="2" t="s">
        <v>11</v>
      </c>
      <c r="C3" s="6">
        <v>540</v>
      </c>
      <c r="D3" s="6">
        <v>29.69</v>
      </c>
      <c r="E3" s="6">
        <f t="shared" si="0"/>
        <v>569.69000000000005</v>
      </c>
      <c r="F3" s="6">
        <f t="shared" si="1"/>
        <v>113.93800000000002</v>
      </c>
      <c r="G3" s="6">
        <f t="shared" si="2"/>
        <v>683.62800000000004</v>
      </c>
      <c r="K3" s="22">
        <v>17.02</v>
      </c>
      <c r="L3" s="22">
        <v>85.07</v>
      </c>
      <c r="N3" s="9">
        <v>73</v>
      </c>
      <c r="P3" s="39">
        <v>23.13</v>
      </c>
      <c r="T3" s="9">
        <v>40</v>
      </c>
      <c r="U3" s="9">
        <v>4.3600000000000003</v>
      </c>
      <c r="V3" s="9">
        <v>43.64</v>
      </c>
      <c r="Y3" s="9">
        <v>0.76</v>
      </c>
      <c r="Z3" s="9">
        <v>3.79</v>
      </c>
      <c r="AB3" s="9">
        <v>23.68</v>
      </c>
      <c r="AC3" s="13" t="s">
        <v>62</v>
      </c>
    </row>
    <row r="4" spans="1:29" x14ac:dyDescent="0.25">
      <c r="A4" s="2">
        <v>160909</v>
      </c>
      <c r="B4" s="2" t="s">
        <v>11</v>
      </c>
      <c r="C4" s="6">
        <v>540</v>
      </c>
      <c r="D4" s="6">
        <v>32.83</v>
      </c>
      <c r="E4" s="6">
        <f>SUM(C4:D4)</f>
        <v>572.83000000000004</v>
      </c>
      <c r="F4" s="6">
        <f t="shared" si="1"/>
        <v>114.566</v>
      </c>
      <c r="G4" s="6">
        <f t="shared" si="2"/>
        <v>687.39600000000007</v>
      </c>
      <c r="P4" s="39">
        <v>21.46</v>
      </c>
      <c r="T4" s="45"/>
      <c r="V4" s="39">
        <v>10.199999999999999</v>
      </c>
      <c r="AA4" s="9">
        <v>60</v>
      </c>
      <c r="AB4" s="9">
        <v>300</v>
      </c>
      <c r="AC4" s="13" t="s">
        <v>2</v>
      </c>
    </row>
    <row r="5" spans="1:29" s="41" customFormat="1" x14ac:dyDescent="0.25">
      <c r="A5" s="2">
        <v>160810</v>
      </c>
      <c r="B5" s="2" t="s">
        <v>19</v>
      </c>
      <c r="C5" s="6">
        <v>228.35</v>
      </c>
      <c r="D5" s="6">
        <v>0</v>
      </c>
      <c r="E5" s="6">
        <f>SUM(C5:D5)</f>
        <v>228.35</v>
      </c>
      <c r="F5" s="6">
        <f t="shared" si="1"/>
        <v>45.67</v>
      </c>
      <c r="G5" s="6">
        <f t="shared" si="2"/>
        <v>274.02</v>
      </c>
      <c r="H5" s="5"/>
      <c r="I5" s="3"/>
      <c r="J5" s="9"/>
      <c r="K5" s="9"/>
      <c r="L5" s="9"/>
      <c r="M5" s="9"/>
      <c r="N5" s="9"/>
      <c r="O5" s="9"/>
      <c r="P5" s="39">
        <v>40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40"/>
    </row>
    <row r="6" spans="1:29" x14ac:dyDescent="0.25">
      <c r="A6" s="2">
        <v>160902</v>
      </c>
      <c r="B6" s="2" t="s">
        <v>11</v>
      </c>
      <c r="C6" s="6">
        <v>1220</v>
      </c>
      <c r="D6" s="6">
        <v>308.08</v>
      </c>
      <c r="E6" s="6">
        <f>SUM(C6:D6)</f>
        <v>1528.08</v>
      </c>
      <c r="F6" s="6">
        <f t="shared" si="1"/>
        <v>305.61599999999999</v>
      </c>
      <c r="G6" s="6">
        <f t="shared" si="2"/>
        <v>1833.6959999999999</v>
      </c>
      <c r="P6" s="39">
        <v>19.5</v>
      </c>
    </row>
    <row r="7" spans="1:29" x14ac:dyDescent="0.25">
      <c r="A7" s="2">
        <v>160913</v>
      </c>
      <c r="B7" s="2" t="s">
        <v>11</v>
      </c>
      <c r="C7" s="6">
        <v>1620</v>
      </c>
      <c r="D7" s="6">
        <v>57.03</v>
      </c>
      <c r="E7" s="6">
        <f>SUM(C7:D7)</f>
        <v>1677.03</v>
      </c>
      <c r="F7" s="6">
        <f t="shared" si="1"/>
        <v>335.40600000000001</v>
      </c>
      <c r="G7" s="6">
        <f>SUM(E7:F7)</f>
        <v>2012.4359999999999</v>
      </c>
      <c r="P7" s="24">
        <v>9.3000000000000007</v>
      </c>
    </row>
    <row r="8" spans="1:29" x14ac:dyDescent="0.25">
      <c r="A8" s="2">
        <v>160912</v>
      </c>
      <c r="B8" s="2" t="s">
        <v>50</v>
      </c>
      <c r="C8" s="6">
        <v>600</v>
      </c>
      <c r="D8" s="6">
        <v>0</v>
      </c>
      <c r="E8" s="6">
        <f t="shared" ref="E8:E18" si="3">SUM(C8:D8)</f>
        <v>600</v>
      </c>
      <c r="F8" s="6">
        <f t="shared" si="1"/>
        <v>120</v>
      </c>
      <c r="G8" s="6">
        <f t="shared" si="2"/>
        <v>720</v>
      </c>
      <c r="P8" s="39">
        <v>15.61</v>
      </c>
    </row>
    <row r="9" spans="1:29" x14ac:dyDescent="0.25">
      <c r="A9" s="2">
        <v>160917</v>
      </c>
      <c r="B9" s="2" t="s">
        <v>50</v>
      </c>
      <c r="C9" s="6">
        <v>600</v>
      </c>
      <c r="D9" s="6">
        <v>0</v>
      </c>
      <c r="E9" s="6">
        <f t="shared" si="3"/>
        <v>600</v>
      </c>
      <c r="F9" s="6">
        <f t="shared" si="1"/>
        <v>120</v>
      </c>
      <c r="G9" s="6">
        <f t="shared" si="2"/>
        <v>720</v>
      </c>
      <c r="P9" s="39">
        <v>11.39</v>
      </c>
      <c r="AB9" s="24"/>
      <c r="AC9" s="25"/>
    </row>
    <row r="10" spans="1:29" x14ac:dyDescent="0.25">
      <c r="A10" s="2">
        <v>160805</v>
      </c>
      <c r="B10" s="2" t="s">
        <v>59</v>
      </c>
      <c r="C10" s="6">
        <v>550</v>
      </c>
      <c r="D10" s="6">
        <v>0</v>
      </c>
      <c r="E10" s="6">
        <f t="shared" si="3"/>
        <v>550</v>
      </c>
      <c r="F10" s="6">
        <f t="shared" si="1"/>
        <v>110</v>
      </c>
      <c r="G10" s="30">
        <f t="shared" si="2"/>
        <v>660</v>
      </c>
      <c r="P10" s="39">
        <v>13.99</v>
      </c>
    </row>
    <row r="11" spans="1:29" x14ac:dyDescent="0.25">
      <c r="A11" s="2">
        <v>160806</v>
      </c>
      <c r="B11" s="2" t="s">
        <v>59</v>
      </c>
      <c r="C11" s="6">
        <v>750</v>
      </c>
      <c r="D11" s="6">
        <v>0</v>
      </c>
      <c r="E11" s="6">
        <f t="shared" si="3"/>
        <v>750</v>
      </c>
      <c r="F11" s="6">
        <f t="shared" si="1"/>
        <v>150</v>
      </c>
      <c r="G11" s="6">
        <f>SUM(F11:F11)</f>
        <v>150</v>
      </c>
      <c r="P11" s="39">
        <v>23.06</v>
      </c>
    </row>
    <row r="12" spans="1:29" x14ac:dyDescent="0.25">
      <c r="A12" s="2">
        <v>160808</v>
      </c>
      <c r="B12" s="2" t="s">
        <v>59</v>
      </c>
      <c r="C12" s="6">
        <v>17.600000000000001</v>
      </c>
      <c r="D12" s="6">
        <v>0</v>
      </c>
      <c r="E12" s="6">
        <f t="shared" si="3"/>
        <v>17.600000000000001</v>
      </c>
      <c r="F12" s="6">
        <f t="shared" si="1"/>
        <v>3.5200000000000005</v>
      </c>
      <c r="G12" s="6">
        <f t="shared" si="2"/>
        <v>21.12</v>
      </c>
      <c r="P12" s="39">
        <v>10.59</v>
      </c>
    </row>
    <row r="13" spans="1:29" x14ac:dyDescent="0.25">
      <c r="A13" s="2">
        <v>160901</v>
      </c>
      <c r="B13" s="2" t="s">
        <v>59</v>
      </c>
      <c r="C13" s="6">
        <v>103.35</v>
      </c>
      <c r="D13" s="6">
        <v>0</v>
      </c>
      <c r="E13" s="6">
        <f t="shared" si="3"/>
        <v>103.35</v>
      </c>
      <c r="F13" s="6">
        <f t="shared" si="1"/>
        <v>20.669999999999998</v>
      </c>
      <c r="G13" s="6">
        <f t="shared" si="2"/>
        <v>124.02</v>
      </c>
    </row>
    <row r="14" spans="1:29" x14ac:dyDescent="0.25">
      <c r="A14" s="2">
        <v>160903</v>
      </c>
      <c r="B14" s="2" t="s">
        <v>59</v>
      </c>
      <c r="C14" s="6">
        <v>116.16</v>
      </c>
      <c r="D14" s="6">
        <v>0</v>
      </c>
      <c r="E14" s="6">
        <f t="shared" si="3"/>
        <v>116.16</v>
      </c>
      <c r="F14" s="6">
        <f t="shared" si="1"/>
        <v>23.231999999999999</v>
      </c>
      <c r="G14" s="6">
        <f t="shared" si="2"/>
        <v>139.392</v>
      </c>
      <c r="P14" s="39"/>
    </row>
    <row r="15" spans="1:29" x14ac:dyDescent="0.25">
      <c r="A15" s="2">
        <v>160906</v>
      </c>
      <c r="B15" s="2" t="s">
        <v>59</v>
      </c>
      <c r="C15" s="6">
        <v>41.8</v>
      </c>
      <c r="D15" s="6">
        <v>0</v>
      </c>
      <c r="E15" s="6">
        <f t="shared" si="3"/>
        <v>41.8</v>
      </c>
      <c r="F15" s="6">
        <f t="shared" si="1"/>
        <v>8.36</v>
      </c>
      <c r="G15" s="6">
        <f t="shared" si="2"/>
        <v>50.16</v>
      </c>
    </row>
    <row r="16" spans="1:29" x14ac:dyDescent="0.25">
      <c r="A16" s="2">
        <v>160907</v>
      </c>
      <c r="B16" s="2" t="s">
        <v>59</v>
      </c>
      <c r="C16" s="6">
        <v>750</v>
      </c>
      <c r="D16" s="6">
        <v>0</v>
      </c>
      <c r="E16" s="6">
        <f t="shared" si="3"/>
        <v>750</v>
      </c>
      <c r="F16" s="6">
        <f t="shared" si="1"/>
        <v>150</v>
      </c>
      <c r="G16" s="6">
        <f t="shared" si="2"/>
        <v>900</v>
      </c>
    </row>
    <row r="17" spans="1:29" x14ac:dyDescent="0.25">
      <c r="A17" s="2">
        <v>160908</v>
      </c>
      <c r="B17" s="2" t="s">
        <v>59</v>
      </c>
      <c r="C17" s="6">
        <v>550</v>
      </c>
      <c r="D17" s="6">
        <v>0</v>
      </c>
      <c r="E17" s="6">
        <f t="shared" si="3"/>
        <v>550</v>
      </c>
      <c r="F17" s="6">
        <f t="shared" si="1"/>
        <v>110</v>
      </c>
      <c r="G17" s="6">
        <f t="shared" si="2"/>
        <v>660</v>
      </c>
    </row>
    <row r="18" spans="1:29" x14ac:dyDescent="0.25">
      <c r="A18" s="2">
        <v>160910</v>
      </c>
      <c r="B18" s="2" t="s">
        <v>59</v>
      </c>
      <c r="C18" s="6">
        <v>550</v>
      </c>
      <c r="D18" s="6">
        <v>0</v>
      </c>
      <c r="E18" s="6">
        <f t="shared" si="3"/>
        <v>550</v>
      </c>
      <c r="F18" s="6">
        <f t="shared" si="1"/>
        <v>110</v>
      </c>
      <c r="G18" s="6">
        <f t="shared" si="2"/>
        <v>660</v>
      </c>
    </row>
    <row r="19" spans="1:29" x14ac:dyDescent="0.25">
      <c r="A19" s="42"/>
      <c r="B19" s="42"/>
      <c r="C19" s="43"/>
      <c r="D19" s="43"/>
      <c r="E19" s="43">
        <f t="shared" si="0"/>
        <v>0</v>
      </c>
      <c r="F19" s="43">
        <f t="shared" si="1"/>
        <v>0</v>
      </c>
      <c r="G19" s="43">
        <f t="shared" si="2"/>
        <v>0</v>
      </c>
    </row>
    <row r="20" spans="1:29" x14ac:dyDescent="0.25">
      <c r="A20" s="42"/>
      <c r="B20" s="42"/>
      <c r="C20" s="43"/>
      <c r="D20" s="43"/>
      <c r="E20" s="43">
        <f t="shared" si="0"/>
        <v>0</v>
      </c>
      <c r="F20" s="43">
        <f t="shared" si="1"/>
        <v>0</v>
      </c>
      <c r="G20" s="43">
        <f t="shared" si="2"/>
        <v>0</v>
      </c>
    </row>
    <row r="21" spans="1:29" x14ac:dyDescent="0.25">
      <c r="E21" s="43">
        <f t="shared" si="0"/>
        <v>0</v>
      </c>
      <c r="F21" s="6">
        <f t="shared" si="1"/>
        <v>0</v>
      </c>
      <c r="G21" s="6">
        <f t="shared" si="2"/>
        <v>0</v>
      </c>
    </row>
    <row r="22" spans="1:29" x14ac:dyDescent="0.25">
      <c r="E22" s="43">
        <f t="shared" si="0"/>
        <v>0</v>
      </c>
      <c r="F22" s="6">
        <f t="shared" si="1"/>
        <v>0</v>
      </c>
      <c r="G22" s="6">
        <f t="shared" si="2"/>
        <v>0</v>
      </c>
    </row>
    <row r="23" spans="1:29" x14ac:dyDescent="0.25"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10309.179999999998</v>
      </c>
      <c r="F24" s="16">
        <f>SUM(F2:F21)</f>
        <v>2061.8360000000002</v>
      </c>
      <c r="G24" s="16">
        <f>SUM(G2:G21)</f>
        <v>11621.016000000001</v>
      </c>
      <c r="J24" s="17" t="s">
        <v>21</v>
      </c>
      <c r="K24" s="17">
        <f t="shared" ref="K24:Q24" si="4">SUM(K3:K22)</f>
        <v>17.02</v>
      </c>
      <c r="L24" s="17">
        <f t="shared" si="4"/>
        <v>85.07</v>
      </c>
      <c r="M24" s="17">
        <f t="shared" si="4"/>
        <v>0</v>
      </c>
      <c r="N24" s="17">
        <f t="shared" si="4"/>
        <v>73</v>
      </c>
      <c r="O24" s="17">
        <f t="shared" si="4"/>
        <v>0</v>
      </c>
      <c r="P24" s="17">
        <f t="shared" si="4"/>
        <v>188.03</v>
      </c>
      <c r="Q24" s="17">
        <f t="shared" si="4"/>
        <v>0</v>
      </c>
      <c r="R24" s="17">
        <f>SUM(R3:R22)/2</f>
        <v>0</v>
      </c>
      <c r="S24" s="17">
        <f>SUM(S3:S22)</f>
        <v>0</v>
      </c>
      <c r="T24" s="17">
        <f>SUM(T3:T22)/2</f>
        <v>20</v>
      </c>
      <c r="U24" s="17">
        <f t="shared" ref="U24:AC24" si="5">SUM(U3:U22)</f>
        <v>4.3600000000000003</v>
      </c>
      <c r="V24" s="17">
        <f t="shared" si="5"/>
        <v>53.84</v>
      </c>
      <c r="W24" s="17">
        <f t="shared" si="5"/>
        <v>0</v>
      </c>
      <c r="X24" s="17">
        <f t="shared" si="5"/>
        <v>0</v>
      </c>
      <c r="Y24" s="17">
        <f t="shared" si="5"/>
        <v>0.76</v>
      </c>
      <c r="Z24" s="17">
        <f t="shared" si="5"/>
        <v>3.79</v>
      </c>
      <c r="AA24" s="17">
        <f t="shared" si="5"/>
        <v>60</v>
      </c>
      <c r="AB24" s="17">
        <f t="shared" si="5"/>
        <v>323.68</v>
      </c>
      <c r="AC24" s="17">
        <f t="shared" si="5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559.38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82.14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26"/>
    </row>
    <row r="31" spans="1:29" x14ac:dyDescent="0.25">
      <c r="J31" s="9" t="s">
        <v>90</v>
      </c>
      <c r="AB31" s="17"/>
      <c r="AC31" s="19"/>
    </row>
    <row r="32" spans="1:29" x14ac:dyDescent="0.25">
      <c r="P32" s="46" t="s">
        <v>104</v>
      </c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 t="s">
        <v>93</v>
      </c>
      <c r="P35" s="9"/>
      <c r="Q35" s="9"/>
      <c r="R35" s="9"/>
      <c r="S35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F32" sqref="F32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160914</v>
      </c>
      <c r="B2" s="2" t="s">
        <v>11</v>
      </c>
      <c r="C2" s="6">
        <v>550</v>
      </c>
      <c r="D2" s="6">
        <v>0</v>
      </c>
      <c r="E2" s="6">
        <f t="shared" ref="E2:E10" si="0">SUM(C2:D2)</f>
        <v>550</v>
      </c>
      <c r="F2" s="6">
        <f t="shared" ref="F2:F10" si="1">E2/5</f>
        <v>110</v>
      </c>
      <c r="G2" s="6">
        <f t="shared" ref="G2:G10" si="2">SUM(E2:F2)</f>
        <v>660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161103</v>
      </c>
      <c r="B3" s="2" t="s">
        <v>108</v>
      </c>
      <c r="C3" s="6">
        <v>1300</v>
      </c>
      <c r="D3" s="6">
        <v>0</v>
      </c>
      <c r="E3" s="6">
        <f t="shared" si="0"/>
        <v>1300</v>
      </c>
      <c r="F3" s="6">
        <f t="shared" si="1"/>
        <v>260</v>
      </c>
      <c r="G3" s="6">
        <f t="shared" si="2"/>
        <v>1560</v>
      </c>
      <c r="K3" s="22">
        <v>17.02</v>
      </c>
      <c r="L3" s="22">
        <v>85.07</v>
      </c>
      <c r="N3" s="9">
        <v>73</v>
      </c>
      <c r="P3" s="39">
        <v>11.13</v>
      </c>
      <c r="T3" s="9">
        <v>40</v>
      </c>
      <c r="Y3" s="39">
        <v>78</v>
      </c>
      <c r="Z3" s="39">
        <v>390</v>
      </c>
      <c r="AB3" s="9">
        <v>23.68</v>
      </c>
      <c r="AC3" s="13" t="s">
        <v>62</v>
      </c>
    </row>
    <row r="4" spans="1:29" x14ac:dyDescent="0.25">
      <c r="A4" s="2">
        <v>161002</v>
      </c>
      <c r="B4" s="2" t="s">
        <v>11</v>
      </c>
      <c r="C4" s="6">
        <v>540</v>
      </c>
      <c r="D4" s="6">
        <v>40.99</v>
      </c>
      <c r="E4" s="6">
        <f t="shared" si="0"/>
        <v>580.99</v>
      </c>
      <c r="F4" s="6">
        <f t="shared" si="1"/>
        <v>116.19800000000001</v>
      </c>
      <c r="G4" s="6">
        <f t="shared" si="2"/>
        <v>697.18799999999999</v>
      </c>
      <c r="K4" s="9">
        <v>11</v>
      </c>
      <c r="L4" s="9">
        <v>72.58</v>
      </c>
      <c r="P4" s="39">
        <v>15.45</v>
      </c>
      <c r="T4" s="45"/>
      <c r="V4" s="39"/>
    </row>
    <row r="5" spans="1:29" s="41" customFormat="1" x14ac:dyDescent="0.25">
      <c r="A5" s="2">
        <v>160911</v>
      </c>
      <c r="B5" s="2" t="s">
        <v>11</v>
      </c>
      <c r="C5" s="6">
        <v>550</v>
      </c>
      <c r="D5" s="6">
        <v>0</v>
      </c>
      <c r="E5" s="6">
        <f t="shared" si="0"/>
        <v>550</v>
      </c>
      <c r="F5" s="6">
        <f t="shared" si="1"/>
        <v>110</v>
      </c>
      <c r="G5" s="6">
        <f t="shared" si="2"/>
        <v>660</v>
      </c>
      <c r="H5" s="5"/>
      <c r="I5" s="3"/>
      <c r="J5" s="9"/>
      <c r="K5" s="9"/>
      <c r="L5" s="9"/>
      <c r="M5" s="9"/>
      <c r="N5" s="9"/>
      <c r="O5" s="9"/>
      <c r="P5" s="39">
        <v>11.81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40"/>
    </row>
    <row r="6" spans="1:29" x14ac:dyDescent="0.25">
      <c r="A6" s="2">
        <v>161006</v>
      </c>
      <c r="B6" s="2" t="s">
        <v>11</v>
      </c>
      <c r="C6" s="6">
        <v>1080</v>
      </c>
      <c r="D6" s="6">
        <v>0</v>
      </c>
      <c r="E6" s="6">
        <f t="shared" si="0"/>
        <v>1080</v>
      </c>
      <c r="F6" s="6">
        <f t="shared" si="1"/>
        <v>216</v>
      </c>
      <c r="G6" s="6">
        <f t="shared" si="2"/>
        <v>1296</v>
      </c>
      <c r="P6" s="39">
        <v>10.83</v>
      </c>
    </row>
    <row r="7" spans="1:29" x14ac:dyDescent="0.25">
      <c r="A7" s="2">
        <v>160918</v>
      </c>
      <c r="B7" s="2" t="s">
        <v>59</v>
      </c>
      <c r="C7" s="6">
        <v>127.6</v>
      </c>
      <c r="D7" s="6">
        <v>0</v>
      </c>
      <c r="E7" s="6">
        <f t="shared" si="0"/>
        <v>127.6</v>
      </c>
      <c r="F7" s="6">
        <f t="shared" si="1"/>
        <v>25.52</v>
      </c>
      <c r="G7" s="6">
        <f t="shared" si="2"/>
        <v>153.12</v>
      </c>
      <c r="P7" s="39">
        <v>16.11</v>
      </c>
    </row>
    <row r="8" spans="1:29" x14ac:dyDescent="0.25">
      <c r="A8" s="2">
        <v>160915</v>
      </c>
      <c r="B8" s="2" t="s">
        <v>59</v>
      </c>
      <c r="C8" s="6">
        <v>110.44</v>
      </c>
      <c r="D8" s="6">
        <v>0</v>
      </c>
      <c r="E8" s="6">
        <f t="shared" si="0"/>
        <v>110.44</v>
      </c>
      <c r="F8" s="6">
        <f t="shared" si="1"/>
        <v>22.088000000000001</v>
      </c>
      <c r="G8" s="6">
        <f t="shared" si="2"/>
        <v>132.52799999999999</v>
      </c>
      <c r="P8" s="39">
        <v>10.96</v>
      </c>
    </row>
    <row r="9" spans="1:29" x14ac:dyDescent="0.25">
      <c r="A9" s="2">
        <v>160916</v>
      </c>
      <c r="B9" s="2" t="s">
        <v>59</v>
      </c>
      <c r="C9" s="6">
        <v>1121.69</v>
      </c>
      <c r="D9" s="6">
        <v>0</v>
      </c>
      <c r="E9" s="6">
        <f t="shared" si="0"/>
        <v>1121.69</v>
      </c>
      <c r="F9" s="6">
        <f t="shared" si="1"/>
        <v>224.33800000000002</v>
      </c>
      <c r="G9" s="6">
        <f t="shared" si="2"/>
        <v>1346.028</v>
      </c>
      <c r="P9" s="24">
        <v>16</v>
      </c>
      <c r="AB9" s="24"/>
      <c r="AC9" s="25"/>
    </row>
    <row r="10" spans="1:29" x14ac:dyDescent="0.25">
      <c r="A10" s="2">
        <v>161009</v>
      </c>
      <c r="B10" s="2" t="s">
        <v>50</v>
      </c>
      <c r="C10" s="6">
        <v>650</v>
      </c>
      <c r="D10" s="6">
        <v>0</v>
      </c>
      <c r="E10" s="6">
        <f t="shared" si="0"/>
        <v>650</v>
      </c>
      <c r="F10" s="6">
        <f t="shared" si="1"/>
        <v>130</v>
      </c>
      <c r="G10" s="30">
        <f t="shared" si="2"/>
        <v>780</v>
      </c>
      <c r="P10" s="39">
        <v>13.6</v>
      </c>
    </row>
    <row r="11" spans="1:29" x14ac:dyDescent="0.25">
      <c r="P11" s="39">
        <v>10.44</v>
      </c>
    </row>
    <row r="12" spans="1:29" x14ac:dyDescent="0.25">
      <c r="P12" s="39">
        <v>5</v>
      </c>
    </row>
    <row r="13" spans="1:29" x14ac:dyDescent="0.25">
      <c r="P13" s="39">
        <v>6.17</v>
      </c>
    </row>
    <row r="14" spans="1:29" x14ac:dyDescent="0.25">
      <c r="P14" s="39"/>
    </row>
    <row r="17" spans="1:29" x14ac:dyDescent="0.25">
      <c r="E17" s="37">
        <f t="shared" ref="E17:E22" si="3">SUM(C17:D17)</f>
        <v>0</v>
      </c>
      <c r="F17" s="37">
        <f t="shared" ref="F17:F22" si="4">E17/5</f>
        <v>0</v>
      </c>
      <c r="G17" s="37">
        <f t="shared" ref="G17:G22" si="5">SUM(E17:F17)</f>
        <v>0</v>
      </c>
    </row>
    <row r="18" spans="1:29" x14ac:dyDescent="0.25">
      <c r="E18" s="37">
        <f t="shared" si="3"/>
        <v>0</v>
      </c>
      <c r="F18" s="37">
        <f t="shared" si="4"/>
        <v>0</v>
      </c>
      <c r="G18" s="37">
        <f t="shared" si="5"/>
        <v>0</v>
      </c>
    </row>
    <row r="19" spans="1:29" x14ac:dyDescent="0.25">
      <c r="A19" s="42"/>
      <c r="B19" s="42"/>
      <c r="C19" s="43"/>
      <c r="D19" s="43"/>
      <c r="E19" s="37">
        <f t="shared" si="3"/>
        <v>0</v>
      </c>
      <c r="F19" s="37">
        <f t="shared" si="4"/>
        <v>0</v>
      </c>
      <c r="G19" s="37">
        <f t="shared" si="5"/>
        <v>0</v>
      </c>
    </row>
    <row r="20" spans="1:29" x14ac:dyDescent="0.25">
      <c r="A20" s="42"/>
      <c r="B20" s="42"/>
      <c r="C20" s="43"/>
      <c r="D20" s="43"/>
      <c r="E20" s="37">
        <f t="shared" si="3"/>
        <v>0</v>
      </c>
      <c r="F20" s="37">
        <f t="shared" si="4"/>
        <v>0</v>
      </c>
      <c r="G20" s="37">
        <f t="shared" si="5"/>
        <v>0</v>
      </c>
    </row>
    <row r="21" spans="1:29" x14ac:dyDescent="0.25">
      <c r="E21" s="37">
        <f t="shared" si="3"/>
        <v>0</v>
      </c>
      <c r="F21" s="37">
        <f t="shared" si="4"/>
        <v>0</v>
      </c>
      <c r="G21" s="37">
        <f t="shared" si="5"/>
        <v>0</v>
      </c>
    </row>
    <row r="22" spans="1:29" x14ac:dyDescent="0.25">
      <c r="E22" s="37">
        <f t="shared" si="3"/>
        <v>0</v>
      </c>
      <c r="F22" s="37">
        <f t="shared" si="4"/>
        <v>0</v>
      </c>
      <c r="G22" s="37">
        <f t="shared" si="5"/>
        <v>0</v>
      </c>
    </row>
    <row r="23" spans="1:29" x14ac:dyDescent="0.25">
      <c r="E23" s="37"/>
      <c r="F23" s="37"/>
      <c r="G23" s="37"/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6070.7199999999993</v>
      </c>
      <c r="F24" s="16">
        <f>SUM(F2:F21)</f>
        <v>1214.144</v>
      </c>
      <c r="G24" s="16">
        <f>SUM(G2:G21)</f>
        <v>7284.8640000000005</v>
      </c>
      <c r="J24" s="17" t="s">
        <v>21</v>
      </c>
      <c r="K24" s="17">
        <f t="shared" ref="K24:Q24" si="6">SUM(K3:K22)</f>
        <v>28.02</v>
      </c>
      <c r="L24" s="17">
        <f t="shared" si="6"/>
        <v>157.64999999999998</v>
      </c>
      <c r="M24" s="17">
        <f t="shared" si="6"/>
        <v>0</v>
      </c>
      <c r="N24" s="17">
        <f t="shared" si="6"/>
        <v>73</v>
      </c>
      <c r="O24" s="17">
        <f t="shared" si="6"/>
        <v>0</v>
      </c>
      <c r="P24" s="17">
        <f>SUM(P3:P22)</f>
        <v>127.49999999999999</v>
      </c>
      <c r="Q24" s="17">
        <f t="shared" si="6"/>
        <v>0</v>
      </c>
      <c r="R24" s="17">
        <f>SUM(R3:R22)/2</f>
        <v>0</v>
      </c>
      <c r="S24" s="17">
        <f>SUM(S3:S22)</f>
        <v>0</v>
      </c>
      <c r="T24" s="17">
        <f>SUM(T3:T22)/2</f>
        <v>20</v>
      </c>
      <c r="U24" s="17">
        <f t="shared" ref="U24:AC24" si="7">SUM(U3:U22)</f>
        <v>0</v>
      </c>
      <c r="V24" s="17">
        <f t="shared" si="7"/>
        <v>0</v>
      </c>
      <c r="W24" s="17">
        <f t="shared" si="7"/>
        <v>0</v>
      </c>
      <c r="X24" s="17">
        <f t="shared" si="7"/>
        <v>0</v>
      </c>
      <c r="Y24" s="17">
        <f t="shared" si="7"/>
        <v>78</v>
      </c>
      <c r="Z24" s="17">
        <f t="shared" si="7"/>
        <v>390</v>
      </c>
      <c r="AA24" s="17">
        <f t="shared" si="7"/>
        <v>0</v>
      </c>
      <c r="AB24" s="17">
        <f t="shared" si="7"/>
        <v>23.68</v>
      </c>
      <c r="AC24" s="17">
        <f t="shared" si="7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664.32999999999993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106.02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46" t="s">
        <v>105</v>
      </c>
      <c r="P28" s="20"/>
      <c r="AA28" s="20"/>
      <c r="AB28" s="17"/>
      <c r="AC28" s="19"/>
    </row>
    <row r="29" spans="1:29" x14ac:dyDescent="0.25">
      <c r="B29" s="26"/>
    </row>
    <row r="31" spans="1:29" x14ac:dyDescent="0.25">
      <c r="AB31" s="17"/>
      <c r="AC31" s="19"/>
    </row>
    <row r="32" spans="1:29" ht="45" x14ac:dyDescent="0.25">
      <c r="J32" s="9" t="s">
        <v>106</v>
      </c>
    </row>
    <row r="33" spans="1:19" customFormat="1" ht="45" x14ac:dyDescent="0.25">
      <c r="A33" s="42"/>
      <c r="B33" s="2"/>
      <c r="C33" s="6"/>
      <c r="D33" s="6"/>
      <c r="E33" s="6"/>
      <c r="F33" s="6"/>
      <c r="G33" s="6"/>
      <c r="H33" s="5"/>
      <c r="I33" s="3"/>
      <c r="J33" s="9" t="s">
        <v>107</v>
      </c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 t="s">
        <v>93</v>
      </c>
      <c r="P35" s="9"/>
      <c r="Q35" s="9"/>
      <c r="R35" s="9"/>
      <c r="S35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Q11" sqref="Q11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161117</v>
      </c>
      <c r="B2" s="2" t="s">
        <v>94</v>
      </c>
      <c r="C2" s="6">
        <v>630</v>
      </c>
      <c r="D2" s="6">
        <v>0</v>
      </c>
      <c r="E2" s="6">
        <f t="shared" ref="E2:E22" si="0">SUM(C2:D2)</f>
        <v>630</v>
      </c>
      <c r="F2" s="6">
        <f t="shared" ref="F2:F22" si="1">E2/5</f>
        <v>126</v>
      </c>
      <c r="G2" s="6">
        <f t="shared" ref="G2:G22" si="2">SUM(E2:F2)</f>
        <v>756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161011</v>
      </c>
      <c r="B3" s="2" t="s">
        <v>11</v>
      </c>
      <c r="C3" s="6">
        <v>2160</v>
      </c>
      <c r="D3" s="6">
        <v>22.39</v>
      </c>
      <c r="E3" s="6">
        <f t="shared" si="0"/>
        <v>2182.39</v>
      </c>
      <c r="F3" s="6">
        <f t="shared" si="1"/>
        <v>436.47799999999995</v>
      </c>
      <c r="G3" s="6">
        <f t="shared" si="2"/>
        <v>2618.8679999999999</v>
      </c>
      <c r="K3" s="9">
        <v>10.51</v>
      </c>
      <c r="L3" s="9">
        <v>62.47</v>
      </c>
      <c r="N3" s="9">
        <v>73</v>
      </c>
      <c r="P3" s="39">
        <v>16.190000000000001</v>
      </c>
      <c r="T3" s="9">
        <v>40</v>
      </c>
      <c r="X3" s="9">
        <v>16.8</v>
      </c>
      <c r="Y3" s="9">
        <v>106</v>
      </c>
      <c r="Z3" s="9">
        <v>530</v>
      </c>
      <c r="AB3" s="9">
        <v>23.72</v>
      </c>
      <c r="AC3" s="13" t="s">
        <v>62</v>
      </c>
    </row>
    <row r="4" spans="1:29" x14ac:dyDescent="0.25">
      <c r="A4" s="2">
        <v>161101</v>
      </c>
      <c r="B4" s="2" t="s">
        <v>11</v>
      </c>
      <c r="C4" s="6">
        <v>1620</v>
      </c>
      <c r="D4" s="6">
        <v>11.13</v>
      </c>
      <c r="E4" s="6">
        <f t="shared" si="0"/>
        <v>1631.13</v>
      </c>
      <c r="F4" s="6">
        <f t="shared" si="1"/>
        <v>326.226</v>
      </c>
      <c r="G4" s="6">
        <f t="shared" si="2"/>
        <v>1957.3560000000002</v>
      </c>
      <c r="N4" s="9">
        <v>32.32</v>
      </c>
      <c r="P4" s="39">
        <v>49.1</v>
      </c>
      <c r="T4" s="45"/>
      <c r="V4" s="39"/>
      <c r="X4" s="9">
        <v>15.5</v>
      </c>
    </row>
    <row r="5" spans="1:29" s="41" customFormat="1" x14ac:dyDescent="0.25">
      <c r="A5" s="2">
        <v>161010</v>
      </c>
      <c r="B5" s="2" t="s">
        <v>50</v>
      </c>
      <c r="C5" s="6">
        <v>800</v>
      </c>
      <c r="D5" s="6">
        <v>0</v>
      </c>
      <c r="E5" s="6">
        <f t="shared" si="0"/>
        <v>800</v>
      </c>
      <c r="F5" s="6">
        <f t="shared" si="1"/>
        <v>160</v>
      </c>
      <c r="G5" s="6">
        <f t="shared" si="2"/>
        <v>960</v>
      </c>
      <c r="H5" s="5"/>
      <c r="I5" s="3"/>
      <c r="J5" s="9"/>
      <c r="K5" s="9"/>
      <c r="L5" s="9"/>
      <c r="M5" s="9"/>
      <c r="N5" s="9"/>
      <c r="O5" s="9"/>
      <c r="P5" s="39">
        <v>23.05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40"/>
    </row>
    <row r="6" spans="1:29" x14ac:dyDescent="0.25">
      <c r="A6" s="2">
        <v>161008</v>
      </c>
      <c r="B6" s="2" t="s">
        <v>50</v>
      </c>
      <c r="C6" s="6">
        <v>700</v>
      </c>
      <c r="D6" s="6">
        <v>0</v>
      </c>
      <c r="E6" s="6">
        <f t="shared" si="0"/>
        <v>700</v>
      </c>
      <c r="F6" s="6">
        <f t="shared" si="1"/>
        <v>140</v>
      </c>
      <c r="G6" s="6">
        <f t="shared" si="2"/>
        <v>840</v>
      </c>
      <c r="P6" s="39">
        <v>22.25</v>
      </c>
    </row>
    <row r="7" spans="1:29" x14ac:dyDescent="0.25">
      <c r="A7" s="2">
        <v>160919</v>
      </c>
      <c r="B7" s="2" t="s">
        <v>19</v>
      </c>
      <c r="C7" s="6">
        <v>171.88</v>
      </c>
      <c r="D7" s="6">
        <v>0</v>
      </c>
      <c r="E7" s="6">
        <f t="shared" ref="E7:E12" si="3">SUM(C7:D7)</f>
        <v>171.88</v>
      </c>
      <c r="F7" s="6">
        <f t="shared" ref="F7:F12" si="4">E7/5</f>
        <v>34.375999999999998</v>
      </c>
      <c r="G7" s="6">
        <f>SUM(F7:F7)</f>
        <v>34.375999999999998</v>
      </c>
      <c r="P7" s="39">
        <v>16.14</v>
      </c>
    </row>
    <row r="8" spans="1:29" x14ac:dyDescent="0.25">
      <c r="A8" s="2">
        <v>161123</v>
      </c>
      <c r="B8" s="2" t="s">
        <v>19</v>
      </c>
      <c r="C8" s="6">
        <v>716.09</v>
      </c>
      <c r="D8" s="6">
        <v>0</v>
      </c>
      <c r="E8" s="6">
        <f t="shared" si="3"/>
        <v>716.09</v>
      </c>
      <c r="F8" s="6">
        <f t="shared" si="4"/>
        <v>143.21800000000002</v>
      </c>
      <c r="G8" s="6">
        <f>SUM(E8:F8)</f>
        <v>859.30799999999999</v>
      </c>
      <c r="P8" s="39">
        <v>11.25</v>
      </c>
    </row>
    <row r="9" spans="1:29" x14ac:dyDescent="0.25">
      <c r="A9" s="2">
        <v>161104</v>
      </c>
      <c r="B9" s="2" t="s">
        <v>11</v>
      </c>
      <c r="C9" s="6">
        <v>540</v>
      </c>
      <c r="D9" s="6">
        <v>38.090000000000003</v>
      </c>
      <c r="E9" s="6">
        <f t="shared" si="3"/>
        <v>578.09</v>
      </c>
      <c r="F9" s="6">
        <f t="shared" si="4"/>
        <v>115.61800000000001</v>
      </c>
      <c r="G9" s="6">
        <f>SUM(E9:F9)</f>
        <v>693.70800000000008</v>
      </c>
      <c r="P9" s="39">
        <v>45.3</v>
      </c>
      <c r="AB9" s="24"/>
      <c r="AC9" s="25"/>
    </row>
    <row r="10" spans="1:29" x14ac:dyDescent="0.25">
      <c r="A10" s="2">
        <v>161108</v>
      </c>
      <c r="B10" s="2" t="s">
        <v>11</v>
      </c>
      <c r="C10" s="6">
        <v>540</v>
      </c>
      <c r="D10" s="6">
        <v>27.07</v>
      </c>
      <c r="E10" s="6">
        <f t="shared" si="3"/>
        <v>567.07000000000005</v>
      </c>
      <c r="F10" s="6">
        <f t="shared" si="4"/>
        <v>113.41400000000002</v>
      </c>
      <c r="G10" s="6">
        <f>SUM(E10:F10)</f>
        <v>680.48400000000004</v>
      </c>
      <c r="P10" s="39"/>
    </row>
    <row r="11" spans="1:29" x14ac:dyDescent="0.25">
      <c r="A11" s="2">
        <v>161120</v>
      </c>
      <c r="B11" s="2" t="s">
        <v>11</v>
      </c>
      <c r="C11" s="6">
        <v>1620</v>
      </c>
      <c r="D11" s="6">
        <v>35.21</v>
      </c>
      <c r="E11" s="6">
        <f t="shared" si="3"/>
        <v>1655.21</v>
      </c>
      <c r="F11" s="6">
        <f t="shared" si="4"/>
        <v>331.04200000000003</v>
      </c>
      <c r="G11" s="6">
        <f>SUM(E11:F11)</f>
        <v>1986.252</v>
      </c>
      <c r="P11" s="39"/>
    </row>
    <row r="12" spans="1:29" x14ac:dyDescent="0.25">
      <c r="A12" s="2">
        <v>161210</v>
      </c>
      <c r="B12" s="2" t="s">
        <v>11</v>
      </c>
      <c r="C12" s="6">
        <v>540</v>
      </c>
      <c r="D12" s="6">
        <v>0</v>
      </c>
      <c r="E12" s="6">
        <f t="shared" si="3"/>
        <v>540</v>
      </c>
      <c r="F12" s="6">
        <f t="shared" si="4"/>
        <v>108</v>
      </c>
      <c r="G12" s="6">
        <f>SUM(E12:F12)</f>
        <v>648</v>
      </c>
      <c r="P12" s="39"/>
    </row>
    <row r="13" spans="1:29" x14ac:dyDescent="0.25">
      <c r="A13" s="2">
        <v>161001</v>
      </c>
      <c r="B13" s="2" t="s">
        <v>59</v>
      </c>
      <c r="C13" s="6">
        <v>32.119999999999997</v>
      </c>
      <c r="D13" s="6">
        <v>0</v>
      </c>
      <c r="E13" s="6">
        <f t="shared" ref="E13:E18" si="5">SUM(C13:D13)</f>
        <v>32.119999999999997</v>
      </c>
      <c r="F13" s="6">
        <f t="shared" si="1"/>
        <v>6.4239999999999995</v>
      </c>
      <c r="G13" s="6">
        <f t="shared" si="2"/>
        <v>38.543999999999997</v>
      </c>
      <c r="P13" s="39"/>
    </row>
    <row r="14" spans="1:29" x14ac:dyDescent="0.25">
      <c r="A14" s="2">
        <v>161003</v>
      </c>
      <c r="B14" s="2" t="s">
        <v>59</v>
      </c>
      <c r="C14" s="6">
        <v>1950</v>
      </c>
      <c r="D14" s="6">
        <v>98.8</v>
      </c>
      <c r="E14" s="6">
        <f t="shared" si="5"/>
        <v>2048.8000000000002</v>
      </c>
      <c r="F14" s="6">
        <f t="shared" si="1"/>
        <v>409.76000000000005</v>
      </c>
      <c r="G14" s="6">
        <f t="shared" si="2"/>
        <v>2458.5600000000004</v>
      </c>
      <c r="P14" s="39"/>
    </row>
    <row r="15" spans="1:29" x14ac:dyDescent="0.25">
      <c r="A15" s="2">
        <v>161004</v>
      </c>
      <c r="B15" s="2" t="s">
        <v>59</v>
      </c>
      <c r="C15" s="6">
        <v>1500</v>
      </c>
      <c r="D15" s="6">
        <v>0</v>
      </c>
      <c r="E15" s="6">
        <f t="shared" si="5"/>
        <v>1500</v>
      </c>
      <c r="F15" s="6">
        <f t="shared" si="1"/>
        <v>300</v>
      </c>
      <c r="G15" s="6">
        <f t="shared" si="2"/>
        <v>1800</v>
      </c>
    </row>
    <row r="16" spans="1:29" x14ac:dyDescent="0.25">
      <c r="A16" s="2">
        <v>161005</v>
      </c>
      <c r="B16" s="2" t="s">
        <v>59</v>
      </c>
      <c r="C16" s="6">
        <v>1445</v>
      </c>
      <c r="D16" s="6">
        <v>0</v>
      </c>
      <c r="E16" s="6">
        <f t="shared" si="5"/>
        <v>1445</v>
      </c>
      <c r="F16" s="6">
        <f t="shared" si="1"/>
        <v>289</v>
      </c>
      <c r="G16" s="6">
        <f t="shared" si="2"/>
        <v>1734</v>
      </c>
    </row>
    <row r="17" spans="1:29" x14ac:dyDescent="0.25">
      <c r="A17" s="2">
        <v>161007</v>
      </c>
      <c r="B17" s="2" t="s">
        <v>59</v>
      </c>
      <c r="C17" s="6">
        <v>550</v>
      </c>
      <c r="D17" s="6">
        <v>0</v>
      </c>
      <c r="E17" s="37">
        <f t="shared" si="5"/>
        <v>550</v>
      </c>
      <c r="F17" s="37">
        <f t="shared" si="1"/>
        <v>110</v>
      </c>
      <c r="G17" s="37">
        <f t="shared" si="2"/>
        <v>660</v>
      </c>
    </row>
    <row r="18" spans="1:29" x14ac:dyDescent="0.25">
      <c r="A18" s="2">
        <v>161013</v>
      </c>
      <c r="B18" s="2" t="s">
        <v>59</v>
      </c>
      <c r="C18" s="6">
        <v>550</v>
      </c>
      <c r="D18" s="6">
        <v>44.59</v>
      </c>
      <c r="E18" s="37">
        <f t="shared" si="5"/>
        <v>594.59</v>
      </c>
      <c r="F18" s="37">
        <f t="shared" si="1"/>
        <v>118.91800000000001</v>
      </c>
      <c r="G18" s="37">
        <f t="shared" si="2"/>
        <v>713.50800000000004</v>
      </c>
    </row>
    <row r="19" spans="1:29" x14ac:dyDescent="0.25">
      <c r="A19" s="2">
        <v>161102</v>
      </c>
      <c r="B19" s="2" t="s">
        <v>59</v>
      </c>
      <c r="C19" s="6">
        <v>750</v>
      </c>
      <c r="D19" s="6">
        <v>0</v>
      </c>
      <c r="E19" s="37">
        <f t="shared" si="0"/>
        <v>750</v>
      </c>
      <c r="F19" s="37">
        <f t="shared" si="1"/>
        <v>150</v>
      </c>
      <c r="G19" s="37">
        <f t="shared" si="2"/>
        <v>900</v>
      </c>
    </row>
    <row r="20" spans="1:29" x14ac:dyDescent="0.25">
      <c r="A20" s="2">
        <v>161014</v>
      </c>
      <c r="B20" s="2" t="s">
        <v>19</v>
      </c>
      <c r="C20" s="6">
        <v>529.38</v>
      </c>
      <c r="D20" s="6">
        <v>0</v>
      </c>
      <c r="E20" s="37">
        <f t="shared" si="0"/>
        <v>529.38</v>
      </c>
      <c r="F20" s="37">
        <f t="shared" si="1"/>
        <v>105.876</v>
      </c>
      <c r="G20" s="37">
        <f t="shared" si="2"/>
        <v>635.25599999999997</v>
      </c>
    </row>
    <row r="21" spans="1:29" x14ac:dyDescent="0.25">
      <c r="A21" s="2">
        <v>161212</v>
      </c>
      <c r="B21" s="2" t="s">
        <v>94</v>
      </c>
      <c r="C21" s="6">
        <v>106</v>
      </c>
      <c r="D21" s="6">
        <v>0</v>
      </c>
      <c r="E21" s="37">
        <f t="shared" si="0"/>
        <v>106</v>
      </c>
      <c r="F21" s="37">
        <f t="shared" si="1"/>
        <v>21.2</v>
      </c>
      <c r="G21" s="37">
        <f t="shared" si="2"/>
        <v>127.2</v>
      </c>
    </row>
    <row r="22" spans="1:29" x14ac:dyDescent="0.25">
      <c r="A22" s="2">
        <v>161213</v>
      </c>
      <c r="B22" s="26" t="s">
        <v>110</v>
      </c>
      <c r="C22" s="6">
        <v>1400</v>
      </c>
      <c r="D22" s="6">
        <v>0</v>
      </c>
      <c r="E22" s="37">
        <f t="shared" si="0"/>
        <v>1400</v>
      </c>
      <c r="F22" s="37">
        <f t="shared" si="1"/>
        <v>280</v>
      </c>
      <c r="G22" s="37">
        <f t="shared" si="2"/>
        <v>1680</v>
      </c>
    </row>
    <row r="23" spans="1:29" x14ac:dyDescent="0.25">
      <c r="E23" s="37"/>
      <c r="F23" s="37"/>
      <c r="G23" s="37"/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19127.750000000004</v>
      </c>
      <c r="F24" s="16">
        <f>SUM(F2:F21)</f>
        <v>3545.55</v>
      </c>
      <c r="G24" s="16">
        <f>SUM(G2:G21)</f>
        <v>21101.420000000006</v>
      </c>
      <c r="J24" s="17" t="s">
        <v>21</v>
      </c>
      <c r="K24" s="17">
        <f t="shared" ref="K24:Q24" si="6">SUM(K3:K22)</f>
        <v>10.51</v>
      </c>
      <c r="L24" s="17">
        <f t="shared" si="6"/>
        <v>62.47</v>
      </c>
      <c r="M24" s="17">
        <f t="shared" si="6"/>
        <v>0</v>
      </c>
      <c r="N24" s="17">
        <f t="shared" si="6"/>
        <v>105.32</v>
      </c>
      <c r="O24" s="17">
        <f t="shared" si="6"/>
        <v>0</v>
      </c>
      <c r="P24" s="17">
        <f>SUM(P3:P22)</f>
        <v>183.28000000000003</v>
      </c>
      <c r="Q24" s="17">
        <f t="shared" si="6"/>
        <v>0</v>
      </c>
      <c r="R24" s="17">
        <f>SUM(R3:R22)/2</f>
        <v>0</v>
      </c>
      <c r="S24" s="17">
        <f>SUM(S3:S22)</f>
        <v>0</v>
      </c>
      <c r="T24" s="17">
        <f>SUM(T3:T22)/2</f>
        <v>20</v>
      </c>
      <c r="U24" s="17">
        <f t="shared" ref="U24:AC24" si="7">SUM(U3:U22)</f>
        <v>0</v>
      </c>
      <c r="V24" s="17">
        <f t="shared" si="7"/>
        <v>0</v>
      </c>
      <c r="W24" s="17">
        <f t="shared" si="7"/>
        <v>0</v>
      </c>
      <c r="X24" s="17">
        <f t="shared" si="7"/>
        <v>32.299999999999997</v>
      </c>
      <c r="Y24" s="17">
        <f t="shared" si="7"/>
        <v>106</v>
      </c>
      <c r="Z24" s="17">
        <f t="shared" si="7"/>
        <v>530</v>
      </c>
      <c r="AA24" s="17">
        <f t="shared" si="7"/>
        <v>0</v>
      </c>
      <c r="AB24" s="17">
        <f t="shared" si="7"/>
        <v>23.72</v>
      </c>
      <c r="AC24" s="17">
        <f t="shared" si="7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773.81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116.51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26"/>
    </row>
    <row r="30" spans="1:29" ht="30" x14ac:dyDescent="0.25">
      <c r="C30" s="6" t="s">
        <v>109</v>
      </c>
    </row>
    <row r="31" spans="1:29" x14ac:dyDescent="0.25">
      <c r="AB31" s="17"/>
      <c r="AC31" s="19"/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 t="s">
        <v>93</v>
      </c>
      <c r="P35" s="9"/>
      <c r="Q35" s="9"/>
      <c r="R35" s="9"/>
      <c r="S35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F37" sqref="F37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161218</v>
      </c>
      <c r="B2" s="2" t="s">
        <v>94</v>
      </c>
      <c r="C2" s="6">
        <v>457.2</v>
      </c>
      <c r="D2" s="6">
        <v>0</v>
      </c>
      <c r="E2" s="6">
        <f t="shared" ref="E2:E32" si="0">SUM(C2:D2)</f>
        <v>457.2</v>
      </c>
      <c r="F2" s="6" t="s">
        <v>114</v>
      </c>
      <c r="G2" s="6">
        <f t="shared" ref="G2:G32" si="1">SUM(E2:F2)</f>
        <v>457.2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161206</v>
      </c>
      <c r="B3" s="2" t="s">
        <v>11</v>
      </c>
      <c r="C3" s="6">
        <v>550</v>
      </c>
      <c r="D3" s="6">
        <v>0</v>
      </c>
      <c r="E3" s="6">
        <f t="shared" si="0"/>
        <v>550</v>
      </c>
      <c r="F3" s="6">
        <f t="shared" ref="F3:F32" si="2">E3/5</f>
        <v>110</v>
      </c>
      <c r="G3" s="6">
        <f t="shared" si="1"/>
        <v>660</v>
      </c>
      <c r="K3" s="9">
        <v>13.22</v>
      </c>
      <c r="L3" s="9">
        <v>76.010000000000005</v>
      </c>
      <c r="N3" s="9">
        <v>73</v>
      </c>
      <c r="P3" s="39">
        <v>16.23</v>
      </c>
      <c r="T3" s="9">
        <v>40</v>
      </c>
      <c r="AB3" s="9">
        <v>38.520000000000003</v>
      </c>
      <c r="AC3" s="13" t="s">
        <v>62</v>
      </c>
    </row>
    <row r="4" spans="1:29" x14ac:dyDescent="0.25">
      <c r="A4" s="2">
        <v>161207</v>
      </c>
      <c r="B4" s="2" t="s">
        <v>11</v>
      </c>
      <c r="C4" s="6">
        <v>610</v>
      </c>
      <c r="D4" s="6">
        <v>0</v>
      </c>
      <c r="E4" s="6">
        <f t="shared" si="0"/>
        <v>610</v>
      </c>
      <c r="F4" s="6">
        <f t="shared" si="2"/>
        <v>122</v>
      </c>
      <c r="G4" s="6">
        <f t="shared" si="1"/>
        <v>732</v>
      </c>
      <c r="P4" s="39">
        <v>14.9</v>
      </c>
      <c r="T4" s="45"/>
      <c r="V4" s="39"/>
      <c r="AB4" s="9">
        <v>15.5</v>
      </c>
      <c r="AC4" s="13" t="s">
        <v>111</v>
      </c>
    </row>
    <row r="5" spans="1:29" s="41" customFormat="1" x14ac:dyDescent="0.25">
      <c r="A5" s="2">
        <v>161111</v>
      </c>
      <c r="B5" s="2" t="s">
        <v>115</v>
      </c>
      <c r="C5" s="6">
        <v>27.26</v>
      </c>
      <c r="D5" s="6">
        <v>0</v>
      </c>
      <c r="E5" s="6">
        <f t="shared" si="0"/>
        <v>27.26</v>
      </c>
      <c r="F5" s="6">
        <f t="shared" si="2"/>
        <v>5.452</v>
      </c>
      <c r="G5" s="6">
        <f t="shared" si="1"/>
        <v>32.712000000000003</v>
      </c>
      <c r="H5" s="5"/>
      <c r="I5" s="3"/>
      <c r="J5" s="9"/>
      <c r="K5" s="9"/>
      <c r="L5" s="9"/>
      <c r="M5" s="9"/>
      <c r="N5" s="9"/>
      <c r="O5" s="9"/>
      <c r="P5" s="39">
        <v>12.1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353.73</v>
      </c>
      <c r="AC5" s="40" t="s">
        <v>112</v>
      </c>
    </row>
    <row r="6" spans="1:29" x14ac:dyDescent="0.25">
      <c r="A6" s="2">
        <v>161116</v>
      </c>
      <c r="B6" s="2" t="s">
        <v>115</v>
      </c>
      <c r="C6" s="6">
        <v>117</v>
      </c>
      <c r="D6" s="6">
        <v>0</v>
      </c>
      <c r="E6" s="6">
        <f t="shared" si="0"/>
        <v>117</v>
      </c>
      <c r="F6" s="6">
        <f t="shared" si="2"/>
        <v>23.4</v>
      </c>
      <c r="G6" s="6">
        <f t="shared" si="1"/>
        <v>140.4</v>
      </c>
      <c r="P6" s="39">
        <v>14.85</v>
      </c>
      <c r="AB6" s="9">
        <v>15.57</v>
      </c>
      <c r="AC6" s="13" t="s">
        <v>113</v>
      </c>
    </row>
    <row r="7" spans="1:29" x14ac:dyDescent="0.25">
      <c r="A7" s="2">
        <v>161214</v>
      </c>
      <c r="B7" s="2" t="s">
        <v>11</v>
      </c>
      <c r="C7" s="6">
        <v>540</v>
      </c>
      <c r="D7" s="6">
        <v>16.190000000000001</v>
      </c>
      <c r="E7" s="6">
        <f t="shared" si="0"/>
        <v>556.19000000000005</v>
      </c>
      <c r="F7" s="6">
        <f t="shared" si="2"/>
        <v>111.23800000000001</v>
      </c>
      <c r="G7" s="6">
        <f t="shared" si="1"/>
        <v>667.42800000000011</v>
      </c>
      <c r="P7" s="39">
        <v>12.5</v>
      </c>
      <c r="AA7" s="9" t="s">
        <v>117</v>
      </c>
      <c r="AB7" s="9">
        <v>329.2</v>
      </c>
      <c r="AC7" s="13" t="s">
        <v>116</v>
      </c>
    </row>
    <row r="8" spans="1:29" x14ac:dyDescent="0.25">
      <c r="A8" s="2">
        <v>161222</v>
      </c>
      <c r="B8" s="2" t="s">
        <v>11</v>
      </c>
      <c r="C8" s="6">
        <v>540</v>
      </c>
      <c r="D8" s="6">
        <v>16.14</v>
      </c>
      <c r="E8" s="6">
        <f t="shared" si="0"/>
        <v>556.14</v>
      </c>
      <c r="F8" s="6">
        <f t="shared" si="2"/>
        <v>111.22799999999999</v>
      </c>
      <c r="G8" s="6">
        <f t="shared" si="1"/>
        <v>667.36799999999994</v>
      </c>
      <c r="P8" s="39">
        <v>15.1</v>
      </c>
      <c r="AA8" s="9">
        <v>5.46</v>
      </c>
      <c r="AB8" s="9">
        <v>54.54</v>
      </c>
      <c r="AC8" s="13" t="s">
        <v>120</v>
      </c>
    </row>
    <row r="9" spans="1:29" x14ac:dyDescent="0.25">
      <c r="A9" s="2">
        <v>161227</v>
      </c>
      <c r="B9" s="2" t="s">
        <v>11</v>
      </c>
      <c r="C9" s="6">
        <v>1080</v>
      </c>
      <c r="D9" s="6">
        <v>11.25</v>
      </c>
      <c r="E9" s="6">
        <f t="shared" si="0"/>
        <v>1091.25</v>
      </c>
      <c r="F9" s="6">
        <f t="shared" si="2"/>
        <v>218.25</v>
      </c>
      <c r="G9" s="6">
        <f t="shared" si="1"/>
        <v>1309.5</v>
      </c>
      <c r="P9" s="39">
        <v>15</v>
      </c>
      <c r="AB9" s="24">
        <v>170</v>
      </c>
      <c r="AC9" s="25" t="s">
        <v>66</v>
      </c>
    </row>
    <row r="10" spans="1:29" x14ac:dyDescent="0.25">
      <c r="A10" s="2">
        <v>170101</v>
      </c>
      <c r="B10" s="2" t="s">
        <v>11</v>
      </c>
      <c r="C10" s="6">
        <v>540</v>
      </c>
      <c r="D10" s="6">
        <v>0</v>
      </c>
      <c r="E10" s="6">
        <f t="shared" si="0"/>
        <v>540</v>
      </c>
      <c r="F10" s="6">
        <f t="shared" si="2"/>
        <v>108</v>
      </c>
      <c r="G10" s="6">
        <f t="shared" si="1"/>
        <v>648</v>
      </c>
      <c r="P10" s="39"/>
    </row>
    <row r="11" spans="1:29" x14ac:dyDescent="0.25">
      <c r="A11" s="2">
        <v>161202</v>
      </c>
      <c r="B11" s="2" t="s">
        <v>11</v>
      </c>
      <c r="C11" s="6">
        <v>650</v>
      </c>
      <c r="D11" s="6">
        <v>0</v>
      </c>
      <c r="E11" s="6">
        <f t="shared" si="0"/>
        <v>650</v>
      </c>
      <c r="F11" s="6">
        <f t="shared" si="2"/>
        <v>130</v>
      </c>
      <c r="G11" s="6">
        <f t="shared" si="1"/>
        <v>780</v>
      </c>
      <c r="P11" s="39"/>
    </row>
    <row r="12" spans="1:29" x14ac:dyDescent="0.25">
      <c r="A12" s="2">
        <v>161221</v>
      </c>
      <c r="B12" s="2" t="s">
        <v>118</v>
      </c>
      <c r="C12" s="6">
        <v>700</v>
      </c>
      <c r="D12" s="6">
        <v>0</v>
      </c>
      <c r="E12" s="6">
        <f t="shared" si="0"/>
        <v>700</v>
      </c>
      <c r="F12" s="6">
        <f t="shared" si="2"/>
        <v>140</v>
      </c>
      <c r="G12" s="6">
        <f t="shared" si="1"/>
        <v>840</v>
      </c>
      <c r="P12" s="39"/>
    </row>
    <row r="13" spans="1:29" x14ac:dyDescent="0.25">
      <c r="A13" s="2">
        <v>161107</v>
      </c>
      <c r="B13" s="2" t="s">
        <v>119</v>
      </c>
      <c r="C13" s="6">
        <v>629.55999999999995</v>
      </c>
      <c r="D13" s="6">
        <v>0</v>
      </c>
      <c r="E13" s="6">
        <f t="shared" si="0"/>
        <v>629.55999999999995</v>
      </c>
      <c r="F13" s="6">
        <f t="shared" si="2"/>
        <v>125.91199999999999</v>
      </c>
      <c r="G13" s="6">
        <f t="shared" si="1"/>
        <v>755.47199999999998</v>
      </c>
      <c r="P13" s="39"/>
    </row>
    <row r="14" spans="1:29" x14ac:dyDescent="0.25">
      <c r="A14" s="2">
        <v>160715</v>
      </c>
      <c r="B14" s="2" t="s">
        <v>121</v>
      </c>
      <c r="C14" s="6">
        <v>500</v>
      </c>
      <c r="D14" s="6">
        <v>0</v>
      </c>
      <c r="E14" s="6">
        <f t="shared" si="0"/>
        <v>500</v>
      </c>
      <c r="F14" s="6">
        <f t="shared" si="2"/>
        <v>100</v>
      </c>
      <c r="G14" s="6">
        <f t="shared" si="1"/>
        <v>600</v>
      </c>
      <c r="P14" s="39"/>
    </row>
    <row r="15" spans="1:29" x14ac:dyDescent="0.25">
      <c r="A15" s="2">
        <v>161105</v>
      </c>
      <c r="B15" s="2" t="s">
        <v>59</v>
      </c>
      <c r="C15" s="6">
        <v>65.56</v>
      </c>
      <c r="D15" s="6">
        <v>0</v>
      </c>
      <c r="E15" s="6">
        <f t="shared" si="0"/>
        <v>65.56</v>
      </c>
      <c r="F15" s="6">
        <f t="shared" si="2"/>
        <v>13.112</v>
      </c>
      <c r="G15" s="6">
        <f t="shared" si="1"/>
        <v>78.671999999999997</v>
      </c>
      <c r="P15" s="39"/>
    </row>
    <row r="16" spans="1:29" x14ac:dyDescent="0.25">
      <c r="A16" s="2">
        <v>161106</v>
      </c>
      <c r="B16" s="2" t="s">
        <v>59</v>
      </c>
      <c r="C16" s="6">
        <v>53.24</v>
      </c>
      <c r="D16" s="6">
        <v>0</v>
      </c>
      <c r="E16" s="6">
        <f t="shared" si="0"/>
        <v>53.24</v>
      </c>
      <c r="F16" s="6">
        <f t="shared" si="2"/>
        <v>10.648</v>
      </c>
      <c r="G16" s="6">
        <f t="shared" si="1"/>
        <v>63.888000000000005</v>
      </c>
      <c r="P16" s="39"/>
    </row>
    <row r="17" spans="1:16" x14ac:dyDescent="0.25">
      <c r="A17" s="2">
        <v>161109</v>
      </c>
      <c r="B17" s="2" t="s">
        <v>59</v>
      </c>
      <c r="C17" s="6">
        <v>437.36</v>
      </c>
      <c r="D17" s="6">
        <v>0</v>
      </c>
      <c r="E17" s="6">
        <f t="shared" si="0"/>
        <v>437.36</v>
      </c>
      <c r="F17" s="6">
        <f t="shared" si="2"/>
        <v>87.472000000000008</v>
      </c>
      <c r="G17" s="6">
        <f t="shared" si="1"/>
        <v>524.83199999999999</v>
      </c>
      <c r="P17" s="39"/>
    </row>
    <row r="18" spans="1:16" x14ac:dyDescent="0.25">
      <c r="A18" s="2">
        <v>161112</v>
      </c>
      <c r="B18" s="2" t="s">
        <v>59</v>
      </c>
      <c r="C18" s="6">
        <v>1360</v>
      </c>
      <c r="D18" s="6">
        <v>16</v>
      </c>
      <c r="E18" s="6">
        <f t="shared" si="0"/>
        <v>1376</v>
      </c>
      <c r="F18" s="6">
        <f t="shared" si="2"/>
        <v>275.2</v>
      </c>
      <c r="G18" s="6">
        <f t="shared" si="1"/>
        <v>1651.2</v>
      </c>
      <c r="P18" s="39"/>
    </row>
    <row r="19" spans="1:16" x14ac:dyDescent="0.25">
      <c r="A19" s="2">
        <v>161113</v>
      </c>
      <c r="B19" s="2" t="s">
        <v>59</v>
      </c>
      <c r="C19" s="6">
        <v>498.3</v>
      </c>
      <c r="D19" s="6">
        <v>0</v>
      </c>
      <c r="E19" s="6">
        <f t="shared" si="0"/>
        <v>498.3</v>
      </c>
      <c r="F19" s="6">
        <f t="shared" si="2"/>
        <v>99.66</v>
      </c>
      <c r="G19" s="6">
        <f t="shared" si="1"/>
        <v>597.96</v>
      </c>
      <c r="P19" s="39"/>
    </row>
    <row r="20" spans="1:16" x14ac:dyDescent="0.25">
      <c r="A20" s="2">
        <v>161114</v>
      </c>
      <c r="B20" s="2" t="s">
        <v>59</v>
      </c>
      <c r="C20" s="6">
        <v>51.48</v>
      </c>
      <c r="D20" s="6">
        <v>0</v>
      </c>
      <c r="E20" s="6">
        <f t="shared" si="0"/>
        <v>51.48</v>
      </c>
      <c r="F20" s="6">
        <f t="shared" si="2"/>
        <v>10.295999999999999</v>
      </c>
      <c r="G20" s="6">
        <f t="shared" si="1"/>
        <v>61.775999999999996</v>
      </c>
      <c r="P20" s="39"/>
    </row>
    <row r="21" spans="1:16" x14ac:dyDescent="0.25">
      <c r="A21" s="2">
        <v>161115</v>
      </c>
      <c r="B21" s="2" t="s">
        <v>59</v>
      </c>
      <c r="C21" s="6">
        <v>650</v>
      </c>
      <c r="D21" s="6">
        <v>0</v>
      </c>
      <c r="E21" s="6">
        <f t="shared" si="0"/>
        <v>650</v>
      </c>
      <c r="F21" s="6">
        <f t="shared" si="2"/>
        <v>130</v>
      </c>
      <c r="G21" s="6">
        <f t="shared" si="1"/>
        <v>780</v>
      </c>
      <c r="P21" s="39"/>
    </row>
    <row r="22" spans="1:16" x14ac:dyDescent="0.25">
      <c r="A22" s="2">
        <v>161118</v>
      </c>
      <c r="B22" s="2" t="s">
        <v>59</v>
      </c>
      <c r="C22" s="6">
        <v>50</v>
      </c>
      <c r="D22" s="6">
        <v>0</v>
      </c>
      <c r="E22" s="6">
        <f t="shared" si="0"/>
        <v>50</v>
      </c>
      <c r="F22" s="6">
        <f t="shared" si="2"/>
        <v>10</v>
      </c>
      <c r="G22" s="6">
        <f t="shared" si="1"/>
        <v>60</v>
      </c>
      <c r="P22" s="39"/>
    </row>
    <row r="23" spans="1:16" x14ac:dyDescent="0.25">
      <c r="A23" s="2">
        <v>161119</v>
      </c>
      <c r="B23" s="2" t="s">
        <v>59</v>
      </c>
      <c r="C23" s="6">
        <v>414.34</v>
      </c>
      <c r="D23" s="6">
        <v>0</v>
      </c>
      <c r="E23" s="6">
        <f t="shared" si="0"/>
        <v>414.34</v>
      </c>
      <c r="F23" s="6">
        <f t="shared" si="2"/>
        <v>82.867999999999995</v>
      </c>
      <c r="G23" s="6">
        <f t="shared" si="1"/>
        <v>497.20799999999997</v>
      </c>
      <c r="P23" s="39"/>
    </row>
    <row r="24" spans="1:16" x14ac:dyDescent="0.25">
      <c r="A24" s="2">
        <v>161121</v>
      </c>
      <c r="B24" s="2" t="s">
        <v>59</v>
      </c>
      <c r="C24" s="6">
        <v>750</v>
      </c>
      <c r="D24" s="6">
        <v>0</v>
      </c>
      <c r="E24" s="6">
        <f t="shared" si="0"/>
        <v>750</v>
      </c>
      <c r="F24" s="6">
        <f t="shared" si="2"/>
        <v>150</v>
      </c>
      <c r="G24" s="6">
        <f t="shared" si="1"/>
        <v>900</v>
      </c>
      <c r="P24" s="39"/>
    </row>
    <row r="25" spans="1:16" x14ac:dyDescent="0.25">
      <c r="A25" s="2">
        <v>161122</v>
      </c>
      <c r="B25" s="2" t="s">
        <v>59</v>
      </c>
      <c r="C25" s="6">
        <v>178.2</v>
      </c>
      <c r="D25" s="6">
        <v>0</v>
      </c>
      <c r="E25" s="6">
        <f t="shared" si="0"/>
        <v>178.2</v>
      </c>
      <c r="F25" s="6">
        <f t="shared" si="2"/>
        <v>35.64</v>
      </c>
      <c r="G25" s="6">
        <f t="shared" si="1"/>
        <v>213.83999999999997</v>
      </c>
      <c r="P25" s="39"/>
    </row>
    <row r="26" spans="1:16" x14ac:dyDescent="0.25">
      <c r="A26" s="2">
        <v>161201</v>
      </c>
      <c r="B26" s="2" t="s">
        <v>59</v>
      </c>
      <c r="C26" s="6">
        <v>91.96</v>
      </c>
      <c r="D26" s="6">
        <v>0</v>
      </c>
      <c r="E26" s="6">
        <f t="shared" si="0"/>
        <v>91.96</v>
      </c>
      <c r="F26" s="6">
        <f t="shared" si="2"/>
        <v>18.391999999999999</v>
      </c>
      <c r="G26" s="6">
        <f t="shared" si="1"/>
        <v>110.35199999999999</v>
      </c>
      <c r="P26" s="39"/>
    </row>
    <row r="27" spans="1:16" x14ac:dyDescent="0.25">
      <c r="A27" s="2">
        <v>170106</v>
      </c>
      <c r="B27" s="2" t="s">
        <v>11</v>
      </c>
      <c r="C27" s="6">
        <v>1080</v>
      </c>
      <c r="D27" s="6">
        <v>43.23</v>
      </c>
      <c r="E27" s="6">
        <f>SUM(C27:D27)</f>
        <v>1123.23</v>
      </c>
      <c r="F27" s="6">
        <f t="shared" si="2"/>
        <v>224.64600000000002</v>
      </c>
      <c r="G27" s="6">
        <f t="shared" si="1"/>
        <v>1347.876</v>
      </c>
      <c r="P27" s="39"/>
    </row>
    <row r="28" spans="1:16" x14ac:dyDescent="0.25">
      <c r="E28" s="37">
        <f t="shared" si="0"/>
        <v>0</v>
      </c>
      <c r="F28" s="37">
        <f t="shared" si="2"/>
        <v>0</v>
      </c>
      <c r="G28" s="37">
        <f t="shared" si="1"/>
        <v>0</v>
      </c>
    </row>
    <row r="29" spans="1:16" x14ac:dyDescent="0.25">
      <c r="E29" s="37">
        <f t="shared" si="0"/>
        <v>0</v>
      </c>
      <c r="F29" s="37">
        <f t="shared" si="2"/>
        <v>0</v>
      </c>
      <c r="G29" s="37">
        <f t="shared" si="1"/>
        <v>0</v>
      </c>
    </row>
    <row r="30" spans="1:16" x14ac:dyDescent="0.25">
      <c r="E30" s="37">
        <f t="shared" si="0"/>
        <v>0</v>
      </c>
      <c r="F30" s="37">
        <f t="shared" si="2"/>
        <v>0</v>
      </c>
      <c r="G30" s="37">
        <f t="shared" si="1"/>
        <v>0</v>
      </c>
    </row>
    <row r="31" spans="1:16" x14ac:dyDescent="0.25">
      <c r="E31" s="37">
        <f t="shared" si="0"/>
        <v>0</v>
      </c>
      <c r="F31" s="37">
        <f t="shared" si="2"/>
        <v>0</v>
      </c>
      <c r="G31" s="37">
        <f t="shared" si="1"/>
        <v>0</v>
      </c>
    </row>
    <row r="32" spans="1:16" x14ac:dyDescent="0.25">
      <c r="B32" s="26"/>
      <c r="E32" s="37">
        <f t="shared" si="0"/>
        <v>0</v>
      </c>
      <c r="F32" s="37">
        <f t="shared" si="2"/>
        <v>0</v>
      </c>
      <c r="G32" s="37">
        <f t="shared" si="1"/>
        <v>0</v>
      </c>
    </row>
    <row r="33" spans="1:29" x14ac:dyDescent="0.25">
      <c r="E33" s="37"/>
      <c r="F33" s="37"/>
      <c r="G33" s="37"/>
      <c r="O33" s="18"/>
      <c r="P33" s="18"/>
      <c r="AA33" s="18"/>
      <c r="AB33" s="18"/>
      <c r="AC33" s="18"/>
    </row>
    <row r="34" spans="1:29" x14ac:dyDescent="0.25">
      <c r="A34" s="15" t="s">
        <v>21</v>
      </c>
      <c r="B34" s="15"/>
      <c r="C34" s="16"/>
      <c r="D34" s="16"/>
      <c r="E34" s="16">
        <f>SUM(E2:E32)</f>
        <v>12724.269999999999</v>
      </c>
      <c r="F34" s="16">
        <f>SUM(F2:F31)</f>
        <v>2453.4139999999998</v>
      </c>
      <c r="G34" s="16">
        <f>SUM(G2:G31)</f>
        <v>15177.684000000003</v>
      </c>
      <c r="J34" s="17" t="s">
        <v>21</v>
      </c>
      <c r="K34" s="17">
        <f t="shared" ref="K34:Q34" si="3">SUM(K3:K32)</f>
        <v>13.22</v>
      </c>
      <c r="L34" s="17">
        <f t="shared" si="3"/>
        <v>76.010000000000005</v>
      </c>
      <c r="M34" s="17">
        <f t="shared" si="3"/>
        <v>0</v>
      </c>
      <c r="N34" s="17">
        <f t="shared" si="3"/>
        <v>73</v>
      </c>
      <c r="O34" s="17">
        <f t="shared" si="3"/>
        <v>0</v>
      </c>
      <c r="P34" s="17">
        <f t="shared" si="3"/>
        <v>100.68</v>
      </c>
      <c r="Q34" s="17">
        <f t="shared" si="3"/>
        <v>0</v>
      </c>
      <c r="R34" s="17">
        <f>SUM(R3:R32)/2</f>
        <v>0</v>
      </c>
      <c r="S34" s="17">
        <f>SUM(S3:S32)</f>
        <v>0</v>
      </c>
      <c r="T34" s="17">
        <f>SUM(T3:T32)/2</f>
        <v>20</v>
      </c>
      <c r="U34" s="17">
        <f t="shared" ref="U34:AC34" si="4">SUM(U3:U32)</f>
        <v>0</v>
      </c>
      <c r="V34" s="17">
        <f t="shared" si="4"/>
        <v>0</v>
      </c>
      <c r="W34" s="17">
        <f t="shared" si="4"/>
        <v>0</v>
      </c>
      <c r="X34" s="17">
        <f t="shared" si="4"/>
        <v>0</v>
      </c>
      <c r="Y34" s="17">
        <f t="shared" si="4"/>
        <v>0</v>
      </c>
      <c r="Z34" s="17">
        <f t="shared" si="4"/>
        <v>0</v>
      </c>
      <c r="AA34" s="17">
        <f t="shared" si="4"/>
        <v>5.46</v>
      </c>
      <c r="AB34" s="17">
        <f t="shared" si="4"/>
        <v>977.06</v>
      </c>
      <c r="AC34" s="17">
        <f t="shared" si="4"/>
        <v>0</v>
      </c>
    </row>
    <row r="35" spans="1:29" ht="30" x14ac:dyDescent="0.25">
      <c r="E35" s="6" t="s">
        <v>122</v>
      </c>
      <c r="F35" s="6" t="s">
        <v>123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9"/>
    </row>
    <row r="36" spans="1:29" ht="45" x14ac:dyDescent="0.25">
      <c r="F36" s="6" t="s">
        <v>124</v>
      </c>
      <c r="J36" s="17" t="s">
        <v>22</v>
      </c>
      <c r="K36" s="17">
        <f>SUM(L34,N34,R34,T34,V34,X34,Z34,AB34)</f>
        <v>1146.07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9"/>
    </row>
    <row r="37" spans="1:29" x14ac:dyDescent="0.25">
      <c r="J37" s="17" t="s">
        <v>23</v>
      </c>
      <c r="K37" s="17">
        <f>SUM(K34,M34,Q34,S34,U34,W34,Y34,AA34)</f>
        <v>18.68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1"/>
    </row>
    <row r="38" spans="1:29" x14ac:dyDescent="0.25">
      <c r="O38" s="20"/>
      <c r="P38" s="20"/>
      <c r="AA38" s="20"/>
      <c r="AB38" s="17"/>
      <c r="AC38" s="19"/>
    </row>
    <row r="39" spans="1:29" x14ac:dyDescent="0.25">
      <c r="B39" s="26"/>
    </row>
    <row r="41" spans="1:29" x14ac:dyDescent="0.25">
      <c r="AB41" s="17"/>
      <c r="AC41" s="19"/>
    </row>
    <row r="43" spans="1:29" x14ac:dyDescent="0.25">
      <c r="A43" s="42"/>
      <c r="T43"/>
      <c r="U43"/>
      <c r="V43"/>
      <c r="W43"/>
      <c r="X43"/>
      <c r="Y43"/>
      <c r="Z43"/>
      <c r="AA43"/>
      <c r="AB43"/>
      <c r="AC43"/>
    </row>
    <row r="44" spans="1:29" x14ac:dyDescent="0.25">
      <c r="T44"/>
      <c r="U44"/>
      <c r="V44"/>
      <c r="W44"/>
      <c r="X44"/>
      <c r="Y44"/>
      <c r="Z44"/>
      <c r="AA44"/>
      <c r="AB44"/>
      <c r="AC44"/>
    </row>
    <row r="45" spans="1:29" x14ac:dyDescent="0.25">
      <c r="O45" s="39" t="s">
        <v>93</v>
      </c>
      <c r="T45"/>
      <c r="U45"/>
      <c r="V45"/>
      <c r="W45"/>
      <c r="X45"/>
      <c r="Y45"/>
      <c r="Z45"/>
      <c r="AA45"/>
      <c r="AB45"/>
      <c r="AC45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A22" sqref="A22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161110</v>
      </c>
      <c r="B2" s="2" t="s">
        <v>50</v>
      </c>
      <c r="C2" s="6">
        <v>600</v>
      </c>
      <c r="D2" s="6">
        <v>0</v>
      </c>
      <c r="E2" s="6">
        <f t="shared" ref="E2:E22" si="0">SUM(C2:D2)</f>
        <v>600</v>
      </c>
      <c r="F2" s="6">
        <f t="shared" ref="F2:F22" si="1">E2/5</f>
        <v>120</v>
      </c>
      <c r="G2" s="6">
        <f t="shared" ref="G2:G22" si="2">SUM(E2:F2)</f>
        <v>720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161204</v>
      </c>
      <c r="B3" s="2" t="s">
        <v>50</v>
      </c>
      <c r="C3" s="6">
        <v>600</v>
      </c>
      <c r="D3" s="6">
        <v>0</v>
      </c>
      <c r="E3" s="6">
        <f t="shared" si="0"/>
        <v>600</v>
      </c>
      <c r="F3" s="6">
        <f t="shared" si="1"/>
        <v>120</v>
      </c>
      <c r="G3" s="6">
        <f t="shared" si="2"/>
        <v>720</v>
      </c>
      <c r="K3" s="9">
        <v>12.52</v>
      </c>
      <c r="L3" s="9">
        <v>72.53</v>
      </c>
      <c r="N3" s="9">
        <v>73</v>
      </c>
      <c r="P3" s="39">
        <v>15.3</v>
      </c>
      <c r="T3" s="9">
        <v>40</v>
      </c>
      <c r="AB3" s="9">
        <v>38.520000000000003</v>
      </c>
      <c r="AC3" s="13" t="s">
        <v>62</v>
      </c>
    </row>
    <row r="4" spans="1:29" x14ac:dyDescent="0.25">
      <c r="A4" s="2">
        <v>170109</v>
      </c>
      <c r="B4" s="2" t="s">
        <v>11</v>
      </c>
      <c r="C4" s="6">
        <v>550</v>
      </c>
      <c r="D4" s="6">
        <v>0</v>
      </c>
      <c r="E4" s="6">
        <f t="shared" si="0"/>
        <v>550</v>
      </c>
      <c r="F4" s="6">
        <f t="shared" si="1"/>
        <v>110</v>
      </c>
      <c r="G4" s="6">
        <f t="shared" si="2"/>
        <v>660</v>
      </c>
      <c r="P4" s="39">
        <v>12.3</v>
      </c>
      <c r="T4" s="45"/>
      <c r="V4" s="39"/>
      <c r="AB4" s="9">
        <v>67</v>
      </c>
      <c r="AC4" s="13" t="s">
        <v>34</v>
      </c>
    </row>
    <row r="5" spans="1:29" s="41" customFormat="1" x14ac:dyDescent="0.25">
      <c r="A5" s="2">
        <v>170108</v>
      </c>
      <c r="B5" s="2" t="s">
        <v>11</v>
      </c>
      <c r="C5" s="6">
        <v>540</v>
      </c>
      <c r="D5" s="6">
        <v>27.35</v>
      </c>
      <c r="E5" s="6">
        <f t="shared" si="0"/>
        <v>567.35</v>
      </c>
      <c r="F5" s="6">
        <f t="shared" si="1"/>
        <v>113.47</v>
      </c>
      <c r="G5" s="6">
        <f t="shared" si="2"/>
        <v>680.82</v>
      </c>
      <c r="H5" s="5"/>
      <c r="I5" s="3"/>
      <c r="J5" s="9"/>
      <c r="K5" s="9"/>
      <c r="L5" s="9"/>
      <c r="M5" s="9"/>
      <c r="N5" s="9"/>
      <c r="O5" s="9"/>
      <c r="P5" s="39">
        <v>15.5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99.5</v>
      </c>
      <c r="AC5" s="40" t="s">
        <v>69</v>
      </c>
    </row>
    <row r="6" spans="1:29" x14ac:dyDescent="0.25">
      <c r="A6" s="2">
        <v>161205</v>
      </c>
      <c r="B6" s="2" t="s">
        <v>59</v>
      </c>
      <c r="C6" s="6">
        <v>109.12</v>
      </c>
      <c r="D6" s="6">
        <v>0</v>
      </c>
      <c r="E6" s="6">
        <f t="shared" si="0"/>
        <v>109.12</v>
      </c>
      <c r="F6" s="6">
        <f t="shared" si="1"/>
        <v>21.824000000000002</v>
      </c>
      <c r="G6" s="6">
        <f t="shared" si="2"/>
        <v>130.94400000000002</v>
      </c>
      <c r="P6" s="39">
        <v>33.549999999999997</v>
      </c>
      <c r="AB6" s="9">
        <v>75.5</v>
      </c>
      <c r="AC6" s="13" t="s">
        <v>69</v>
      </c>
    </row>
    <row r="7" spans="1:29" x14ac:dyDescent="0.25">
      <c r="A7" s="2">
        <v>161208</v>
      </c>
      <c r="B7" s="2" t="s">
        <v>59</v>
      </c>
      <c r="C7" s="6">
        <v>1897.28</v>
      </c>
      <c r="D7" s="6">
        <v>0</v>
      </c>
      <c r="E7" s="6">
        <f t="shared" si="0"/>
        <v>1897.28</v>
      </c>
      <c r="F7" s="6">
        <f t="shared" si="1"/>
        <v>379.45600000000002</v>
      </c>
      <c r="G7" s="6">
        <f t="shared" si="2"/>
        <v>2276.7359999999999</v>
      </c>
      <c r="P7" s="39">
        <v>15</v>
      </c>
      <c r="AB7" s="9">
        <v>15.57</v>
      </c>
      <c r="AC7" s="13" t="s">
        <v>113</v>
      </c>
    </row>
    <row r="8" spans="1:29" x14ac:dyDescent="0.25">
      <c r="A8" s="2">
        <v>161209</v>
      </c>
      <c r="B8" s="2" t="s">
        <v>59</v>
      </c>
      <c r="C8" s="6">
        <v>223.3</v>
      </c>
      <c r="D8" s="6">
        <v>0</v>
      </c>
      <c r="E8" s="6">
        <f t="shared" si="0"/>
        <v>223.3</v>
      </c>
      <c r="F8" s="6">
        <f t="shared" si="1"/>
        <v>44.660000000000004</v>
      </c>
      <c r="G8" s="6">
        <f t="shared" si="2"/>
        <v>267.96000000000004</v>
      </c>
      <c r="P8" s="39">
        <v>15</v>
      </c>
    </row>
    <row r="9" spans="1:29" x14ac:dyDescent="0.25">
      <c r="A9" s="2">
        <v>161211</v>
      </c>
      <c r="B9" s="2" t="s">
        <v>59</v>
      </c>
      <c r="C9" s="6">
        <v>64.77</v>
      </c>
      <c r="D9" s="6">
        <v>0</v>
      </c>
      <c r="E9" s="6">
        <f t="shared" si="0"/>
        <v>64.77</v>
      </c>
      <c r="F9" s="6">
        <f t="shared" si="1"/>
        <v>12.953999999999999</v>
      </c>
      <c r="G9" s="6">
        <f t="shared" si="2"/>
        <v>77.72399999999999</v>
      </c>
      <c r="P9" s="39"/>
      <c r="AB9" s="24"/>
      <c r="AC9" s="25"/>
    </row>
    <row r="10" spans="1:29" x14ac:dyDescent="0.25">
      <c r="A10" s="2">
        <v>161215</v>
      </c>
      <c r="B10" s="2" t="s">
        <v>59</v>
      </c>
      <c r="C10" s="6">
        <v>321.64</v>
      </c>
      <c r="D10" s="6">
        <v>0</v>
      </c>
      <c r="E10" s="6">
        <f t="shared" si="0"/>
        <v>321.64</v>
      </c>
      <c r="F10" s="6">
        <f t="shared" si="1"/>
        <v>64.328000000000003</v>
      </c>
      <c r="G10" s="6">
        <f t="shared" si="2"/>
        <v>385.96799999999996</v>
      </c>
      <c r="P10" s="39"/>
    </row>
    <row r="11" spans="1:29" x14ac:dyDescent="0.25">
      <c r="A11" s="2">
        <v>161216</v>
      </c>
      <c r="B11" s="2" t="s">
        <v>59</v>
      </c>
      <c r="C11" s="6">
        <v>650</v>
      </c>
      <c r="D11" s="6">
        <v>49.1</v>
      </c>
      <c r="E11" s="6">
        <f t="shared" si="0"/>
        <v>699.1</v>
      </c>
      <c r="F11" s="6">
        <f t="shared" si="1"/>
        <v>139.82</v>
      </c>
      <c r="G11" s="6">
        <f t="shared" si="2"/>
        <v>838.92000000000007</v>
      </c>
      <c r="P11" s="39"/>
    </row>
    <row r="12" spans="1:29" x14ac:dyDescent="0.25">
      <c r="A12" s="2">
        <v>161217</v>
      </c>
      <c r="B12" s="2" t="s">
        <v>59</v>
      </c>
      <c r="C12" s="6">
        <v>700</v>
      </c>
      <c r="D12" s="6">
        <v>0</v>
      </c>
      <c r="E12" s="6">
        <f t="shared" si="0"/>
        <v>700</v>
      </c>
      <c r="F12" s="6">
        <f t="shared" si="1"/>
        <v>140</v>
      </c>
      <c r="G12" s="6">
        <f t="shared" si="2"/>
        <v>840</v>
      </c>
      <c r="P12" s="39"/>
    </row>
    <row r="13" spans="1:29" x14ac:dyDescent="0.25">
      <c r="A13" s="2">
        <v>161219</v>
      </c>
      <c r="B13" s="2" t="s">
        <v>59</v>
      </c>
      <c r="C13" s="6">
        <v>1000.12</v>
      </c>
      <c r="D13" s="6">
        <v>0</v>
      </c>
      <c r="E13" s="6">
        <f t="shared" si="0"/>
        <v>1000.12</v>
      </c>
      <c r="F13" s="6">
        <f t="shared" si="1"/>
        <v>200.024</v>
      </c>
      <c r="G13" s="6">
        <f t="shared" si="2"/>
        <v>1200.144</v>
      </c>
      <c r="P13" s="39"/>
    </row>
    <row r="14" spans="1:29" x14ac:dyDescent="0.25">
      <c r="A14" s="2">
        <v>161220</v>
      </c>
      <c r="B14" s="2" t="s">
        <v>59</v>
      </c>
      <c r="C14" s="6">
        <v>60.5</v>
      </c>
      <c r="D14" s="6">
        <v>0</v>
      </c>
      <c r="E14" s="6">
        <f t="shared" si="0"/>
        <v>60.5</v>
      </c>
      <c r="F14" s="6">
        <f t="shared" si="1"/>
        <v>12.1</v>
      </c>
      <c r="G14" s="6">
        <f t="shared" si="2"/>
        <v>72.599999999999994</v>
      </c>
      <c r="P14" s="39"/>
    </row>
    <row r="15" spans="1:29" x14ac:dyDescent="0.25">
      <c r="A15" s="2">
        <v>161223</v>
      </c>
      <c r="B15" s="2" t="s">
        <v>59</v>
      </c>
      <c r="C15" s="6">
        <v>193.6</v>
      </c>
      <c r="D15" s="6">
        <v>0</v>
      </c>
      <c r="E15" s="6">
        <f t="shared" si="0"/>
        <v>193.6</v>
      </c>
      <c r="F15" s="6">
        <f t="shared" si="1"/>
        <v>38.72</v>
      </c>
      <c r="G15" s="6">
        <f t="shared" si="2"/>
        <v>232.32</v>
      </c>
    </row>
    <row r="16" spans="1:29" x14ac:dyDescent="0.25">
      <c r="A16" s="2">
        <v>161224</v>
      </c>
      <c r="B16" s="2" t="s">
        <v>59</v>
      </c>
      <c r="C16" s="6">
        <v>49.28</v>
      </c>
      <c r="D16" s="6">
        <v>0</v>
      </c>
      <c r="E16" s="6">
        <f t="shared" si="0"/>
        <v>49.28</v>
      </c>
      <c r="F16" s="6">
        <f t="shared" si="1"/>
        <v>9.8559999999999999</v>
      </c>
      <c r="G16" s="6">
        <f t="shared" si="2"/>
        <v>59.136000000000003</v>
      </c>
    </row>
    <row r="17" spans="1:29" x14ac:dyDescent="0.25">
      <c r="A17" s="2">
        <v>161225</v>
      </c>
      <c r="B17" s="2" t="s">
        <v>59</v>
      </c>
      <c r="C17" s="6">
        <v>147.4</v>
      </c>
      <c r="D17" s="6">
        <v>0</v>
      </c>
      <c r="E17" s="6">
        <f t="shared" si="0"/>
        <v>147.4</v>
      </c>
      <c r="F17" s="37">
        <f t="shared" si="1"/>
        <v>29.48</v>
      </c>
      <c r="G17" s="6">
        <f t="shared" si="2"/>
        <v>176.88</v>
      </c>
    </row>
    <row r="18" spans="1:29" x14ac:dyDescent="0.25">
      <c r="A18" s="2">
        <v>161226</v>
      </c>
      <c r="B18" s="2" t="s">
        <v>59</v>
      </c>
      <c r="C18" s="6">
        <v>62.04</v>
      </c>
      <c r="D18" s="6">
        <v>0</v>
      </c>
      <c r="E18" s="6">
        <f t="shared" si="0"/>
        <v>62.04</v>
      </c>
      <c r="F18" s="37">
        <f t="shared" si="1"/>
        <v>12.407999999999999</v>
      </c>
      <c r="G18" s="6">
        <f t="shared" si="2"/>
        <v>74.447999999999993</v>
      </c>
    </row>
    <row r="19" spans="1:29" x14ac:dyDescent="0.25">
      <c r="A19" s="2">
        <v>170102</v>
      </c>
      <c r="B19" s="2" t="s">
        <v>59</v>
      </c>
      <c r="C19" s="6">
        <v>550</v>
      </c>
      <c r="D19" s="6">
        <v>45.3</v>
      </c>
      <c r="E19" s="6">
        <f t="shared" si="0"/>
        <v>595.29999999999995</v>
      </c>
      <c r="F19" s="37">
        <f t="shared" si="1"/>
        <v>119.05999999999999</v>
      </c>
      <c r="G19" s="6">
        <f t="shared" si="2"/>
        <v>714.3599999999999</v>
      </c>
    </row>
    <row r="20" spans="1:29" x14ac:dyDescent="0.25">
      <c r="A20" s="2">
        <v>161203</v>
      </c>
      <c r="B20" s="2" t="s">
        <v>59</v>
      </c>
      <c r="C20" s="6">
        <v>260.26</v>
      </c>
      <c r="D20" s="6">
        <v>0</v>
      </c>
      <c r="E20" s="6">
        <f t="shared" si="0"/>
        <v>260.26</v>
      </c>
      <c r="F20" s="37">
        <f t="shared" si="1"/>
        <v>52.052</v>
      </c>
      <c r="G20" s="6">
        <f t="shared" si="2"/>
        <v>312.31200000000001</v>
      </c>
    </row>
    <row r="21" spans="1:29" x14ac:dyDescent="0.25">
      <c r="A21" s="2">
        <v>170104</v>
      </c>
      <c r="B21" s="2" t="s">
        <v>50</v>
      </c>
      <c r="C21" s="6">
        <v>600</v>
      </c>
      <c r="D21" s="6">
        <v>0</v>
      </c>
      <c r="E21" s="6">
        <f t="shared" si="0"/>
        <v>600</v>
      </c>
      <c r="F21" s="37">
        <f t="shared" si="1"/>
        <v>120</v>
      </c>
      <c r="G21" s="6">
        <f t="shared" si="2"/>
        <v>720</v>
      </c>
    </row>
    <row r="22" spans="1:29" x14ac:dyDescent="0.25">
      <c r="B22" s="26"/>
      <c r="E22" s="37">
        <f t="shared" si="0"/>
        <v>0</v>
      </c>
      <c r="F22" s="37">
        <f t="shared" si="1"/>
        <v>0</v>
      </c>
      <c r="G22" s="6">
        <f t="shared" si="2"/>
        <v>0</v>
      </c>
    </row>
    <row r="23" spans="1:29" x14ac:dyDescent="0.25">
      <c r="E23" s="37"/>
      <c r="F23" s="37"/>
      <c r="G23" s="37"/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9301.0600000000013</v>
      </c>
      <c r="F24" s="16">
        <f>SUM(F2:F21)</f>
        <v>1860.2119999999998</v>
      </c>
      <c r="G24" s="16">
        <f>SUM(G2:G21)</f>
        <v>11161.272000000001</v>
      </c>
      <c r="J24" s="17" t="s">
        <v>21</v>
      </c>
      <c r="K24" s="17">
        <f t="shared" ref="K24:Q24" si="3">SUM(K3:K22)</f>
        <v>12.52</v>
      </c>
      <c r="L24" s="17">
        <f t="shared" si="3"/>
        <v>72.53</v>
      </c>
      <c r="M24" s="17">
        <f t="shared" si="3"/>
        <v>0</v>
      </c>
      <c r="N24" s="17">
        <f t="shared" si="3"/>
        <v>73</v>
      </c>
      <c r="O24" s="17">
        <f t="shared" si="3"/>
        <v>0</v>
      </c>
      <c r="P24" s="17">
        <f>SUM(P3:P22)</f>
        <v>106.65</v>
      </c>
      <c r="Q24" s="17">
        <f t="shared" si="3"/>
        <v>0</v>
      </c>
      <c r="R24" s="17">
        <f>SUM(R3:R22)/2</f>
        <v>0</v>
      </c>
      <c r="S24" s="17">
        <f>SUM(S3:S22)</f>
        <v>0</v>
      </c>
      <c r="T24" s="17">
        <f>SUM(T3:T22)/2</f>
        <v>20</v>
      </c>
      <c r="U24" s="17">
        <f t="shared" ref="U24:AC24" si="4">SUM(U3:U22)</f>
        <v>0</v>
      </c>
      <c r="V24" s="17">
        <f t="shared" si="4"/>
        <v>0</v>
      </c>
      <c r="W24" s="17">
        <f t="shared" si="4"/>
        <v>0</v>
      </c>
      <c r="X24" s="17">
        <f t="shared" si="4"/>
        <v>0</v>
      </c>
      <c r="Y24" s="17">
        <f t="shared" si="4"/>
        <v>0</v>
      </c>
      <c r="Z24" s="17">
        <f t="shared" si="4"/>
        <v>0</v>
      </c>
      <c r="AA24" s="17">
        <f t="shared" si="4"/>
        <v>0</v>
      </c>
      <c r="AB24" s="17">
        <f t="shared" si="4"/>
        <v>296.08999999999997</v>
      </c>
      <c r="AC24" s="17">
        <f t="shared" si="4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461.62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12.52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26"/>
    </row>
    <row r="31" spans="1:29" x14ac:dyDescent="0.25">
      <c r="AB31" s="17"/>
      <c r="AC31" s="19"/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 t="s">
        <v>93</v>
      </c>
      <c r="P35" s="9"/>
      <c r="Q35" s="9"/>
      <c r="R35" s="9"/>
      <c r="S35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T8" sqref="T8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170202</v>
      </c>
      <c r="B2" s="2" t="s">
        <v>11</v>
      </c>
      <c r="C2" s="6">
        <v>640</v>
      </c>
      <c r="D2" s="6">
        <v>43.1</v>
      </c>
      <c r="E2" s="6">
        <f t="shared" ref="E2:E22" si="0">SUM(C2:D2)</f>
        <v>683.1</v>
      </c>
      <c r="F2" s="6">
        <f t="shared" ref="F2:F22" si="1">E2/5</f>
        <v>136.62</v>
      </c>
      <c r="G2" s="6">
        <f t="shared" ref="G2:G22" si="2">SUM(E2:F2)</f>
        <v>819.72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170205</v>
      </c>
      <c r="B3" s="2" t="s">
        <v>11</v>
      </c>
      <c r="C3" s="6">
        <v>540</v>
      </c>
      <c r="D3" s="6">
        <v>15</v>
      </c>
      <c r="E3" s="6">
        <f t="shared" si="0"/>
        <v>555</v>
      </c>
      <c r="F3" s="6">
        <f t="shared" si="1"/>
        <v>111</v>
      </c>
      <c r="G3" s="6">
        <f t="shared" si="2"/>
        <v>666</v>
      </c>
      <c r="N3" s="9">
        <v>73</v>
      </c>
      <c r="P3" s="39">
        <v>17.3</v>
      </c>
      <c r="T3" s="9">
        <v>40</v>
      </c>
      <c r="V3" s="9">
        <v>13.4</v>
      </c>
      <c r="AB3" s="9">
        <v>38.520000000000003</v>
      </c>
      <c r="AC3" s="13" t="s">
        <v>62</v>
      </c>
    </row>
    <row r="4" spans="1:29" x14ac:dyDescent="0.25">
      <c r="A4" s="2">
        <v>170115</v>
      </c>
      <c r="B4" s="2" t="s">
        <v>11</v>
      </c>
      <c r="C4" s="6">
        <v>610</v>
      </c>
      <c r="D4" s="6">
        <v>0</v>
      </c>
      <c r="E4" s="6">
        <f t="shared" si="0"/>
        <v>610</v>
      </c>
      <c r="F4" s="6">
        <f t="shared" si="1"/>
        <v>122</v>
      </c>
      <c r="G4" s="6">
        <f t="shared" si="2"/>
        <v>732</v>
      </c>
      <c r="M4" s="39">
        <v>2.74</v>
      </c>
      <c r="N4" s="39">
        <v>27.41</v>
      </c>
      <c r="P4" s="39">
        <v>15.65</v>
      </c>
      <c r="T4" s="45"/>
      <c r="U4" s="9">
        <v>5.45</v>
      </c>
      <c r="V4" s="24">
        <v>54.55</v>
      </c>
      <c r="AB4" s="9">
        <v>15.57</v>
      </c>
      <c r="AC4" s="13" t="s">
        <v>113</v>
      </c>
    </row>
    <row r="5" spans="1:29" s="41" customFormat="1" x14ac:dyDescent="0.25">
      <c r="A5" s="2">
        <v>170103</v>
      </c>
      <c r="B5" s="2" t="s">
        <v>59</v>
      </c>
      <c r="C5" s="6">
        <v>169.84</v>
      </c>
      <c r="D5" s="6">
        <v>0</v>
      </c>
      <c r="E5" s="6">
        <f t="shared" si="0"/>
        <v>169.84</v>
      </c>
      <c r="F5" s="6">
        <f t="shared" si="1"/>
        <v>33.968000000000004</v>
      </c>
      <c r="G5" s="6">
        <f t="shared" si="2"/>
        <v>203.80799999999999</v>
      </c>
      <c r="H5" s="5"/>
      <c r="I5" s="3"/>
      <c r="J5" s="9"/>
      <c r="K5" s="9"/>
      <c r="L5" s="9"/>
      <c r="M5" s="39">
        <v>4.68</v>
      </c>
      <c r="N5" s="39">
        <v>46.85</v>
      </c>
      <c r="O5" s="9"/>
      <c r="P5" s="39">
        <v>16.350000000000001</v>
      </c>
      <c r="Q5" s="9"/>
      <c r="R5" s="9"/>
      <c r="S5" s="9"/>
      <c r="T5" s="9"/>
      <c r="U5" s="9"/>
      <c r="V5" s="9"/>
      <c r="W5" s="9"/>
      <c r="X5" s="9"/>
      <c r="Y5" s="9"/>
      <c r="Z5" s="9"/>
      <c r="AA5" s="9">
        <v>2.36</v>
      </c>
      <c r="AB5" s="9">
        <v>23.64</v>
      </c>
      <c r="AC5" s="13" t="s">
        <v>127</v>
      </c>
    </row>
    <row r="6" spans="1:29" x14ac:dyDescent="0.25">
      <c r="A6" s="2">
        <v>170105</v>
      </c>
      <c r="B6" s="2" t="s">
        <v>59</v>
      </c>
      <c r="C6" s="6">
        <v>104.5</v>
      </c>
      <c r="D6" s="6">
        <v>0</v>
      </c>
      <c r="E6" s="6">
        <f t="shared" si="0"/>
        <v>104.5</v>
      </c>
      <c r="F6" s="6">
        <f t="shared" si="1"/>
        <v>20.9</v>
      </c>
      <c r="G6" s="6">
        <f t="shared" si="2"/>
        <v>125.4</v>
      </c>
      <c r="P6" s="39">
        <v>15.85</v>
      </c>
      <c r="AA6" s="9">
        <v>60</v>
      </c>
      <c r="AB6" s="9">
        <v>300</v>
      </c>
      <c r="AC6" s="13" t="s">
        <v>130</v>
      </c>
    </row>
    <row r="7" spans="1:29" x14ac:dyDescent="0.25">
      <c r="A7" s="2">
        <v>170107</v>
      </c>
      <c r="B7" s="2" t="s">
        <v>59</v>
      </c>
      <c r="C7" s="6">
        <v>146.08000000000001</v>
      </c>
      <c r="D7" s="6">
        <v>0</v>
      </c>
      <c r="E7" s="6">
        <f t="shared" si="0"/>
        <v>146.08000000000001</v>
      </c>
      <c r="F7" s="6">
        <f t="shared" si="1"/>
        <v>29.216000000000001</v>
      </c>
      <c r="G7" s="6">
        <f>SUM(F7:F7)</f>
        <v>29.216000000000001</v>
      </c>
      <c r="P7" s="39">
        <v>16.5</v>
      </c>
    </row>
    <row r="8" spans="1:29" x14ac:dyDescent="0.25">
      <c r="A8" s="2">
        <v>170110</v>
      </c>
      <c r="B8" s="2" t="s">
        <v>59</v>
      </c>
      <c r="C8" s="6">
        <v>9.4600000000000009</v>
      </c>
      <c r="D8" s="6">
        <v>0</v>
      </c>
      <c r="E8" s="6">
        <f t="shared" si="0"/>
        <v>9.4600000000000009</v>
      </c>
      <c r="F8" s="6">
        <f t="shared" si="1"/>
        <v>1.8920000000000001</v>
      </c>
      <c r="G8" s="6">
        <f>SUM(E8:F8)</f>
        <v>11.352</v>
      </c>
      <c r="P8" s="39">
        <v>15.2</v>
      </c>
    </row>
    <row r="9" spans="1:29" x14ac:dyDescent="0.25">
      <c r="A9" s="2">
        <v>170112</v>
      </c>
      <c r="B9" s="2" t="s">
        <v>59</v>
      </c>
      <c r="C9" s="6">
        <v>750</v>
      </c>
      <c r="D9" s="6">
        <v>0</v>
      </c>
      <c r="E9" s="6">
        <f t="shared" si="0"/>
        <v>750</v>
      </c>
      <c r="F9" s="6">
        <f t="shared" si="1"/>
        <v>150</v>
      </c>
      <c r="G9" s="6">
        <f>SUM(E9:F9)</f>
        <v>900</v>
      </c>
      <c r="P9" s="39"/>
      <c r="AB9" s="24"/>
      <c r="AC9" s="25"/>
    </row>
    <row r="10" spans="1:29" x14ac:dyDescent="0.25">
      <c r="A10" s="2">
        <v>170113</v>
      </c>
      <c r="B10" s="2" t="s">
        <v>59</v>
      </c>
      <c r="C10" s="6">
        <v>300.08</v>
      </c>
      <c r="D10" s="6">
        <v>0</v>
      </c>
      <c r="E10" s="6">
        <f t="shared" si="0"/>
        <v>300.08</v>
      </c>
      <c r="F10" s="6">
        <f t="shared" si="1"/>
        <v>60.015999999999998</v>
      </c>
      <c r="G10" s="6">
        <f>SUM(E10:F10)</f>
        <v>360.096</v>
      </c>
      <c r="P10" s="39"/>
    </row>
    <row r="11" spans="1:29" x14ac:dyDescent="0.25">
      <c r="A11" s="2">
        <v>170114</v>
      </c>
      <c r="B11" s="2" t="s">
        <v>59</v>
      </c>
      <c r="C11" s="6">
        <v>45.1</v>
      </c>
      <c r="D11" s="6">
        <v>0</v>
      </c>
      <c r="E11" s="6">
        <f t="shared" si="0"/>
        <v>45.1</v>
      </c>
      <c r="F11" s="6">
        <f t="shared" si="1"/>
        <v>9.02</v>
      </c>
      <c r="G11" s="6">
        <f>SUM(E11:F11)</f>
        <v>54.120000000000005</v>
      </c>
      <c r="P11" s="39"/>
    </row>
    <row r="12" spans="1:29" x14ac:dyDescent="0.25">
      <c r="A12" s="2">
        <v>170116</v>
      </c>
      <c r="B12" s="2" t="s">
        <v>59</v>
      </c>
      <c r="C12" s="6">
        <v>1850</v>
      </c>
      <c r="D12" s="6">
        <v>0</v>
      </c>
      <c r="E12" s="6">
        <f t="shared" si="0"/>
        <v>1850</v>
      </c>
      <c r="F12" s="6">
        <f t="shared" si="1"/>
        <v>370</v>
      </c>
      <c r="G12" s="6">
        <f>SUM(E12:F12)</f>
        <v>2220</v>
      </c>
      <c r="P12" s="39"/>
    </row>
    <row r="13" spans="1:29" x14ac:dyDescent="0.25">
      <c r="A13" s="2">
        <v>170117</v>
      </c>
      <c r="B13" s="2" t="s">
        <v>19</v>
      </c>
      <c r="C13" s="6">
        <v>134.4</v>
      </c>
      <c r="D13" s="6">
        <v>0</v>
      </c>
      <c r="E13" s="6">
        <f t="shared" si="0"/>
        <v>134.4</v>
      </c>
      <c r="F13" s="6">
        <f t="shared" si="1"/>
        <v>26.880000000000003</v>
      </c>
      <c r="G13" s="6">
        <f t="shared" si="2"/>
        <v>161.28</v>
      </c>
      <c r="P13" s="39"/>
    </row>
    <row r="14" spans="1:29" x14ac:dyDescent="0.25">
      <c r="A14" s="2">
        <v>170201</v>
      </c>
      <c r="B14" s="2" t="s">
        <v>50</v>
      </c>
      <c r="C14" s="6">
        <v>700</v>
      </c>
      <c r="D14" s="6">
        <v>0</v>
      </c>
      <c r="E14" s="6">
        <f t="shared" si="0"/>
        <v>700</v>
      </c>
      <c r="F14" s="6">
        <f t="shared" si="1"/>
        <v>140</v>
      </c>
      <c r="G14" s="6">
        <f t="shared" si="2"/>
        <v>840</v>
      </c>
      <c r="P14" s="39"/>
    </row>
    <row r="15" spans="1:29" x14ac:dyDescent="0.25">
      <c r="A15" s="47">
        <v>170111</v>
      </c>
      <c r="B15" s="47" t="s">
        <v>11</v>
      </c>
      <c r="C15" s="48">
        <v>540</v>
      </c>
      <c r="D15" s="48">
        <v>27.35</v>
      </c>
      <c r="E15" s="48">
        <f t="shared" si="0"/>
        <v>567.35</v>
      </c>
      <c r="F15" s="48">
        <f t="shared" si="1"/>
        <v>113.47</v>
      </c>
      <c r="G15" s="48">
        <f t="shared" si="2"/>
        <v>680.82</v>
      </c>
    </row>
    <row r="16" spans="1:29" x14ac:dyDescent="0.25">
      <c r="A16" s="2">
        <v>170206</v>
      </c>
      <c r="B16" s="2" t="s">
        <v>11</v>
      </c>
      <c r="C16" s="6">
        <v>540</v>
      </c>
      <c r="D16" s="6">
        <v>15</v>
      </c>
      <c r="E16" s="37">
        <f t="shared" si="0"/>
        <v>555</v>
      </c>
      <c r="F16" s="6">
        <f t="shared" si="1"/>
        <v>111</v>
      </c>
      <c r="G16" s="6">
        <f t="shared" si="2"/>
        <v>666</v>
      </c>
    </row>
    <row r="17" spans="1:29" x14ac:dyDescent="0.25">
      <c r="A17" s="2">
        <v>170210</v>
      </c>
      <c r="B17" s="2" t="s">
        <v>50</v>
      </c>
      <c r="C17" s="6">
        <v>1250</v>
      </c>
      <c r="D17" s="6">
        <v>0</v>
      </c>
      <c r="E17" s="37">
        <f t="shared" si="0"/>
        <v>1250</v>
      </c>
      <c r="F17" s="37">
        <f t="shared" si="1"/>
        <v>250</v>
      </c>
      <c r="G17" s="37">
        <f t="shared" si="2"/>
        <v>1500</v>
      </c>
    </row>
    <row r="18" spans="1:29" x14ac:dyDescent="0.25">
      <c r="E18" s="37">
        <f t="shared" si="0"/>
        <v>0</v>
      </c>
      <c r="F18" s="37">
        <f t="shared" si="1"/>
        <v>0</v>
      </c>
      <c r="G18" s="37">
        <f t="shared" si="2"/>
        <v>0</v>
      </c>
    </row>
    <row r="19" spans="1:29" x14ac:dyDescent="0.25">
      <c r="E19" s="37">
        <f t="shared" si="0"/>
        <v>0</v>
      </c>
      <c r="F19" s="37">
        <f t="shared" si="1"/>
        <v>0</v>
      </c>
      <c r="G19" s="37">
        <f t="shared" si="2"/>
        <v>0</v>
      </c>
    </row>
    <row r="20" spans="1:29" x14ac:dyDescent="0.25">
      <c r="E20" s="37">
        <f t="shared" si="0"/>
        <v>0</v>
      </c>
      <c r="F20" s="37">
        <f t="shared" si="1"/>
        <v>0</v>
      </c>
      <c r="G20" s="37">
        <f t="shared" si="2"/>
        <v>0</v>
      </c>
    </row>
    <row r="21" spans="1:29" x14ac:dyDescent="0.25">
      <c r="E21" s="37">
        <f t="shared" si="0"/>
        <v>0</v>
      </c>
      <c r="F21" s="37">
        <f t="shared" si="1"/>
        <v>0</v>
      </c>
      <c r="G21" s="37">
        <f t="shared" si="2"/>
        <v>0</v>
      </c>
    </row>
    <row r="22" spans="1:29" x14ac:dyDescent="0.25">
      <c r="B22" s="26"/>
      <c r="E22" s="37">
        <f t="shared" si="0"/>
        <v>0</v>
      </c>
      <c r="F22" s="37">
        <f t="shared" si="1"/>
        <v>0</v>
      </c>
      <c r="G22" s="37">
        <f t="shared" si="2"/>
        <v>0</v>
      </c>
    </row>
    <row r="23" spans="1:29" x14ac:dyDescent="0.25">
      <c r="E23" s="37"/>
      <c r="F23" s="37"/>
      <c r="G23" s="37"/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8429.91</v>
      </c>
      <c r="F24" s="16">
        <f>SUM(F2:F21)</f>
        <v>1685.9820000000002</v>
      </c>
      <c r="G24" s="16">
        <f>SUM(G2:G21)</f>
        <v>9969.8119999999981</v>
      </c>
      <c r="J24" s="17" t="s">
        <v>21</v>
      </c>
      <c r="K24" s="17">
        <f t="shared" ref="K24:Q24" si="3">SUM(K3:K22)</f>
        <v>0</v>
      </c>
      <c r="L24" s="17">
        <f t="shared" si="3"/>
        <v>0</v>
      </c>
      <c r="M24" s="17">
        <f t="shared" si="3"/>
        <v>7.42</v>
      </c>
      <c r="N24" s="17">
        <f t="shared" si="3"/>
        <v>147.26</v>
      </c>
      <c r="O24" s="17">
        <f t="shared" si="3"/>
        <v>0</v>
      </c>
      <c r="P24" s="17">
        <f>SUM(P3:P22)</f>
        <v>96.850000000000009</v>
      </c>
      <c r="Q24" s="17">
        <f t="shared" si="3"/>
        <v>0</v>
      </c>
      <c r="R24" s="17">
        <f>SUM(R3:R22)/2</f>
        <v>0</v>
      </c>
      <c r="S24" s="17">
        <f>SUM(S3:S22)</f>
        <v>0</v>
      </c>
      <c r="T24" s="17">
        <f>SUM(T3:T22)/2</f>
        <v>20</v>
      </c>
      <c r="U24" s="17">
        <f t="shared" ref="U24:AC24" si="4">SUM(U3:U22)</f>
        <v>5.45</v>
      </c>
      <c r="V24" s="17">
        <f t="shared" si="4"/>
        <v>67.95</v>
      </c>
      <c r="W24" s="17">
        <f t="shared" si="4"/>
        <v>0</v>
      </c>
      <c r="X24" s="17">
        <f t="shared" si="4"/>
        <v>0</v>
      </c>
      <c r="Y24" s="17">
        <f t="shared" si="4"/>
        <v>0</v>
      </c>
      <c r="Z24" s="17">
        <f t="shared" si="4"/>
        <v>0</v>
      </c>
      <c r="AA24" s="17">
        <f t="shared" si="4"/>
        <v>62.36</v>
      </c>
      <c r="AB24" s="17">
        <f t="shared" si="4"/>
        <v>377.73</v>
      </c>
      <c r="AC24" s="17">
        <f t="shared" si="4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612.94000000000005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75.23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49" t="s">
        <v>126</v>
      </c>
    </row>
    <row r="30" spans="1:29" ht="30" x14ac:dyDescent="0.25">
      <c r="R30" s="9" t="s">
        <v>128</v>
      </c>
    </row>
    <row r="31" spans="1:29" ht="30" x14ac:dyDescent="0.25">
      <c r="K31" s="9" t="s">
        <v>125</v>
      </c>
      <c r="AB31" s="17"/>
      <c r="AC31" s="19"/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 t="s">
        <v>93</v>
      </c>
      <c r="P35" s="9"/>
      <c r="Q35" s="9"/>
      <c r="R35" s="9"/>
      <c r="S35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C32" sqref="C32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170214</v>
      </c>
      <c r="B2" s="2" t="s">
        <v>19</v>
      </c>
      <c r="C2" s="6">
        <v>1417.81</v>
      </c>
      <c r="D2" s="6">
        <v>0</v>
      </c>
      <c r="E2" s="6">
        <f t="shared" ref="E2:E22" si="0">SUM(C2:D2)</f>
        <v>1417.81</v>
      </c>
      <c r="F2" s="6">
        <f t="shared" ref="F2:F22" si="1">E2/5</f>
        <v>283.56200000000001</v>
      </c>
      <c r="G2" s="6">
        <f t="shared" ref="G2:G22" si="2">SUM(E2:F2)</f>
        <v>1701.3719999999998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170305</v>
      </c>
      <c r="B3" s="2" t="s">
        <v>11</v>
      </c>
      <c r="C3" s="6">
        <v>550</v>
      </c>
      <c r="D3" s="6">
        <v>0</v>
      </c>
      <c r="E3" s="6">
        <f t="shared" si="0"/>
        <v>550</v>
      </c>
      <c r="F3" s="6">
        <f t="shared" si="1"/>
        <v>110</v>
      </c>
      <c r="G3" s="6">
        <f t="shared" si="2"/>
        <v>660</v>
      </c>
      <c r="K3" s="9">
        <v>10.81</v>
      </c>
      <c r="L3" s="9">
        <v>63.95</v>
      </c>
      <c r="N3" s="9">
        <v>73</v>
      </c>
      <c r="P3" s="39">
        <v>23</v>
      </c>
      <c r="T3" s="9">
        <v>40</v>
      </c>
      <c r="AA3" s="9">
        <v>106</v>
      </c>
      <c r="AB3" s="9">
        <v>530</v>
      </c>
      <c r="AC3" s="13" t="s">
        <v>50</v>
      </c>
    </row>
    <row r="4" spans="1:29" x14ac:dyDescent="0.25">
      <c r="E4" s="6">
        <f t="shared" si="0"/>
        <v>0</v>
      </c>
      <c r="F4" s="6">
        <f t="shared" si="1"/>
        <v>0</v>
      </c>
      <c r="G4" s="6">
        <f t="shared" si="2"/>
        <v>0</v>
      </c>
      <c r="M4" s="39"/>
      <c r="N4" s="39"/>
      <c r="P4" s="39">
        <v>25.6</v>
      </c>
      <c r="U4" s="22">
        <v>0.79</v>
      </c>
      <c r="V4" s="22">
        <v>7.91</v>
      </c>
      <c r="AB4" s="9">
        <v>38.520000000000003</v>
      </c>
      <c r="AC4" s="13" t="s">
        <v>30</v>
      </c>
    </row>
    <row r="5" spans="1:29" s="41" customFormat="1" x14ac:dyDescent="0.25">
      <c r="A5" s="2">
        <v>170208</v>
      </c>
      <c r="B5" s="2" t="s">
        <v>115</v>
      </c>
      <c r="C5" s="6">
        <v>146.74</v>
      </c>
      <c r="D5" s="6">
        <v>0</v>
      </c>
      <c r="E5" s="6">
        <f t="shared" si="0"/>
        <v>146.74</v>
      </c>
      <c r="F5" s="6">
        <f t="shared" si="1"/>
        <v>29.348000000000003</v>
      </c>
      <c r="G5" s="6">
        <f t="shared" si="2"/>
        <v>176.08800000000002</v>
      </c>
      <c r="H5" s="5"/>
      <c r="I5" s="3"/>
      <c r="J5" s="9"/>
      <c r="K5" s="9"/>
      <c r="L5" s="9"/>
      <c r="M5" s="39"/>
      <c r="N5" s="39"/>
      <c r="O5" s="9"/>
      <c r="P5" s="39">
        <v>18.2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15.57</v>
      </c>
      <c r="AC5" s="13" t="s">
        <v>77</v>
      </c>
    </row>
    <row r="6" spans="1:29" x14ac:dyDescent="0.25">
      <c r="A6" s="2">
        <v>161228</v>
      </c>
      <c r="B6" s="2" t="s">
        <v>19</v>
      </c>
      <c r="C6" s="6">
        <v>370.5</v>
      </c>
      <c r="D6" s="6">
        <v>0</v>
      </c>
      <c r="E6" s="6">
        <f t="shared" si="0"/>
        <v>370.5</v>
      </c>
      <c r="F6" s="6">
        <f t="shared" si="1"/>
        <v>74.099999999999994</v>
      </c>
      <c r="G6" s="6">
        <f t="shared" si="2"/>
        <v>444.6</v>
      </c>
      <c r="P6" s="39">
        <v>15</v>
      </c>
      <c r="AB6" s="9">
        <v>170</v>
      </c>
      <c r="AC6" s="13" t="s">
        <v>66</v>
      </c>
    </row>
    <row r="7" spans="1:29" x14ac:dyDescent="0.25">
      <c r="A7" s="2">
        <v>170307</v>
      </c>
      <c r="B7" s="2" t="s">
        <v>11</v>
      </c>
      <c r="C7" s="6">
        <v>1620</v>
      </c>
      <c r="D7" s="6">
        <v>96.85</v>
      </c>
      <c r="E7" s="6">
        <f t="shared" si="0"/>
        <v>1716.85</v>
      </c>
      <c r="F7" s="6">
        <f t="shared" si="1"/>
        <v>343.37</v>
      </c>
      <c r="G7" s="6">
        <f>SUM(F7:F7)</f>
        <v>343.37</v>
      </c>
      <c r="P7" s="39"/>
    </row>
    <row r="8" spans="1:29" x14ac:dyDescent="0.25">
      <c r="A8" s="2">
        <v>170306</v>
      </c>
      <c r="B8" s="2" t="s">
        <v>50</v>
      </c>
      <c r="C8" s="6">
        <v>700</v>
      </c>
      <c r="D8" s="6">
        <v>0</v>
      </c>
      <c r="E8" s="6">
        <f t="shared" si="0"/>
        <v>700</v>
      </c>
      <c r="F8" s="6">
        <f t="shared" si="1"/>
        <v>140</v>
      </c>
      <c r="G8" s="6">
        <f>SUM(E8:F8)</f>
        <v>840</v>
      </c>
      <c r="P8" s="39"/>
    </row>
    <row r="9" spans="1:29" x14ac:dyDescent="0.25">
      <c r="A9" s="2">
        <v>170203</v>
      </c>
      <c r="B9" s="2" t="s">
        <v>59</v>
      </c>
      <c r="C9" s="6">
        <v>1370</v>
      </c>
      <c r="D9" s="6">
        <v>0</v>
      </c>
      <c r="E9" s="6">
        <f t="shared" si="0"/>
        <v>1370</v>
      </c>
      <c r="F9" s="6">
        <f t="shared" si="1"/>
        <v>274</v>
      </c>
      <c r="G9" s="6">
        <f>SUM(E9:F9)</f>
        <v>1644</v>
      </c>
      <c r="P9" s="39"/>
      <c r="AB9" s="24"/>
      <c r="AC9" s="25"/>
    </row>
    <row r="10" spans="1:29" x14ac:dyDescent="0.25">
      <c r="A10" s="2">
        <v>170204</v>
      </c>
      <c r="B10" s="2" t="s">
        <v>59</v>
      </c>
      <c r="C10" s="6">
        <v>209</v>
      </c>
      <c r="D10" s="6">
        <v>0</v>
      </c>
      <c r="E10" s="6">
        <f t="shared" si="0"/>
        <v>209</v>
      </c>
      <c r="F10" s="6">
        <f t="shared" si="1"/>
        <v>41.8</v>
      </c>
      <c r="G10" s="6">
        <f>SUM(E10:F10)</f>
        <v>250.8</v>
      </c>
      <c r="P10" s="39"/>
    </row>
    <row r="11" spans="1:29" x14ac:dyDescent="0.25">
      <c r="A11" s="2">
        <v>170207</v>
      </c>
      <c r="B11" s="2" t="s">
        <v>59</v>
      </c>
      <c r="C11" s="6">
        <v>76.34</v>
      </c>
      <c r="D11" s="6">
        <v>0</v>
      </c>
      <c r="E11" s="6">
        <f t="shared" si="0"/>
        <v>76.34</v>
      </c>
      <c r="F11" s="6">
        <f t="shared" si="1"/>
        <v>15.268000000000001</v>
      </c>
      <c r="G11" s="6">
        <f>SUM(E11:F11)</f>
        <v>91.608000000000004</v>
      </c>
      <c r="P11" s="39"/>
    </row>
    <row r="12" spans="1:29" x14ac:dyDescent="0.25">
      <c r="A12" s="2">
        <v>170209</v>
      </c>
      <c r="B12" s="2" t="s">
        <v>59</v>
      </c>
      <c r="C12" s="6">
        <v>32.78</v>
      </c>
      <c r="D12" s="6">
        <v>0</v>
      </c>
      <c r="E12" s="6">
        <f t="shared" si="0"/>
        <v>32.78</v>
      </c>
      <c r="F12" s="6">
        <f t="shared" si="1"/>
        <v>6.556</v>
      </c>
      <c r="G12" s="6">
        <f>SUM(E12:F12)</f>
        <v>39.335999999999999</v>
      </c>
      <c r="P12" s="39"/>
    </row>
    <row r="13" spans="1:29" x14ac:dyDescent="0.25">
      <c r="A13" s="2">
        <v>170211</v>
      </c>
      <c r="B13" s="2" t="s">
        <v>59</v>
      </c>
      <c r="C13" s="6">
        <v>169.4</v>
      </c>
      <c r="D13" s="6">
        <v>0</v>
      </c>
      <c r="E13" s="6">
        <f t="shared" si="0"/>
        <v>169.4</v>
      </c>
      <c r="F13" s="6">
        <f t="shared" si="1"/>
        <v>33.880000000000003</v>
      </c>
      <c r="G13" s="6">
        <f t="shared" si="2"/>
        <v>203.28</v>
      </c>
      <c r="P13" s="39"/>
    </row>
    <row r="14" spans="1:29" x14ac:dyDescent="0.25">
      <c r="A14" s="2">
        <v>170212</v>
      </c>
      <c r="B14" s="2" t="s">
        <v>59</v>
      </c>
      <c r="C14" s="6">
        <v>144.76</v>
      </c>
      <c r="D14" s="6">
        <v>0</v>
      </c>
      <c r="E14" s="6">
        <f t="shared" si="0"/>
        <v>144.76</v>
      </c>
      <c r="F14" s="6">
        <f t="shared" si="1"/>
        <v>28.951999999999998</v>
      </c>
      <c r="G14" s="6">
        <f t="shared" si="2"/>
        <v>173.71199999999999</v>
      </c>
      <c r="P14" s="39"/>
    </row>
    <row r="15" spans="1:29" x14ac:dyDescent="0.25">
      <c r="A15" s="2">
        <v>170213</v>
      </c>
      <c r="B15" s="2" t="s">
        <v>59</v>
      </c>
      <c r="C15" s="6">
        <v>15</v>
      </c>
      <c r="D15" s="6">
        <v>0</v>
      </c>
      <c r="E15" s="37">
        <f t="shared" si="0"/>
        <v>15</v>
      </c>
      <c r="F15" s="37">
        <f t="shared" si="1"/>
        <v>3</v>
      </c>
      <c r="G15" s="37">
        <f t="shared" si="2"/>
        <v>18</v>
      </c>
    </row>
    <row r="16" spans="1:29" x14ac:dyDescent="0.25">
      <c r="A16" s="2">
        <v>170303</v>
      </c>
      <c r="B16" s="2" t="s">
        <v>59</v>
      </c>
      <c r="C16" s="6">
        <v>550</v>
      </c>
      <c r="D16" s="6">
        <v>0</v>
      </c>
      <c r="E16" s="37">
        <f t="shared" si="0"/>
        <v>550</v>
      </c>
      <c r="F16" s="6">
        <f t="shared" si="1"/>
        <v>110</v>
      </c>
      <c r="G16" s="6">
        <f t="shared" si="2"/>
        <v>660</v>
      </c>
    </row>
    <row r="17" spans="1:29" x14ac:dyDescent="0.25">
      <c r="E17" s="37">
        <f t="shared" si="0"/>
        <v>0</v>
      </c>
      <c r="F17" s="37">
        <f t="shared" si="1"/>
        <v>0</v>
      </c>
      <c r="G17" s="37">
        <f t="shared" si="2"/>
        <v>0</v>
      </c>
    </row>
    <row r="18" spans="1:29" x14ac:dyDescent="0.25">
      <c r="E18" s="37">
        <f t="shared" si="0"/>
        <v>0</v>
      </c>
      <c r="F18" s="37">
        <f t="shared" si="1"/>
        <v>0</v>
      </c>
      <c r="G18" s="37">
        <f t="shared" si="2"/>
        <v>0</v>
      </c>
    </row>
    <row r="19" spans="1:29" x14ac:dyDescent="0.25">
      <c r="E19" s="37">
        <f t="shared" si="0"/>
        <v>0</v>
      </c>
      <c r="F19" s="37">
        <f t="shared" si="1"/>
        <v>0</v>
      </c>
      <c r="G19" s="37">
        <f t="shared" si="2"/>
        <v>0</v>
      </c>
    </row>
    <row r="20" spans="1:29" x14ac:dyDescent="0.25">
      <c r="E20" s="37">
        <f t="shared" si="0"/>
        <v>0</v>
      </c>
      <c r="F20" s="37">
        <f t="shared" si="1"/>
        <v>0</v>
      </c>
      <c r="G20" s="37">
        <f t="shared" si="2"/>
        <v>0</v>
      </c>
    </row>
    <row r="21" spans="1:29" x14ac:dyDescent="0.25">
      <c r="E21" s="37">
        <f t="shared" si="0"/>
        <v>0</v>
      </c>
      <c r="F21" s="37">
        <f t="shared" si="1"/>
        <v>0</v>
      </c>
      <c r="G21" s="37">
        <f t="shared" si="2"/>
        <v>0</v>
      </c>
    </row>
    <row r="22" spans="1:29" x14ac:dyDescent="0.25">
      <c r="B22" s="26"/>
      <c r="E22" s="37">
        <f t="shared" si="0"/>
        <v>0</v>
      </c>
      <c r="F22" s="37">
        <f t="shared" si="1"/>
        <v>0</v>
      </c>
      <c r="G22" s="37">
        <f t="shared" si="2"/>
        <v>0</v>
      </c>
    </row>
    <row r="23" spans="1:29" x14ac:dyDescent="0.25">
      <c r="E23" s="37"/>
      <c r="F23" s="37"/>
      <c r="G23" s="37"/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7469.1799999999994</v>
      </c>
      <c r="F24" s="16">
        <f>SUM(F2:F21)</f>
        <v>1493.8360000000002</v>
      </c>
      <c r="G24" s="16">
        <f>SUM(G2:G21)</f>
        <v>7246.1660000000011</v>
      </c>
      <c r="J24" s="17" t="s">
        <v>21</v>
      </c>
      <c r="K24" s="17">
        <f t="shared" ref="K24:Q24" si="3">SUM(K3:K22)</f>
        <v>10.81</v>
      </c>
      <c r="L24" s="17">
        <f t="shared" si="3"/>
        <v>63.95</v>
      </c>
      <c r="M24" s="17">
        <f t="shared" si="3"/>
        <v>0</v>
      </c>
      <c r="N24" s="17">
        <f t="shared" si="3"/>
        <v>73</v>
      </c>
      <c r="O24" s="17">
        <f t="shared" si="3"/>
        <v>0</v>
      </c>
      <c r="P24" s="17">
        <f>SUM(P3:P22)</f>
        <v>81.8</v>
      </c>
      <c r="Q24" s="17">
        <f t="shared" si="3"/>
        <v>0</v>
      </c>
      <c r="R24" s="17">
        <f>SUM(R3:R22)/2</f>
        <v>0</v>
      </c>
      <c r="S24" s="17">
        <f>SUM(S3:S22)</f>
        <v>0</v>
      </c>
      <c r="T24" s="17">
        <f>SUM(T3:T22)/2</f>
        <v>20</v>
      </c>
      <c r="U24" s="17">
        <f t="shared" ref="U24:AC24" si="4">SUM(U3:U22)</f>
        <v>0.79</v>
      </c>
      <c r="V24" s="17">
        <f t="shared" si="4"/>
        <v>7.91</v>
      </c>
      <c r="W24" s="17">
        <f t="shared" si="4"/>
        <v>0</v>
      </c>
      <c r="X24" s="17">
        <f t="shared" si="4"/>
        <v>0</v>
      </c>
      <c r="Y24" s="17">
        <f t="shared" si="4"/>
        <v>0</v>
      </c>
      <c r="Z24" s="17">
        <f t="shared" si="4"/>
        <v>0</v>
      </c>
      <c r="AA24" s="17">
        <f t="shared" si="4"/>
        <v>106</v>
      </c>
      <c r="AB24" s="17">
        <f t="shared" si="4"/>
        <v>754.09</v>
      </c>
      <c r="AC24" s="17">
        <f t="shared" si="4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918.95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117.6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49"/>
    </row>
    <row r="30" spans="1:29" x14ac:dyDescent="0.25">
      <c r="U30" s="46" t="s">
        <v>129</v>
      </c>
    </row>
    <row r="31" spans="1:29" x14ac:dyDescent="0.25">
      <c r="AB31" s="17"/>
      <c r="AC31" s="19"/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 t="s">
        <v>93</v>
      </c>
      <c r="P35" s="9"/>
      <c r="Q35" s="9"/>
      <c r="R35" s="9"/>
      <c r="S35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L10" sqref="L10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170310</v>
      </c>
      <c r="B2" s="2" t="s">
        <v>11</v>
      </c>
      <c r="C2" s="6">
        <v>610</v>
      </c>
      <c r="D2" s="6">
        <v>0</v>
      </c>
      <c r="E2" s="6">
        <f>SUM(C2:D2)</f>
        <v>610</v>
      </c>
      <c r="F2" s="6">
        <f t="shared" ref="F2:F22" si="0">E2/5</f>
        <v>122</v>
      </c>
      <c r="G2" s="6">
        <f t="shared" ref="G2:G22" si="1">SUM(E2:F2)</f>
        <v>732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170401</v>
      </c>
      <c r="B3" s="2" t="s">
        <v>132</v>
      </c>
      <c r="C3" s="6">
        <v>1600</v>
      </c>
      <c r="D3" s="6">
        <v>0</v>
      </c>
      <c r="E3" s="6">
        <f>SUM(C3:D3)</f>
        <v>1600</v>
      </c>
      <c r="F3" s="6">
        <f t="shared" si="0"/>
        <v>320</v>
      </c>
      <c r="G3" s="6">
        <f t="shared" si="1"/>
        <v>1920</v>
      </c>
      <c r="K3" s="9">
        <v>12.62</v>
      </c>
      <c r="L3" s="9">
        <v>73.03</v>
      </c>
      <c r="N3" s="9">
        <v>73</v>
      </c>
      <c r="P3" s="39">
        <v>15</v>
      </c>
      <c r="T3" s="9">
        <v>40</v>
      </c>
      <c r="U3" s="9">
        <v>4</v>
      </c>
      <c r="V3" s="9">
        <v>40</v>
      </c>
      <c r="AB3" s="9">
        <v>38.520000000000003</v>
      </c>
      <c r="AC3" s="13" t="s">
        <v>62</v>
      </c>
    </row>
    <row r="4" spans="1:29" x14ac:dyDescent="0.25">
      <c r="A4" s="2">
        <v>161012</v>
      </c>
      <c r="B4" s="2" t="s">
        <v>59</v>
      </c>
      <c r="C4" s="6">
        <v>550</v>
      </c>
      <c r="D4" s="6">
        <v>23.06</v>
      </c>
      <c r="E4" s="6">
        <f>SUM(C4:D4)</f>
        <v>573.05999999999995</v>
      </c>
      <c r="F4" s="6">
        <f t="shared" si="0"/>
        <v>114.61199999999999</v>
      </c>
      <c r="G4" s="6">
        <f t="shared" si="1"/>
        <v>687.67199999999991</v>
      </c>
      <c r="K4" s="22">
        <v>10.51</v>
      </c>
      <c r="L4" s="22">
        <v>62.47</v>
      </c>
      <c r="M4" s="39"/>
      <c r="N4" s="24">
        <v>30</v>
      </c>
      <c r="P4" s="39">
        <v>18.8</v>
      </c>
      <c r="T4" s="45"/>
      <c r="V4" s="20">
        <v>8.34</v>
      </c>
      <c r="AA4" s="9">
        <v>10</v>
      </c>
      <c r="AB4" s="9">
        <v>49.99</v>
      </c>
      <c r="AC4" s="13" t="s">
        <v>74</v>
      </c>
    </row>
    <row r="5" spans="1:29" s="41" customFormat="1" x14ac:dyDescent="0.25">
      <c r="A5" s="2">
        <v>170301</v>
      </c>
      <c r="B5" s="2" t="s">
        <v>59</v>
      </c>
      <c r="C5" s="6">
        <v>133.19999999999999</v>
      </c>
      <c r="D5" s="6">
        <v>0</v>
      </c>
      <c r="E5" s="6">
        <f t="shared" ref="E5:E22" si="2">SUM(C5:D5)</f>
        <v>133.19999999999999</v>
      </c>
      <c r="F5" s="6">
        <f>E5/5</f>
        <v>26.639999999999997</v>
      </c>
      <c r="G5" s="6">
        <f>SUM(E5:F5)</f>
        <v>159.83999999999997</v>
      </c>
      <c r="H5" s="5"/>
      <c r="I5" s="3"/>
      <c r="J5" s="9"/>
      <c r="K5" s="9"/>
      <c r="L5" s="9"/>
      <c r="M5" s="39"/>
      <c r="N5" s="24">
        <v>59.9</v>
      </c>
      <c r="O5" s="9"/>
      <c r="P5" s="39">
        <v>15</v>
      </c>
      <c r="Q5" s="9"/>
      <c r="R5" s="9"/>
      <c r="S5" s="9"/>
      <c r="T5" s="9"/>
      <c r="U5" s="9"/>
      <c r="V5" s="9">
        <v>13.6</v>
      </c>
      <c r="W5" s="9"/>
      <c r="X5" s="9"/>
      <c r="Y5" s="9"/>
      <c r="Z5" s="9"/>
      <c r="AA5" s="9"/>
      <c r="AB5" s="9"/>
      <c r="AC5" s="13"/>
    </row>
    <row r="6" spans="1:29" x14ac:dyDescent="0.25">
      <c r="A6" s="2">
        <v>170302</v>
      </c>
      <c r="B6" s="2" t="s">
        <v>59</v>
      </c>
      <c r="C6" s="6">
        <v>287.10000000000002</v>
      </c>
      <c r="D6" s="6">
        <v>0</v>
      </c>
      <c r="E6" s="6">
        <f t="shared" si="2"/>
        <v>287.10000000000002</v>
      </c>
      <c r="F6" s="6">
        <f t="shared" si="0"/>
        <v>57.42</v>
      </c>
      <c r="G6" s="6">
        <f t="shared" si="1"/>
        <v>344.52000000000004</v>
      </c>
      <c r="P6" s="39">
        <v>18.95</v>
      </c>
      <c r="AB6" s="50">
        <v>187.8</v>
      </c>
      <c r="AC6" s="51" t="s">
        <v>133</v>
      </c>
    </row>
    <row r="7" spans="1:29" x14ac:dyDescent="0.25">
      <c r="A7" s="2">
        <v>170308</v>
      </c>
      <c r="B7" s="2" t="s">
        <v>59</v>
      </c>
      <c r="C7" s="6">
        <v>154.44</v>
      </c>
      <c r="D7" s="6">
        <v>0</v>
      </c>
      <c r="E7" s="6">
        <f t="shared" si="2"/>
        <v>154.44</v>
      </c>
      <c r="F7" s="6">
        <f t="shared" si="0"/>
        <v>30.887999999999998</v>
      </c>
      <c r="G7" s="6">
        <f t="shared" si="1"/>
        <v>185.328</v>
      </c>
      <c r="P7" s="39">
        <v>15</v>
      </c>
    </row>
    <row r="8" spans="1:29" x14ac:dyDescent="0.25">
      <c r="A8" s="2">
        <v>170311</v>
      </c>
      <c r="B8" s="2" t="s">
        <v>59</v>
      </c>
      <c r="C8" s="6">
        <v>750</v>
      </c>
      <c r="D8" s="6">
        <v>0</v>
      </c>
      <c r="E8" s="6">
        <f t="shared" si="2"/>
        <v>750</v>
      </c>
      <c r="F8" s="6">
        <f t="shared" si="0"/>
        <v>150</v>
      </c>
      <c r="G8" s="6">
        <f t="shared" si="1"/>
        <v>900</v>
      </c>
      <c r="P8" s="39">
        <v>25</v>
      </c>
    </row>
    <row r="9" spans="1:29" x14ac:dyDescent="0.25">
      <c r="A9" s="2">
        <v>170312</v>
      </c>
      <c r="B9" s="2" t="s">
        <v>59</v>
      </c>
      <c r="C9" s="6">
        <v>1100</v>
      </c>
      <c r="D9" s="6">
        <v>0</v>
      </c>
      <c r="E9" s="6">
        <f t="shared" si="2"/>
        <v>1100</v>
      </c>
      <c r="F9" s="6">
        <f t="shared" si="0"/>
        <v>220</v>
      </c>
      <c r="G9" s="6">
        <f t="shared" si="1"/>
        <v>1320</v>
      </c>
      <c r="P9" s="39">
        <v>18.600000000000001</v>
      </c>
      <c r="AB9" s="24"/>
      <c r="AC9" s="25"/>
    </row>
    <row r="10" spans="1:29" x14ac:dyDescent="0.25">
      <c r="A10" s="2">
        <v>170408</v>
      </c>
      <c r="B10" s="2" t="s">
        <v>11</v>
      </c>
      <c r="C10" s="6">
        <v>1080</v>
      </c>
      <c r="D10" s="6">
        <v>0</v>
      </c>
      <c r="E10" s="6">
        <f t="shared" si="2"/>
        <v>1080</v>
      </c>
      <c r="F10" s="6">
        <f t="shared" si="0"/>
        <v>216</v>
      </c>
      <c r="G10" s="6">
        <f t="shared" si="1"/>
        <v>1296</v>
      </c>
      <c r="P10" s="39">
        <v>16.8</v>
      </c>
    </row>
    <row r="11" spans="1:29" x14ac:dyDescent="0.25">
      <c r="E11" s="6">
        <f t="shared" si="2"/>
        <v>0</v>
      </c>
      <c r="F11" s="6">
        <f t="shared" si="0"/>
        <v>0</v>
      </c>
      <c r="G11" s="6">
        <f t="shared" si="1"/>
        <v>0</v>
      </c>
      <c r="P11" s="39">
        <v>15</v>
      </c>
    </row>
    <row r="12" spans="1:29" x14ac:dyDescent="0.25">
      <c r="E12" s="6">
        <f t="shared" si="2"/>
        <v>0</v>
      </c>
      <c r="F12" s="6">
        <f t="shared" si="0"/>
        <v>0</v>
      </c>
      <c r="G12" s="6">
        <f t="shared" si="1"/>
        <v>0</v>
      </c>
      <c r="P12" s="39"/>
    </row>
    <row r="13" spans="1:29" x14ac:dyDescent="0.25">
      <c r="E13" s="6">
        <f t="shared" si="2"/>
        <v>0</v>
      </c>
      <c r="F13" s="6">
        <f t="shared" si="0"/>
        <v>0</v>
      </c>
      <c r="G13" s="6">
        <f t="shared" si="1"/>
        <v>0</v>
      </c>
      <c r="P13" s="39"/>
    </row>
    <row r="14" spans="1:29" x14ac:dyDescent="0.25">
      <c r="E14" s="6">
        <f t="shared" si="2"/>
        <v>0</v>
      </c>
      <c r="F14" s="6">
        <f t="shared" si="0"/>
        <v>0</v>
      </c>
      <c r="G14" s="6">
        <f t="shared" si="1"/>
        <v>0</v>
      </c>
      <c r="P14" s="39"/>
    </row>
    <row r="15" spans="1:29" x14ac:dyDescent="0.25">
      <c r="A15" s="47"/>
      <c r="B15" s="47"/>
      <c r="C15" s="48"/>
      <c r="D15" s="48"/>
      <c r="E15" s="37">
        <f t="shared" si="2"/>
        <v>0</v>
      </c>
      <c r="F15" s="37">
        <f t="shared" si="0"/>
        <v>0</v>
      </c>
      <c r="G15" s="6">
        <f t="shared" si="1"/>
        <v>0</v>
      </c>
    </row>
    <row r="16" spans="1:29" x14ac:dyDescent="0.25">
      <c r="E16" s="37">
        <f t="shared" si="2"/>
        <v>0</v>
      </c>
      <c r="F16" s="6">
        <f t="shared" si="0"/>
        <v>0</v>
      </c>
      <c r="G16" s="6">
        <f t="shared" si="1"/>
        <v>0</v>
      </c>
    </row>
    <row r="17" spans="1:29" x14ac:dyDescent="0.25">
      <c r="E17" s="37">
        <f t="shared" si="2"/>
        <v>0</v>
      </c>
      <c r="F17" s="37">
        <f t="shared" si="0"/>
        <v>0</v>
      </c>
      <c r="G17" s="6">
        <f t="shared" si="1"/>
        <v>0</v>
      </c>
    </row>
    <row r="18" spans="1:29" x14ac:dyDescent="0.25">
      <c r="E18" s="37">
        <f t="shared" si="2"/>
        <v>0</v>
      </c>
      <c r="F18" s="37">
        <f t="shared" si="0"/>
        <v>0</v>
      </c>
      <c r="G18" s="6">
        <f t="shared" si="1"/>
        <v>0</v>
      </c>
    </row>
    <row r="19" spans="1:29" x14ac:dyDescent="0.25">
      <c r="E19" s="37">
        <f t="shared" si="2"/>
        <v>0</v>
      </c>
      <c r="F19" s="37">
        <f t="shared" si="0"/>
        <v>0</v>
      </c>
      <c r="G19" s="6">
        <f t="shared" si="1"/>
        <v>0</v>
      </c>
    </row>
    <row r="20" spans="1:29" x14ac:dyDescent="0.25">
      <c r="E20" s="37">
        <f t="shared" si="2"/>
        <v>0</v>
      </c>
      <c r="F20" s="37">
        <f t="shared" si="0"/>
        <v>0</v>
      </c>
      <c r="G20" s="6">
        <f t="shared" si="1"/>
        <v>0</v>
      </c>
    </row>
    <row r="21" spans="1:29" x14ac:dyDescent="0.25">
      <c r="E21" s="37">
        <f t="shared" si="2"/>
        <v>0</v>
      </c>
      <c r="F21" s="37">
        <f t="shared" si="0"/>
        <v>0</v>
      </c>
      <c r="G21" s="6">
        <f t="shared" si="1"/>
        <v>0</v>
      </c>
    </row>
    <row r="22" spans="1:29" x14ac:dyDescent="0.25">
      <c r="B22" s="26"/>
      <c r="E22" s="37">
        <f t="shared" si="2"/>
        <v>0</v>
      </c>
      <c r="F22" s="37">
        <f t="shared" si="0"/>
        <v>0</v>
      </c>
      <c r="G22" s="6">
        <f t="shared" si="1"/>
        <v>0</v>
      </c>
    </row>
    <row r="23" spans="1:29" x14ac:dyDescent="0.25">
      <c r="E23" s="37"/>
      <c r="F23" s="37"/>
      <c r="G23" s="37"/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6287.7999999999993</v>
      </c>
      <c r="F24" s="16">
        <f>SUM(F2:F21)</f>
        <v>1257.56</v>
      </c>
      <c r="G24" s="16">
        <f>SUM(G2:G21)</f>
        <v>7545.3600000000006</v>
      </c>
      <c r="J24" s="17" t="s">
        <v>21</v>
      </c>
      <c r="K24" s="17">
        <f t="shared" ref="K24:Q24" si="3">SUM(K3:K22)</f>
        <v>23.13</v>
      </c>
      <c r="L24" s="17">
        <f t="shared" si="3"/>
        <v>135.5</v>
      </c>
      <c r="M24" s="17">
        <f t="shared" si="3"/>
        <v>0</v>
      </c>
      <c r="N24" s="17">
        <f t="shared" si="3"/>
        <v>162.9</v>
      </c>
      <c r="O24" s="17">
        <f t="shared" si="3"/>
        <v>0</v>
      </c>
      <c r="P24" s="17">
        <f>SUM(P3:P22)</f>
        <v>158.15</v>
      </c>
      <c r="Q24" s="17">
        <f t="shared" si="3"/>
        <v>0</v>
      </c>
      <c r="R24" s="17">
        <f>SUM(R3:R22)/2</f>
        <v>0</v>
      </c>
      <c r="S24" s="17">
        <f>SUM(S3:S22)</f>
        <v>0</v>
      </c>
      <c r="T24" s="17">
        <f>SUM(T3:T22)/2</f>
        <v>20</v>
      </c>
      <c r="U24" s="17">
        <f t="shared" ref="U24:AC24" si="4">SUM(U3:U22)</f>
        <v>4</v>
      </c>
      <c r="V24" s="17">
        <f t="shared" si="4"/>
        <v>61.940000000000005</v>
      </c>
      <c r="W24" s="17">
        <f t="shared" si="4"/>
        <v>0</v>
      </c>
      <c r="X24" s="17">
        <f t="shared" si="4"/>
        <v>0</v>
      </c>
      <c r="Y24" s="17">
        <f t="shared" si="4"/>
        <v>0</v>
      </c>
      <c r="Z24" s="17">
        <f t="shared" si="4"/>
        <v>0</v>
      </c>
      <c r="AA24" s="17">
        <f t="shared" si="4"/>
        <v>10</v>
      </c>
      <c r="AB24" s="17">
        <f t="shared" si="4"/>
        <v>276.31</v>
      </c>
      <c r="AC24" s="17">
        <f t="shared" si="4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656.65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37.129999999999995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49"/>
    </row>
    <row r="30" spans="1:29" ht="30" x14ac:dyDescent="0.25">
      <c r="O30" s="9" t="s">
        <v>131</v>
      </c>
    </row>
    <row r="31" spans="1:29" x14ac:dyDescent="0.25">
      <c r="AB31" s="17"/>
      <c r="AC31" s="19"/>
    </row>
    <row r="32" spans="1:29" x14ac:dyDescent="0.25">
      <c r="J32" s="22" t="s">
        <v>135</v>
      </c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 t="s">
        <v>93</v>
      </c>
      <c r="P35" s="9"/>
      <c r="Q35" s="9"/>
      <c r="R35" s="9"/>
      <c r="S35" s="9"/>
    </row>
    <row r="37" spans="1:19" customFormat="1" ht="75" x14ac:dyDescent="0.25">
      <c r="A37" s="2"/>
      <c r="B37" s="2"/>
      <c r="C37" s="6"/>
      <c r="D37" s="6"/>
      <c r="E37" s="6"/>
      <c r="F37" s="6"/>
      <c r="G37" s="6"/>
      <c r="H37" s="5"/>
      <c r="I37" s="3"/>
      <c r="J37" s="9"/>
      <c r="K37" s="9"/>
      <c r="L37" s="9" t="s">
        <v>134</v>
      </c>
      <c r="M37" s="9"/>
      <c r="N37" s="9"/>
      <c r="O37" s="9"/>
      <c r="P37" s="9"/>
      <c r="Q37" s="9"/>
      <c r="R37" s="9"/>
      <c r="S37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workbookViewId="0">
      <selection activeCell="L14" sqref="L14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170409</v>
      </c>
      <c r="B2" s="2" t="s">
        <v>11</v>
      </c>
      <c r="C2" s="6">
        <v>540</v>
      </c>
      <c r="D2" s="6">
        <v>0</v>
      </c>
      <c r="E2" s="6">
        <f>SUM(C2:D2)</f>
        <v>540</v>
      </c>
      <c r="F2" s="6">
        <f t="shared" ref="F2:F22" si="0">E2/5</f>
        <v>108</v>
      </c>
      <c r="G2" s="6">
        <f t="shared" ref="G2:G22" si="1">SUM(E2:F2)</f>
        <v>648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170411</v>
      </c>
      <c r="B3" s="2" t="s">
        <v>11</v>
      </c>
      <c r="C3" s="6">
        <v>540</v>
      </c>
      <c r="D3" s="6">
        <v>33.200000000000003</v>
      </c>
      <c r="E3" s="6">
        <f>SUM(C3:D3)</f>
        <v>573.20000000000005</v>
      </c>
      <c r="F3" s="6">
        <f t="shared" si="0"/>
        <v>114.64000000000001</v>
      </c>
      <c r="G3" s="6">
        <f t="shared" si="1"/>
        <v>687.84</v>
      </c>
      <c r="K3" s="9">
        <v>11.47</v>
      </c>
      <c r="L3" s="9">
        <v>67.25</v>
      </c>
      <c r="M3" s="39">
        <v>2</v>
      </c>
      <c r="N3" s="39">
        <v>20</v>
      </c>
      <c r="P3" s="39">
        <v>14.7</v>
      </c>
      <c r="S3" s="9">
        <v>2.68</v>
      </c>
      <c r="T3" s="9">
        <v>16.97</v>
      </c>
      <c r="AB3" s="9">
        <v>38.520000000000003</v>
      </c>
      <c r="AC3" s="13" t="s">
        <v>62</v>
      </c>
    </row>
    <row r="4" spans="1:29" x14ac:dyDescent="0.25">
      <c r="A4" s="2">
        <v>170509</v>
      </c>
      <c r="B4" s="2" t="s">
        <v>11</v>
      </c>
      <c r="C4" s="6">
        <v>1080</v>
      </c>
      <c r="D4" s="6">
        <v>15</v>
      </c>
      <c r="E4" s="6">
        <f>SUM(C4:D4)</f>
        <v>1095</v>
      </c>
      <c r="F4" s="6">
        <f t="shared" si="0"/>
        <v>219</v>
      </c>
      <c r="G4" s="6">
        <f t="shared" si="1"/>
        <v>1314</v>
      </c>
      <c r="K4" s="22"/>
      <c r="L4" s="22"/>
      <c r="M4" s="39">
        <v>1.54</v>
      </c>
      <c r="N4" s="39">
        <v>15.41</v>
      </c>
      <c r="P4" s="39">
        <v>15</v>
      </c>
      <c r="T4" s="22">
        <v>183.71</v>
      </c>
      <c r="V4" s="20"/>
      <c r="AB4" s="9">
        <v>15.4</v>
      </c>
      <c r="AC4" s="13" t="s">
        <v>137</v>
      </c>
    </row>
    <row r="5" spans="1:29" s="41" customFormat="1" x14ac:dyDescent="0.25">
      <c r="A5" s="2">
        <v>170402</v>
      </c>
      <c r="B5" s="2" t="s">
        <v>59</v>
      </c>
      <c r="C5" s="6">
        <v>45.54</v>
      </c>
      <c r="D5" s="6">
        <v>0</v>
      </c>
      <c r="E5" s="6">
        <f t="shared" ref="E5:E22" si="2">SUM(C5:D5)</f>
        <v>45.54</v>
      </c>
      <c r="F5" s="6">
        <f>E5/5</f>
        <v>9.1080000000000005</v>
      </c>
      <c r="G5" s="6">
        <f>SUM(E5:F5)</f>
        <v>54.647999999999996</v>
      </c>
      <c r="H5" s="5"/>
      <c r="I5" s="3"/>
      <c r="J5" s="9"/>
      <c r="K5" s="9"/>
      <c r="L5" s="9"/>
      <c r="M5" s="39">
        <v>1.42</v>
      </c>
      <c r="N5" s="39">
        <v>14.18</v>
      </c>
      <c r="O5" s="9"/>
      <c r="P5" s="39">
        <v>15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5.84</v>
      </c>
      <c r="AC5" s="13" t="s">
        <v>137</v>
      </c>
    </row>
    <row r="6" spans="1:29" x14ac:dyDescent="0.25">
      <c r="A6" s="2">
        <v>170403</v>
      </c>
      <c r="B6" s="2" t="s">
        <v>59</v>
      </c>
      <c r="C6" s="6">
        <v>172.92</v>
      </c>
      <c r="D6" s="6">
        <v>0</v>
      </c>
      <c r="E6" s="6">
        <f t="shared" si="2"/>
        <v>172.92</v>
      </c>
      <c r="F6" s="6">
        <f t="shared" si="0"/>
        <v>34.583999999999996</v>
      </c>
      <c r="G6" s="6">
        <f t="shared" si="1"/>
        <v>207.50399999999999</v>
      </c>
      <c r="N6" s="9">
        <v>73</v>
      </c>
      <c r="P6" s="39">
        <v>15.3</v>
      </c>
      <c r="AB6" s="9">
        <v>15.57</v>
      </c>
      <c r="AC6" s="13" t="s">
        <v>77</v>
      </c>
    </row>
    <row r="7" spans="1:29" x14ac:dyDescent="0.25">
      <c r="A7" s="2">
        <v>170404</v>
      </c>
      <c r="B7" s="2" t="s">
        <v>59</v>
      </c>
      <c r="C7" s="6">
        <v>568.26</v>
      </c>
      <c r="D7" s="6">
        <v>0</v>
      </c>
      <c r="E7" s="6">
        <f t="shared" si="2"/>
        <v>568.26</v>
      </c>
      <c r="F7" s="6">
        <f t="shared" si="0"/>
        <v>113.652</v>
      </c>
      <c r="G7" s="6">
        <f t="shared" si="1"/>
        <v>681.91200000000003</v>
      </c>
      <c r="P7" s="24">
        <v>80</v>
      </c>
      <c r="AA7" s="9">
        <v>84</v>
      </c>
      <c r="AB7" s="9">
        <v>420</v>
      </c>
      <c r="AC7" s="13" t="s">
        <v>141</v>
      </c>
    </row>
    <row r="8" spans="1:29" x14ac:dyDescent="0.25">
      <c r="A8" s="2">
        <v>170405</v>
      </c>
      <c r="B8" s="2" t="s">
        <v>59</v>
      </c>
      <c r="C8" s="6">
        <v>448.14</v>
      </c>
      <c r="D8" s="6">
        <v>0</v>
      </c>
      <c r="E8" s="6">
        <f t="shared" si="2"/>
        <v>448.14</v>
      </c>
      <c r="F8" s="6">
        <f t="shared" si="0"/>
        <v>89.628</v>
      </c>
      <c r="G8" s="6">
        <f t="shared" si="1"/>
        <v>537.76800000000003</v>
      </c>
      <c r="P8" s="39"/>
      <c r="AB8" s="9">
        <v>1211.5</v>
      </c>
      <c r="AC8" s="13" t="s">
        <v>142</v>
      </c>
    </row>
    <row r="9" spans="1:29" x14ac:dyDescent="0.25">
      <c r="A9" s="2">
        <v>170406</v>
      </c>
      <c r="B9" s="2" t="s">
        <v>59</v>
      </c>
      <c r="C9" s="6">
        <v>65.56</v>
      </c>
      <c r="D9" s="6">
        <v>0</v>
      </c>
      <c r="E9" s="6">
        <f t="shared" si="2"/>
        <v>65.56</v>
      </c>
      <c r="F9" s="6">
        <f t="shared" si="0"/>
        <v>13.112</v>
      </c>
      <c r="G9" s="6">
        <f t="shared" si="1"/>
        <v>78.671999999999997</v>
      </c>
      <c r="P9" s="39"/>
      <c r="AB9" s="24"/>
      <c r="AC9" s="25"/>
    </row>
    <row r="10" spans="1:29" x14ac:dyDescent="0.25">
      <c r="A10" s="2">
        <v>170407</v>
      </c>
      <c r="B10" s="2" t="s">
        <v>59</v>
      </c>
      <c r="C10" s="6">
        <v>843.48</v>
      </c>
      <c r="D10" s="6">
        <v>0</v>
      </c>
      <c r="E10" s="6">
        <f t="shared" si="2"/>
        <v>843.48</v>
      </c>
      <c r="F10" s="6">
        <f t="shared" si="0"/>
        <v>168.696</v>
      </c>
      <c r="G10" s="6">
        <f t="shared" si="1"/>
        <v>1012.176</v>
      </c>
      <c r="P10" s="39"/>
    </row>
    <row r="11" spans="1:29" x14ac:dyDescent="0.25">
      <c r="A11" s="2">
        <v>170410</v>
      </c>
      <c r="B11" s="2" t="s">
        <v>59</v>
      </c>
      <c r="C11" s="6">
        <v>1350</v>
      </c>
      <c r="D11" s="6">
        <v>0</v>
      </c>
      <c r="E11" s="6">
        <f t="shared" si="2"/>
        <v>1350</v>
      </c>
      <c r="F11" s="6">
        <f t="shared" si="0"/>
        <v>270</v>
      </c>
      <c r="G11" s="6">
        <f t="shared" si="1"/>
        <v>1620</v>
      </c>
      <c r="P11" s="39"/>
    </row>
    <row r="12" spans="1:29" x14ac:dyDescent="0.25">
      <c r="A12" s="2">
        <v>170412</v>
      </c>
      <c r="B12" s="2" t="s">
        <v>59</v>
      </c>
      <c r="C12" s="6">
        <v>64.239999999999995</v>
      </c>
      <c r="D12" s="6">
        <v>0</v>
      </c>
      <c r="E12" s="6">
        <f t="shared" si="2"/>
        <v>64.239999999999995</v>
      </c>
      <c r="F12" s="6">
        <f t="shared" si="0"/>
        <v>12.847999999999999</v>
      </c>
      <c r="G12" s="6">
        <f t="shared" si="1"/>
        <v>77.087999999999994</v>
      </c>
      <c r="P12" s="39"/>
    </row>
    <row r="13" spans="1:29" x14ac:dyDescent="0.25">
      <c r="A13" s="2">
        <v>170413</v>
      </c>
      <c r="B13" s="2" t="s">
        <v>59</v>
      </c>
      <c r="C13" s="6">
        <v>143</v>
      </c>
      <c r="D13" s="6">
        <v>0</v>
      </c>
      <c r="E13" s="6">
        <f t="shared" si="2"/>
        <v>143</v>
      </c>
      <c r="F13" s="6">
        <f t="shared" si="0"/>
        <v>28.6</v>
      </c>
      <c r="G13" s="6">
        <f t="shared" si="1"/>
        <v>171.6</v>
      </c>
      <c r="P13" s="39"/>
    </row>
    <row r="14" spans="1:29" x14ac:dyDescent="0.25">
      <c r="A14" s="2">
        <v>170501</v>
      </c>
      <c r="B14" s="2" t="s">
        <v>59</v>
      </c>
      <c r="C14" s="6">
        <v>550</v>
      </c>
      <c r="D14" s="6">
        <v>48.6</v>
      </c>
      <c r="E14" s="6">
        <f t="shared" si="2"/>
        <v>598.6</v>
      </c>
      <c r="F14" s="6">
        <f t="shared" si="0"/>
        <v>119.72</v>
      </c>
      <c r="G14" s="6">
        <f t="shared" si="1"/>
        <v>718.32</v>
      </c>
      <c r="P14" s="39"/>
    </row>
    <row r="15" spans="1:29" x14ac:dyDescent="0.25">
      <c r="A15" s="2">
        <v>170510</v>
      </c>
      <c r="B15" s="2" t="s">
        <v>11</v>
      </c>
      <c r="C15" s="6">
        <v>700</v>
      </c>
      <c r="D15" s="6">
        <v>0</v>
      </c>
      <c r="E15" s="6">
        <f t="shared" si="2"/>
        <v>700</v>
      </c>
      <c r="F15" s="37">
        <f t="shared" si="0"/>
        <v>140</v>
      </c>
      <c r="G15" s="6">
        <f t="shared" si="1"/>
        <v>840</v>
      </c>
    </row>
    <row r="16" spans="1:29" x14ac:dyDescent="0.25">
      <c r="A16" s="2">
        <v>170414</v>
      </c>
      <c r="B16" s="2" t="s">
        <v>19</v>
      </c>
      <c r="C16" s="6">
        <v>75</v>
      </c>
      <c r="D16" s="6">
        <v>0</v>
      </c>
      <c r="E16" s="6">
        <f t="shared" si="2"/>
        <v>75</v>
      </c>
      <c r="F16" s="6">
        <f t="shared" si="0"/>
        <v>15</v>
      </c>
      <c r="G16" s="6">
        <f t="shared" si="1"/>
        <v>90</v>
      </c>
    </row>
    <row r="17" spans="1:29" x14ac:dyDescent="0.25">
      <c r="A17" s="2">
        <v>170514</v>
      </c>
      <c r="B17" s="2" t="s">
        <v>11</v>
      </c>
      <c r="C17" s="6">
        <v>1080</v>
      </c>
      <c r="D17" s="6">
        <v>67.75</v>
      </c>
      <c r="E17" s="37">
        <f t="shared" si="2"/>
        <v>1147.75</v>
      </c>
      <c r="F17" s="37">
        <f t="shared" si="0"/>
        <v>229.55</v>
      </c>
      <c r="G17" s="6">
        <f t="shared" si="1"/>
        <v>1377.3</v>
      </c>
    </row>
    <row r="18" spans="1:29" x14ac:dyDescent="0.25">
      <c r="A18" s="2">
        <v>170517</v>
      </c>
      <c r="B18" s="2" t="s">
        <v>11</v>
      </c>
      <c r="C18" s="6">
        <v>540</v>
      </c>
      <c r="D18" s="6">
        <v>35.4</v>
      </c>
      <c r="E18" s="37">
        <f t="shared" si="2"/>
        <v>575.4</v>
      </c>
      <c r="F18" s="37">
        <f t="shared" si="0"/>
        <v>115.08</v>
      </c>
      <c r="G18" s="6">
        <f t="shared" si="1"/>
        <v>690.48</v>
      </c>
    </row>
    <row r="19" spans="1:29" x14ac:dyDescent="0.25">
      <c r="A19" s="2">
        <v>170503</v>
      </c>
      <c r="B19" s="2" t="s">
        <v>115</v>
      </c>
      <c r="C19" s="6">
        <v>45</v>
      </c>
      <c r="D19" s="6">
        <v>0</v>
      </c>
      <c r="E19" s="37">
        <f t="shared" si="2"/>
        <v>45</v>
      </c>
      <c r="F19" s="37">
        <f t="shared" si="0"/>
        <v>9</v>
      </c>
      <c r="G19" s="6">
        <f t="shared" si="1"/>
        <v>54</v>
      </c>
    </row>
    <row r="20" spans="1:29" x14ac:dyDescent="0.25">
      <c r="A20" s="2">
        <v>170519</v>
      </c>
      <c r="B20" s="2" t="s">
        <v>94</v>
      </c>
      <c r="C20" s="6">
        <v>615</v>
      </c>
      <c r="D20" s="6">
        <v>0</v>
      </c>
      <c r="E20" s="37">
        <f t="shared" si="2"/>
        <v>615</v>
      </c>
      <c r="F20" s="37">
        <f t="shared" si="0"/>
        <v>123</v>
      </c>
      <c r="G20" s="6">
        <f t="shared" si="1"/>
        <v>738</v>
      </c>
    </row>
    <row r="21" spans="1:29" x14ac:dyDescent="0.25">
      <c r="A21" s="53">
        <v>170309</v>
      </c>
      <c r="B21" s="53" t="s">
        <v>115</v>
      </c>
      <c r="C21" s="54">
        <v>189.08</v>
      </c>
      <c r="D21" s="54">
        <v>0</v>
      </c>
      <c r="E21" s="37">
        <f t="shared" si="2"/>
        <v>189.08</v>
      </c>
      <c r="F21" s="37">
        <f t="shared" si="0"/>
        <v>37.816000000000003</v>
      </c>
      <c r="G21" s="6">
        <f t="shared" si="1"/>
        <v>226.89600000000002</v>
      </c>
    </row>
    <row r="22" spans="1:29" x14ac:dyDescent="0.25">
      <c r="A22" s="53">
        <v>170314</v>
      </c>
      <c r="B22" s="53" t="s">
        <v>19</v>
      </c>
      <c r="C22" s="54">
        <v>186.45</v>
      </c>
      <c r="D22" s="54">
        <v>0</v>
      </c>
      <c r="E22" s="37">
        <f t="shared" si="2"/>
        <v>186.45</v>
      </c>
      <c r="F22" s="37">
        <f t="shared" si="0"/>
        <v>37.29</v>
      </c>
      <c r="G22" s="6">
        <f t="shared" si="1"/>
        <v>223.73999999999998</v>
      </c>
    </row>
    <row r="23" spans="1:29" x14ac:dyDescent="0.25">
      <c r="A23" s="2">
        <v>170304</v>
      </c>
      <c r="B23" s="2" t="s">
        <v>140</v>
      </c>
      <c r="C23" s="6">
        <v>550</v>
      </c>
      <c r="D23" s="6">
        <v>0</v>
      </c>
      <c r="E23" s="37">
        <f>SUM(C23:D23)</f>
        <v>550</v>
      </c>
      <c r="F23" s="37">
        <f>E23/5</f>
        <v>110</v>
      </c>
      <c r="G23" s="6">
        <f>SUM(E23:F23)</f>
        <v>660</v>
      </c>
    </row>
    <row r="24" spans="1:29" x14ac:dyDescent="0.25">
      <c r="A24" s="53"/>
      <c r="B24" s="53"/>
      <c r="C24" s="54"/>
      <c r="D24" s="54"/>
      <c r="E24" s="37">
        <f t="shared" ref="E24:E26" si="3">SUM(C24:D24)</f>
        <v>0</v>
      </c>
      <c r="F24" s="37">
        <f t="shared" ref="F24:F26" si="4">E24/5</f>
        <v>0</v>
      </c>
      <c r="G24" s="6">
        <f t="shared" ref="G24:G26" si="5">SUM(E24:F24)</f>
        <v>0</v>
      </c>
    </row>
    <row r="25" spans="1:29" x14ac:dyDescent="0.25">
      <c r="A25" s="53"/>
      <c r="B25" s="53"/>
      <c r="C25" s="54"/>
      <c r="D25" s="54"/>
      <c r="E25" s="37">
        <f t="shared" si="3"/>
        <v>0</v>
      </c>
      <c r="F25" s="37">
        <f t="shared" si="4"/>
        <v>0</v>
      </c>
      <c r="G25" s="6">
        <f t="shared" si="5"/>
        <v>0</v>
      </c>
    </row>
    <row r="26" spans="1:29" s="59" customFormat="1" x14ac:dyDescent="0.25">
      <c r="A26" s="2"/>
      <c r="B26" s="2"/>
      <c r="C26" s="6"/>
      <c r="D26" s="6"/>
      <c r="E26" s="37">
        <f t="shared" si="3"/>
        <v>0</v>
      </c>
      <c r="F26" s="37">
        <f t="shared" si="4"/>
        <v>0</v>
      </c>
      <c r="G26" s="6">
        <f t="shared" si="5"/>
        <v>0</v>
      </c>
      <c r="H26" s="56"/>
      <c r="I26" s="57"/>
      <c r="J26" s="22"/>
      <c r="K26" s="22"/>
      <c r="L26" s="22"/>
      <c r="M26" s="22"/>
      <c r="N26" s="22"/>
      <c r="O26" s="58"/>
      <c r="P26" s="58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58"/>
      <c r="AB26" s="58"/>
      <c r="AC26" s="58"/>
    </row>
    <row r="27" spans="1:29" x14ac:dyDescent="0.25">
      <c r="A27" s="15" t="s">
        <v>21</v>
      </c>
      <c r="B27" s="15"/>
      <c r="C27" s="16"/>
      <c r="D27" s="16"/>
      <c r="E27" s="16">
        <f>SUM(E2:E26)</f>
        <v>10591.62</v>
      </c>
      <c r="F27" s="16">
        <f>SUM(F2:F26)</f>
        <v>2118.3239999999996</v>
      </c>
      <c r="G27" s="16">
        <f>SUM(G2:G26)</f>
        <v>12709.944</v>
      </c>
      <c r="J27" s="17" t="s">
        <v>21</v>
      </c>
      <c r="K27" s="17">
        <f t="shared" ref="K27:Q27" si="6">SUM(K3:K22)</f>
        <v>11.47</v>
      </c>
      <c r="L27" s="17">
        <f t="shared" si="6"/>
        <v>67.25</v>
      </c>
      <c r="M27" s="17">
        <f t="shared" si="6"/>
        <v>4.96</v>
      </c>
      <c r="N27" s="17">
        <f t="shared" si="6"/>
        <v>122.59</v>
      </c>
      <c r="O27" s="17">
        <f t="shared" si="6"/>
        <v>0</v>
      </c>
      <c r="P27" s="17">
        <f>SUM(P3:P22)</f>
        <v>140</v>
      </c>
      <c r="Q27" s="17">
        <f t="shared" si="6"/>
        <v>0</v>
      </c>
      <c r="R27" s="17">
        <f>SUM(R3:R22)/2</f>
        <v>0</v>
      </c>
      <c r="S27" s="17">
        <f>SUM(S3:S22)</f>
        <v>2.68</v>
      </c>
      <c r="T27" s="17">
        <f>SUM(T3:T22)/2</f>
        <v>100.34</v>
      </c>
      <c r="U27" s="17">
        <f t="shared" ref="U27:AC27" si="7">SUM(U3:U22)</f>
        <v>0</v>
      </c>
      <c r="V27" s="17">
        <f t="shared" si="7"/>
        <v>0</v>
      </c>
      <c r="W27" s="17">
        <f t="shared" si="7"/>
        <v>0</v>
      </c>
      <c r="X27" s="17">
        <f t="shared" si="7"/>
        <v>0</v>
      </c>
      <c r="Y27" s="17">
        <f t="shared" si="7"/>
        <v>0</v>
      </c>
      <c r="Z27" s="17">
        <f t="shared" si="7"/>
        <v>0</v>
      </c>
      <c r="AA27" s="17">
        <f t="shared" si="7"/>
        <v>84</v>
      </c>
      <c r="AB27" s="17">
        <f t="shared" si="7"/>
        <v>1706.83</v>
      </c>
      <c r="AC27" s="17">
        <f t="shared" si="7"/>
        <v>0</v>
      </c>
    </row>
    <row r="28" spans="1:29" x14ac:dyDescent="0.25"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9"/>
    </row>
    <row r="29" spans="1:29" x14ac:dyDescent="0.25">
      <c r="J29" s="17" t="s">
        <v>22</v>
      </c>
      <c r="K29" s="17">
        <f>SUM(L27,N27,R27,T27,V27,X27,Z27,AB27)</f>
        <v>1997.01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9"/>
    </row>
    <row r="30" spans="1:29" x14ac:dyDescent="0.25">
      <c r="J30" s="17" t="s">
        <v>23</v>
      </c>
      <c r="K30" s="17">
        <f>SUM(K27,M27,Q27,S27,U27,W27,Y27,AA27)</f>
        <v>103.11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1"/>
    </row>
    <row r="31" spans="1:29" x14ac:dyDescent="0.25">
      <c r="O31" s="20"/>
      <c r="P31" s="20"/>
      <c r="AA31" s="20"/>
      <c r="AB31" s="17"/>
      <c r="AC31" s="19"/>
    </row>
    <row r="32" spans="1:29" x14ac:dyDescent="0.25">
      <c r="B32" s="49"/>
    </row>
    <row r="33" spans="1:29" x14ac:dyDescent="0.25">
      <c r="O33" s="9" t="s">
        <v>136</v>
      </c>
    </row>
    <row r="34" spans="1:29" x14ac:dyDescent="0.25">
      <c r="B34" s="55" t="s">
        <v>139</v>
      </c>
      <c r="AB34" s="17"/>
      <c r="AC34" s="19"/>
    </row>
    <row r="35" spans="1:29" x14ac:dyDescent="0.25">
      <c r="J35" s="22"/>
    </row>
    <row r="36" spans="1:29" x14ac:dyDescent="0.25">
      <c r="A36" s="42"/>
      <c r="T36"/>
      <c r="U36"/>
      <c r="V36"/>
      <c r="W36"/>
      <c r="X36"/>
      <c r="Y36"/>
      <c r="Z36"/>
      <c r="AA36"/>
      <c r="AB36"/>
      <c r="AC36"/>
    </row>
    <row r="37" spans="1:29" x14ac:dyDescent="0.25">
      <c r="T37"/>
      <c r="U37"/>
      <c r="V37"/>
      <c r="W37"/>
      <c r="X37"/>
      <c r="Y37"/>
      <c r="Z37"/>
      <c r="AA37"/>
      <c r="AB37"/>
      <c r="AC37"/>
    </row>
    <row r="38" spans="1:29" x14ac:dyDescent="0.25">
      <c r="K38" s="52" t="s">
        <v>138</v>
      </c>
      <c r="O38" s="39"/>
      <c r="T38"/>
      <c r="U38"/>
      <c r="V38"/>
      <c r="W38"/>
      <c r="X38"/>
      <c r="Y38"/>
      <c r="Z38"/>
      <c r="AA38"/>
      <c r="AB38"/>
      <c r="AC38"/>
    </row>
    <row r="40" spans="1:29" x14ac:dyDescent="0.25">
      <c r="T40"/>
      <c r="U40"/>
      <c r="V40"/>
      <c r="W40"/>
      <c r="X40"/>
      <c r="Y40"/>
      <c r="Z40"/>
      <c r="AA40"/>
      <c r="AB40"/>
      <c r="AC40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F1" workbookViewId="0">
      <selection activeCell="E25" sqref="E25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170607</v>
      </c>
      <c r="B2" s="2" t="s">
        <v>11</v>
      </c>
      <c r="C2" s="6">
        <v>550</v>
      </c>
      <c r="D2" s="6">
        <v>0</v>
      </c>
      <c r="E2" s="6">
        <f t="shared" ref="E2:E4" si="0">SUM(C2:D2)</f>
        <v>550</v>
      </c>
      <c r="F2" s="6">
        <f t="shared" ref="F2:F22" si="1">E2/5</f>
        <v>110</v>
      </c>
      <c r="G2" s="6">
        <f t="shared" ref="G2:G22" si="2">SUM(E2:F2)</f>
        <v>660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170604</v>
      </c>
      <c r="B3" s="2" t="s">
        <v>11</v>
      </c>
      <c r="C3" s="6">
        <v>1620</v>
      </c>
      <c r="D3" s="6">
        <v>45</v>
      </c>
      <c r="E3" s="6">
        <f t="shared" si="0"/>
        <v>1665</v>
      </c>
      <c r="F3" s="6">
        <f t="shared" si="1"/>
        <v>333</v>
      </c>
      <c r="G3" s="6">
        <f t="shared" si="2"/>
        <v>1998</v>
      </c>
      <c r="K3" s="9">
        <v>12.5</v>
      </c>
      <c r="L3" s="9">
        <v>72.430000000000007</v>
      </c>
      <c r="N3" s="9">
        <v>73</v>
      </c>
      <c r="P3" s="39"/>
      <c r="T3" s="61">
        <v>58.66</v>
      </c>
      <c r="U3" s="9" t="s">
        <v>145</v>
      </c>
      <c r="V3" s="9">
        <v>16.28</v>
      </c>
      <c r="Z3" s="9">
        <v>7.3</v>
      </c>
      <c r="AB3" s="9">
        <v>38.520000000000003</v>
      </c>
      <c r="AC3" s="13" t="s">
        <v>143</v>
      </c>
    </row>
    <row r="4" spans="1:29" x14ac:dyDescent="0.25">
      <c r="A4" s="2">
        <v>170611</v>
      </c>
      <c r="B4" s="2" t="s">
        <v>94</v>
      </c>
      <c r="C4" s="6">
        <v>107</v>
      </c>
      <c r="D4" s="6">
        <v>0</v>
      </c>
      <c r="E4" s="6">
        <f t="shared" si="0"/>
        <v>107</v>
      </c>
      <c r="F4" s="6">
        <f t="shared" si="1"/>
        <v>21.4</v>
      </c>
      <c r="G4" s="6">
        <f t="shared" si="2"/>
        <v>128.4</v>
      </c>
      <c r="K4" s="22"/>
      <c r="L4" s="22"/>
      <c r="M4" s="44">
        <v>0.39</v>
      </c>
      <c r="N4" s="44">
        <v>3.91</v>
      </c>
      <c r="P4" s="39"/>
      <c r="V4" s="20"/>
      <c r="AA4" s="9">
        <v>106</v>
      </c>
      <c r="AB4" s="9">
        <v>530</v>
      </c>
      <c r="AC4" s="13" t="s">
        <v>50</v>
      </c>
    </row>
    <row r="5" spans="1:29" s="41" customFormat="1" x14ac:dyDescent="0.25">
      <c r="A5" s="2">
        <v>170505</v>
      </c>
      <c r="B5" s="2" t="s">
        <v>11</v>
      </c>
      <c r="C5" s="6">
        <v>700</v>
      </c>
      <c r="D5" s="6">
        <v>0</v>
      </c>
      <c r="E5" s="6">
        <f t="shared" ref="E5:E22" si="3">SUM(C5:D5)</f>
        <v>700</v>
      </c>
      <c r="F5" s="6">
        <f>E5/5</f>
        <v>140</v>
      </c>
      <c r="G5" s="6">
        <f>SUM(E5:F5)</f>
        <v>840</v>
      </c>
      <c r="H5" s="5"/>
      <c r="I5" s="3"/>
      <c r="J5" s="9"/>
      <c r="K5" s="9"/>
      <c r="L5" s="9"/>
      <c r="M5" s="44">
        <v>0.39</v>
      </c>
      <c r="N5" s="44">
        <v>3.91</v>
      </c>
      <c r="O5" s="9"/>
      <c r="P5" s="3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104.33</v>
      </c>
      <c r="AC5" s="13" t="s">
        <v>147</v>
      </c>
    </row>
    <row r="6" spans="1:29" x14ac:dyDescent="0.25">
      <c r="A6" s="2">
        <v>170507</v>
      </c>
      <c r="B6" s="2" t="s">
        <v>11</v>
      </c>
      <c r="C6" s="6">
        <v>700</v>
      </c>
      <c r="D6" s="6">
        <v>0</v>
      </c>
      <c r="E6" s="6">
        <f t="shared" si="3"/>
        <v>700</v>
      </c>
      <c r="F6" s="6">
        <f t="shared" si="1"/>
        <v>140</v>
      </c>
      <c r="G6" s="6">
        <f t="shared" si="2"/>
        <v>840</v>
      </c>
      <c r="N6" s="9">
        <v>10</v>
      </c>
      <c r="P6" s="39"/>
      <c r="AB6" s="9">
        <v>1931.13</v>
      </c>
      <c r="AC6" s="13" t="s">
        <v>148</v>
      </c>
    </row>
    <row r="7" spans="1:29" x14ac:dyDescent="0.25">
      <c r="A7" s="2">
        <v>170606</v>
      </c>
      <c r="B7" s="2" t="s">
        <v>50</v>
      </c>
      <c r="C7" s="6">
        <v>650</v>
      </c>
      <c r="D7" s="6">
        <v>0</v>
      </c>
      <c r="E7" s="6">
        <f t="shared" si="3"/>
        <v>650</v>
      </c>
      <c r="F7" s="6">
        <f t="shared" si="1"/>
        <v>130</v>
      </c>
      <c r="G7" s="6">
        <f t="shared" si="2"/>
        <v>780</v>
      </c>
      <c r="P7" s="39"/>
      <c r="AB7" s="9">
        <v>984</v>
      </c>
      <c r="AC7" s="13" t="s">
        <v>149</v>
      </c>
    </row>
    <row r="8" spans="1:29" x14ac:dyDescent="0.25">
      <c r="A8" s="2">
        <v>170502</v>
      </c>
      <c r="B8" s="2" t="s">
        <v>59</v>
      </c>
      <c r="C8" s="6">
        <v>68.900000000000006</v>
      </c>
      <c r="D8" s="6">
        <v>0</v>
      </c>
      <c r="E8" s="6">
        <f t="shared" si="3"/>
        <v>68.900000000000006</v>
      </c>
      <c r="F8" s="6">
        <f t="shared" si="1"/>
        <v>13.780000000000001</v>
      </c>
      <c r="G8" s="6">
        <f t="shared" si="2"/>
        <v>82.68</v>
      </c>
      <c r="P8" s="39"/>
      <c r="AB8" s="9">
        <v>15.58</v>
      </c>
      <c r="AC8" s="13" t="s">
        <v>113</v>
      </c>
    </row>
    <row r="9" spans="1:29" x14ac:dyDescent="0.25">
      <c r="A9" s="2">
        <v>170506</v>
      </c>
      <c r="B9" s="2" t="s">
        <v>59</v>
      </c>
      <c r="C9" s="6">
        <v>225.54</v>
      </c>
      <c r="D9" s="6">
        <v>0</v>
      </c>
      <c r="E9" s="6">
        <f t="shared" si="3"/>
        <v>225.54</v>
      </c>
      <c r="F9" s="6">
        <f t="shared" si="1"/>
        <v>45.107999999999997</v>
      </c>
      <c r="G9" s="6">
        <f t="shared" si="2"/>
        <v>270.64799999999997</v>
      </c>
      <c r="P9" s="39"/>
      <c r="AB9" s="24">
        <v>133.77000000000001</v>
      </c>
      <c r="AC9" s="25" t="s">
        <v>150</v>
      </c>
    </row>
    <row r="10" spans="1:29" x14ac:dyDescent="0.25">
      <c r="A10" s="2">
        <v>170508</v>
      </c>
      <c r="B10" s="2" t="s">
        <v>59</v>
      </c>
      <c r="C10" s="6">
        <v>128.91999999999999</v>
      </c>
      <c r="D10" s="6">
        <v>0</v>
      </c>
      <c r="E10" s="6">
        <f t="shared" si="3"/>
        <v>128.91999999999999</v>
      </c>
      <c r="F10" s="6">
        <f t="shared" si="1"/>
        <v>25.783999999999999</v>
      </c>
      <c r="G10" s="6">
        <f t="shared" si="2"/>
        <v>154.70399999999998</v>
      </c>
      <c r="P10" s="39"/>
    </row>
    <row r="11" spans="1:29" x14ac:dyDescent="0.25">
      <c r="A11" s="2">
        <v>170511</v>
      </c>
      <c r="B11" s="2" t="s">
        <v>59</v>
      </c>
      <c r="C11" s="6">
        <v>43.38</v>
      </c>
      <c r="D11" s="6">
        <v>0</v>
      </c>
      <c r="E11" s="6">
        <f t="shared" si="3"/>
        <v>43.38</v>
      </c>
      <c r="F11" s="6">
        <f t="shared" si="1"/>
        <v>8.6760000000000002</v>
      </c>
      <c r="G11" s="6">
        <f t="shared" si="2"/>
        <v>52.056000000000004</v>
      </c>
      <c r="P11" s="39"/>
    </row>
    <row r="12" spans="1:29" x14ac:dyDescent="0.25">
      <c r="A12" s="2">
        <v>170512</v>
      </c>
      <c r="B12" s="2" t="s">
        <v>59</v>
      </c>
      <c r="C12" s="6">
        <v>59.18</v>
      </c>
      <c r="D12" s="6">
        <v>0</v>
      </c>
      <c r="E12" s="6">
        <f t="shared" si="3"/>
        <v>59.18</v>
      </c>
      <c r="F12" s="6">
        <f t="shared" si="1"/>
        <v>11.836</v>
      </c>
      <c r="G12" s="6">
        <f t="shared" si="2"/>
        <v>71.016000000000005</v>
      </c>
      <c r="P12" s="39"/>
    </row>
    <row r="13" spans="1:29" x14ac:dyDescent="0.25">
      <c r="A13" s="2">
        <v>170513</v>
      </c>
      <c r="B13" s="2" t="s">
        <v>59</v>
      </c>
      <c r="C13" s="6">
        <v>417.42</v>
      </c>
      <c r="D13" s="6">
        <v>0</v>
      </c>
      <c r="E13" s="6">
        <f t="shared" si="3"/>
        <v>417.42</v>
      </c>
      <c r="F13" s="6">
        <f t="shared" si="1"/>
        <v>83.484000000000009</v>
      </c>
      <c r="G13" s="6">
        <f t="shared" si="2"/>
        <v>500.904</v>
      </c>
      <c r="P13" s="39"/>
    </row>
    <row r="14" spans="1:29" x14ac:dyDescent="0.25">
      <c r="A14" s="2">
        <v>170516</v>
      </c>
      <c r="B14" s="2" t="s">
        <v>59</v>
      </c>
      <c r="C14" s="6">
        <v>1400</v>
      </c>
      <c r="D14" s="6">
        <v>212.5</v>
      </c>
      <c r="E14" s="6">
        <f t="shared" si="3"/>
        <v>1612.5</v>
      </c>
      <c r="F14" s="6">
        <f t="shared" si="1"/>
        <v>322.5</v>
      </c>
      <c r="G14" s="6">
        <f t="shared" si="2"/>
        <v>1935</v>
      </c>
      <c r="P14" s="39"/>
    </row>
    <row r="15" spans="1:29" x14ac:dyDescent="0.25">
      <c r="A15" s="2">
        <v>170522</v>
      </c>
      <c r="B15" s="2" t="s">
        <v>59</v>
      </c>
      <c r="C15" s="6">
        <v>125.4</v>
      </c>
      <c r="D15" s="6">
        <v>0</v>
      </c>
      <c r="E15" s="37">
        <f t="shared" si="3"/>
        <v>125.4</v>
      </c>
      <c r="F15" s="37">
        <f t="shared" si="1"/>
        <v>25.080000000000002</v>
      </c>
      <c r="G15" s="6">
        <f t="shared" si="2"/>
        <v>150.48000000000002</v>
      </c>
    </row>
    <row r="16" spans="1:29" x14ac:dyDescent="0.25">
      <c r="A16" s="2">
        <v>170523</v>
      </c>
      <c r="B16" s="2" t="s">
        <v>59</v>
      </c>
      <c r="C16" s="6">
        <v>57.2</v>
      </c>
      <c r="D16" s="6">
        <v>0</v>
      </c>
      <c r="E16" s="37">
        <f t="shared" si="3"/>
        <v>57.2</v>
      </c>
      <c r="F16" s="6">
        <f t="shared" si="1"/>
        <v>11.440000000000001</v>
      </c>
      <c r="G16" s="6">
        <f t="shared" si="2"/>
        <v>68.64</v>
      </c>
    </row>
    <row r="17" spans="1:29" x14ac:dyDescent="0.25">
      <c r="A17" s="2">
        <v>170601</v>
      </c>
      <c r="B17" s="2" t="s">
        <v>59</v>
      </c>
      <c r="C17" s="6">
        <v>51.7</v>
      </c>
      <c r="D17" s="6">
        <v>0</v>
      </c>
      <c r="E17" s="37">
        <f t="shared" si="3"/>
        <v>51.7</v>
      </c>
      <c r="F17" s="37">
        <f t="shared" si="1"/>
        <v>10.34</v>
      </c>
      <c r="G17" s="6">
        <f t="shared" si="2"/>
        <v>62.040000000000006</v>
      </c>
    </row>
    <row r="18" spans="1:29" x14ac:dyDescent="0.25">
      <c r="A18" s="2">
        <v>170701</v>
      </c>
      <c r="B18" s="2" t="s">
        <v>94</v>
      </c>
      <c r="C18" s="6">
        <v>130</v>
      </c>
      <c r="D18" s="6">
        <v>0</v>
      </c>
      <c r="E18" s="37">
        <f t="shared" si="3"/>
        <v>130</v>
      </c>
      <c r="F18" s="37">
        <f t="shared" si="1"/>
        <v>26</v>
      </c>
      <c r="G18" s="6">
        <f t="shared" si="2"/>
        <v>156</v>
      </c>
    </row>
    <row r="19" spans="1:29" x14ac:dyDescent="0.25">
      <c r="A19" s="2">
        <v>170524</v>
      </c>
      <c r="B19" s="2" t="s">
        <v>19</v>
      </c>
      <c r="C19" s="6">
        <v>551.07000000000005</v>
      </c>
      <c r="D19" s="6">
        <v>0</v>
      </c>
      <c r="E19" s="37">
        <f t="shared" si="3"/>
        <v>551.07000000000005</v>
      </c>
      <c r="F19" s="37">
        <f t="shared" si="1"/>
        <v>110.21400000000001</v>
      </c>
      <c r="G19" s="6">
        <f t="shared" si="2"/>
        <v>661.28400000000011</v>
      </c>
    </row>
    <row r="20" spans="1:29" x14ac:dyDescent="0.25">
      <c r="A20" s="2">
        <v>170619</v>
      </c>
      <c r="B20" s="2" t="s">
        <v>19</v>
      </c>
      <c r="C20" s="6">
        <v>111.38</v>
      </c>
      <c r="D20" s="6">
        <v>0</v>
      </c>
      <c r="E20" s="37">
        <f t="shared" si="3"/>
        <v>111.38</v>
      </c>
      <c r="F20" s="37">
        <f t="shared" si="1"/>
        <v>22.276</v>
      </c>
      <c r="G20" s="6">
        <f t="shared" si="2"/>
        <v>133.65600000000001</v>
      </c>
    </row>
    <row r="21" spans="1:29" x14ac:dyDescent="0.25">
      <c r="E21" s="37">
        <f t="shared" si="3"/>
        <v>0</v>
      </c>
      <c r="F21" s="37">
        <f t="shared" si="1"/>
        <v>0</v>
      </c>
      <c r="G21" s="6">
        <f t="shared" si="2"/>
        <v>0</v>
      </c>
    </row>
    <row r="22" spans="1:29" x14ac:dyDescent="0.25">
      <c r="B22" s="26"/>
      <c r="E22" s="37">
        <f t="shared" si="3"/>
        <v>0</v>
      </c>
      <c r="F22" s="37">
        <f t="shared" si="1"/>
        <v>0</v>
      </c>
      <c r="G22" s="6">
        <f t="shared" si="2"/>
        <v>0</v>
      </c>
    </row>
    <row r="23" spans="1:29" x14ac:dyDescent="0.25">
      <c r="E23" s="37"/>
      <c r="F23" s="37"/>
      <c r="G23" s="37"/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7954.5899999999992</v>
      </c>
      <c r="F24" s="16">
        <f>SUM(F2:F22)</f>
        <v>1590.9179999999999</v>
      </c>
      <c r="G24" s="16">
        <f>SUM(G2:G22)</f>
        <v>9545.5079999999998</v>
      </c>
      <c r="J24" s="17" t="s">
        <v>21</v>
      </c>
      <c r="K24" s="17">
        <f t="shared" ref="K24:Q24" si="4">SUM(K3:K22)</f>
        <v>12.5</v>
      </c>
      <c r="L24" s="17">
        <f t="shared" si="4"/>
        <v>72.430000000000007</v>
      </c>
      <c r="M24" s="17">
        <f t="shared" si="4"/>
        <v>0.78</v>
      </c>
      <c r="N24" s="17">
        <f t="shared" si="4"/>
        <v>90.82</v>
      </c>
      <c r="O24" s="17">
        <f t="shared" si="4"/>
        <v>0</v>
      </c>
      <c r="P24" s="17">
        <f>SUM(P3:P22)</f>
        <v>0</v>
      </c>
      <c r="Q24" s="17">
        <f t="shared" si="4"/>
        <v>0</v>
      </c>
      <c r="R24" s="17">
        <f>SUM(R3:R22)/2</f>
        <v>0</v>
      </c>
      <c r="S24" s="17">
        <f>SUM(S3:S22)</f>
        <v>0</v>
      </c>
      <c r="T24" s="17">
        <f>SUM(T3:T22)/2</f>
        <v>29.33</v>
      </c>
      <c r="U24" s="17">
        <f t="shared" ref="U24:AC24" si="5">SUM(U3:U22)</f>
        <v>0</v>
      </c>
      <c r="V24" s="17">
        <f t="shared" si="5"/>
        <v>16.28</v>
      </c>
      <c r="W24" s="17">
        <f t="shared" si="5"/>
        <v>0</v>
      </c>
      <c r="X24" s="17">
        <f t="shared" si="5"/>
        <v>0</v>
      </c>
      <c r="Y24" s="17">
        <f t="shared" si="5"/>
        <v>0</v>
      </c>
      <c r="Z24" s="17">
        <f t="shared" si="5"/>
        <v>7.3</v>
      </c>
      <c r="AA24" s="17">
        <f t="shared" si="5"/>
        <v>106</v>
      </c>
      <c r="AB24" s="17">
        <f t="shared" si="5"/>
        <v>3737.33</v>
      </c>
      <c r="AC24" s="17">
        <f t="shared" si="5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3953.49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119.28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R28" s="61" t="s">
        <v>151</v>
      </c>
      <c r="AA28" s="20"/>
      <c r="AB28" s="17"/>
      <c r="AC28" s="19"/>
    </row>
    <row r="29" spans="1:29" x14ac:dyDescent="0.25">
      <c r="B29" s="49"/>
    </row>
    <row r="30" spans="1:29" x14ac:dyDescent="0.25">
      <c r="L30" s="60" t="s">
        <v>146</v>
      </c>
    </row>
    <row r="31" spans="1:29" x14ac:dyDescent="0.25">
      <c r="AB31" s="17"/>
      <c r="AC31" s="19"/>
    </row>
    <row r="32" spans="1:29" ht="30" x14ac:dyDescent="0.25">
      <c r="J32" s="22"/>
      <c r="O32" s="44" t="s">
        <v>144</v>
      </c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/>
      <c r="P35" s="9"/>
      <c r="Q35" s="9"/>
      <c r="R35" s="9"/>
      <c r="S35" s="9"/>
    </row>
    <row r="37" spans="1:19" customFormat="1" x14ac:dyDescent="0.25">
      <c r="A37" s="2"/>
      <c r="B37" s="2"/>
      <c r="C37" s="6"/>
      <c r="D37" s="6"/>
      <c r="E37" s="6"/>
      <c r="F37" s="6"/>
      <c r="G37" s="6"/>
      <c r="H37" s="5"/>
      <c r="I37" s="3"/>
      <c r="J37" s="9"/>
      <c r="K37" s="9"/>
      <c r="L37" s="9"/>
      <c r="M37" s="9"/>
      <c r="N37" s="9"/>
      <c r="O37" s="9"/>
      <c r="P37" s="9"/>
      <c r="Q37" s="9"/>
      <c r="R37" s="9"/>
      <c r="S37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>
      <selection activeCell="C36" sqref="C36"/>
    </sheetView>
  </sheetViews>
  <sheetFormatPr baseColWidth="10" defaultColWidth="9.140625" defaultRowHeight="15" x14ac:dyDescent="0.25"/>
  <cols>
    <col min="1" max="1" width="9.7109375" style="2" customWidth="1"/>
    <col min="2" max="2" width="12" style="2" customWidth="1"/>
    <col min="3" max="7" width="9.140625" style="6"/>
    <col min="8" max="8" width="17.42578125" style="5" customWidth="1"/>
    <col min="9" max="9" width="4" style="3" customWidth="1"/>
    <col min="10" max="10" width="13.5703125" style="9" customWidth="1"/>
    <col min="11" max="28" width="7.5703125" style="9" customWidth="1"/>
    <col min="29" max="29" width="9.140625" style="13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160101</v>
      </c>
      <c r="B2" s="2" t="s">
        <v>11</v>
      </c>
      <c r="C2" s="6">
        <v>540</v>
      </c>
      <c r="D2" s="6">
        <v>50.77</v>
      </c>
      <c r="E2" s="6">
        <f>SUM(C2:D2)</f>
        <v>590.77</v>
      </c>
      <c r="F2" s="6">
        <f>E2/5</f>
        <v>118.154</v>
      </c>
      <c r="G2" s="6">
        <f>SUM(E2:F2)</f>
        <v>708.92399999999998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160103</v>
      </c>
      <c r="B3" s="2" t="s">
        <v>11</v>
      </c>
      <c r="C3" s="6">
        <v>540</v>
      </c>
      <c r="D3" s="6">
        <v>25.43</v>
      </c>
      <c r="E3" s="6">
        <f t="shared" ref="E3:E21" si="0">SUM(C3:D3)</f>
        <v>565.42999999999995</v>
      </c>
      <c r="F3" s="6">
        <f>E3/5</f>
        <v>113.08599999999998</v>
      </c>
      <c r="G3" s="6">
        <f>SUM(E3:F3)</f>
        <v>678.51599999999996</v>
      </c>
      <c r="K3" s="9">
        <v>5.93</v>
      </c>
      <c r="L3" s="9">
        <v>29.63</v>
      </c>
      <c r="M3" s="9" t="s">
        <v>16</v>
      </c>
      <c r="N3" s="9">
        <v>70</v>
      </c>
      <c r="P3" s="9">
        <v>20.49</v>
      </c>
      <c r="Q3" s="9" t="s">
        <v>16</v>
      </c>
      <c r="R3" s="9">
        <v>750</v>
      </c>
      <c r="S3" s="9" t="s">
        <v>16</v>
      </c>
      <c r="T3" s="9">
        <v>35.729999999999997</v>
      </c>
      <c r="Y3" s="9">
        <v>1.72</v>
      </c>
      <c r="Z3" s="9">
        <v>8.59</v>
      </c>
      <c r="AA3" s="9">
        <v>54.85</v>
      </c>
      <c r="AB3" s="9">
        <v>274.25</v>
      </c>
      <c r="AC3" s="12" t="s">
        <v>27</v>
      </c>
    </row>
    <row r="4" spans="1:29" x14ac:dyDescent="0.25">
      <c r="A4" s="2">
        <v>160104</v>
      </c>
      <c r="B4" s="2" t="s">
        <v>11</v>
      </c>
      <c r="C4" s="6">
        <v>540</v>
      </c>
      <c r="D4" s="6">
        <v>0</v>
      </c>
      <c r="E4" s="6">
        <f>SUM(C4:D4)</f>
        <v>540</v>
      </c>
      <c r="F4" s="6">
        <f>E4/5</f>
        <v>108</v>
      </c>
      <c r="G4" s="6">
        <f>SUM(E4:F4)</f>
        <v>648</v>
      </c>
      <c r="K4" s="9">
        <v>3.42</v>
      </c>
      <c r="L4" s="9">
        <v>17.07</v>
      </c>
      <c r="P4" s="9">
        <v>26.16</v>
      </c>
      <c r="AA4" s="9">
        <v>0</v>
      </c>
      <c r="AB4" s="9">
        <v>19.2</v>
      </c>
      <c r="AC4" s="13" t="s">
        <v>28</v>
      </c>
    </row>
    <row r="5" spans="1:29" x14ac:dyDescent="0.25">
      <c r="A5" s="2">
        <v>151201</v>
      </c>
      <c r="B5" s="2" t="s">
        <v>11</v>
      </c>
      <c r="C5" s="6">
        <v>570</v>
      </c>
      <c r="D5" s="6">
        <v>24.77</v>
      </c>
      <c r="E5" s="6">
        <f t="shared" si="0"/>
        <v>594.77</v>
      </c>
      <c r="F5" s="6">
        <f>E5/5</f>
        <v>118.95399999999999</v>
      </c>
      <c r="G5" s="6">
        <f>SUM(E5:F5)</f>
        <v>713.72399999999993</v>
      </c>
      <c r="P5" s="9">
        <v>23.27</v>
      </c>
      <c r="AA5" s="9">
        <v>0</v>
      </c>
      <c r="AB5" s="9">
        <v>135.19999999999999</v>
      </c>
      <c r="AC5" s="13" t="s">
        <v>29</v>
      </c>
    </row>
    <row r="6" spans="1:29" x14ac:dyDescent="0.25">
      <c r="A6" s="2">
        <v>151202</v>
      </c>
      <c r="B6" s="2" t="s">
        <v>11</v>
      </c>
      <c r="C6" s="6">
        <v>570</v>
      </c>
      <c r="D6" s="6">
        <v>71.5</v>
      </c>
      <c r="E6" s="6">
        <f t="shared" si="0"/>
        <v>641.5</v>
      </c>
      <c r="F6" s="6">
        <f t="shared" ref="F6:F21" si="1">E6/5</f>
        <v>128.30000000000001</v>
      </c>
      <c r="G6" s="6">
        <f t="shared" ref="G6:G21" si="2">SUM(E6:F6)</f>
        <v>769.8</v>
      </c>
      <c r="P6" s="9">
        <v>25.19</v>
      </c>
      <c r="AB6" s="9">
        <v>-135.19999999999999</v>
      </c>
      <c r="AC6" s="13" t="s">
        <v>42</v>
      </c>
    </row>
    <row r="7" spans="1:29" x14ac:dyDescent="0.25">
      <c r="A7" s="2">
        <v>151102</v>
      </c>
      <c r="B7" s="2" t="s">
        <v>11</v>
      </c>
      <c r="C7" s="6">
        <v>1140</v>
      </c>
      <c r="D7" s="6">
        <v>101.4</v>
      </c>
      <c r="E7" s="6">
        <f t="shared" si="0"/>
        <v>1241.4000000000001</v>
      </c>
      <c r="F7" s="6">
        <f t="shared" si="1"/>
        <v>248.28000000000003</v>
      </c>
      <c r="G7" s="6">
        <f t="shared" si="2"/>
        <v>1489.68</v>
      </c>
      <c r="P7" s="9">
        <v>24.37</v>
      </c>
      <c r="AB7" s="9">
        <v>154</v>
      </c>
      <c r="AC7" s="13" t="s">
        <v>29</v>
      </c>
    </row>
    <row r="8" spans="1:29" x14ac:dyDescent="0.25">
      <c r="A8" s="2">
        <v>151106</v>
      </c>
      <c r="B8" s="2" t="s">
        <v>11</v>
      </c>
      <c r="C8" s="6">
        <v>1140</v>
      </c>
      <c r="D8" s="6">
        <v>124.38</v>
      </c>
      <c r="E8" s="6">
        <f t="shared" si="0"/>
        <v>1264.3800000000001</v>
      </c>
      <c r="F8" s="6">
        <f t="shared" si="1"/>
        <v>252.87600000000003</v>
      </c>
      <c r="G8" s="6">
        <f t="shared" si="2"/>
        <v>1517.2560000000001</v>
      </c>
      <c r="P8" s="9">
        <v>28.04</v>
      </c>
      <c r="AA8" s="9">
        <v>0</v>
      </c>
      <c r="AB8" s="9">
        <v>92.25</v>
      </c>
      <c r="AC8" s="13" t="s">
        <v>30</v>
      </c>
    </row>
    <row r="9" spans="1:29" x14ac:dyDescent="0.25">
      <c r="A9" s="2">
        <v>151104</v>
      </c>
      <c r="B9" s="2" t="s">
        <v>11</v>
      </c>
      <c r="C9" s="6">
        <v>1710</v>
      </c>
      <c r="D9" s="6">
        <v>72.98</v>
      </c>
      <c r="E9" s="6">
        <f t="shared" si="0"/>
        <v>1782.98</v>
      </c>
      <c r="F9" s="6">
        <f t="shared" si="1"/>
        <v>356.596</v>
      </c>
      <c r="G9" s="6">
        <f t="shared" si="2"/>
        <v>2139.576</v>
      </c>
      <c r="P9" s="9">
        <v>24.67</v>
      </c>
    </row>
    <row r="10" spans="1:29" x14ac:dyDescent="0.25">
      <c r="A10" s="2">
        <v>151107</v>
      </c>
      <c r="B10" s="2" t="s">
        <v>11</v>
      </c>
      <c r="C10" s="6">
        <v>1710</v>
      </c>
      <c r="D10" s="6">
        <v>109.91</v>
      </c>
      <c r="E10" s="6">
        <f t="shared" si="0"/>
        <v>1819.91</v>
      </c>
      <c r="F10" s="6">
        <f t="shared" si="1"/>
        <v>363.98200000000003</v>
      </c>
      <c r="G10" s="6">
        <f t="shared" si="2"/>
        <v>2183.8920000000003</v>
      </c>
      <c r="P10" s="9">
        <v>24.74</v>
      </c>
      <c r="AA10" s="9">
        <v>1.88</v>
      </c>
      <c r="AB10" s="9">
        <v>34.17</v>
      </c>
      <c r="AC10" s="13" t="s">
        <v>41</v>
      </c>
    </row>
    <row r="11" spans="1:29" ht="30" x14ac:dyDescent="0.25">
      <c r="A11" s="2">
        <v>151205</v>
      </c>
      <c r="B11" s="2" t="s">
        <v>19</v>
      </c>
      <c r="C11" s="6">
        <v>475.54</v>
      </c>
      <c r="D11" s="6">
        <v>0</v>
      </c>
      <c r="E11" s="6">
        <f t="shared" si="0"/>
        <v>475.54</v>
      </c>
      <c r="F11" s="6">
        <f t="shared" si="1"/>
        <v>95.108000000000004</v>
      </c>
      <c r="G11" s="6">
        <f t="shared" si="2"/>
        <v>570.64800000000002</v>
      </c>
      <c r="H11" s="5" t="s">
        <v>46</v>
      </c>
      <c r="P11" s="9">
        <v>25.1</v>
      </c>
      <c r="AB11" s="9">
        <v>0.66</v>
      </c>
      <c r="AC11" s="13" t="s">
        <v>43</v>
      </c>
    </row>
    <row r="12" spans="1:29" x14ac:dyDescent="0.25">
      <c r="E12" s="6">
        <f t="shared" si="0"/>
        <v>0</v>
      </c>
      <c r="F12" s="6">
        <f t="shared" si="1"/>
        <v>0</v>
      </c>
      <c r="G12" s="6">
        <f t="shared" si="2"/>
        <v>0</v>
      </c>
      <c r="P12" s="9">
        <v>25.85</v>
      </c>
    </row>
    <row r="13" spans="1:29" x14ac:dyDescent="0.25">
      <c r="E13" s="6">
        <f t="shared" si="0"/>
        <v>0</v>
      </c>
      <c r="F13" s="6">
        <f t="shared" si="1"/>
        <v>0</v>
      </c>
      <c r="G13" s="6">
        <f t="shared" si="2"/>
        <v>0</v>
      </c>
      <c r="P13" s="9">
        <v>25.17</v>
      </c>
    </row>
    <row r="14" spans="1:29" x14ac:dyDescent="0.25">
      <c r="E14" s="6">
        <f t="shared" si="0"/>
        <v>0</v>
      </c>
      <c r="F14" s="6">
        <f t="shared" si="1"/>
        <v>0</v>
      </c>
      <c r="G14" s="6">
        <f t="shared" si="2"/>
        <v>0</v>
      </c>
      <c r="P14" s="9">
        <v>12.65</v>
      </c>
    </row>
    <row r="15" spans="1:29" x14ac:dyDescent="0.25">
      <c r="E15" s="6">
        <f t="shared" si="0"/>
        <v>0</v>
      </c>
      <c r="F15" s="6">
        <f t="shared" si="1"/>
        <v>0</v>
      </c>
      <c r="G15" s="6">
        <f t="shared" si="2"/>
        <v>0</v>
      </c>
      <c r="P15" s="9">
        <v>25.24</v>
      </c>
    </row>
    <row r="16" spans="1:29" x14ac:dyDescent="0.25">
      <c r="E16" s="6">
        <f t="shared" si="0"/>
        <v>0</v>
      </c>
      <c r="F16" s="6">
        <f t="shared" si="1"/>
        <v>0</v>
      </c>
      <c r="G16" s="6">
        <f t="shared" si="2"/>
        <v>0</v>
      </c>
      <c r="P16" s="9">
        <v>25.87</v>
      </c>
    </row>
    <row r="17" spans="1:29" x14ac:dyDescent="0.25">
      <c r="E17" s="6">
        <f t="shared" si="0"/>
        <v>0</v>
      </c>
      <c r="F17" s="6">
        <f t="shared" si="1"/>
        <v>0</v>
      </c>
      <c r="G17" s="6">
        <f t="shared" si="2"/>
        <v>0</v>
      </c>
    </row>
    <row r="18" spans="1:29" x14ac:dyDescent="0.25">
      <c r="E18" s="6">
        <f t="shared" si="0"/>
        <v>0</v>
      </c>
      <c r="F18" s="6">
        <f t="shared" si="1"/>
        <v>0</v>
      </c>
      <c r="G18" s="6">
        <f t="shared" si="2"/>
        <v>0</v>
      </c>
    </row>
    <row r="19" spans="1:29" x14ac:dyDescent="0.25">
      <c r="E19" s="6">
        <f t="shared" si="0"/>
        <v>0</v>
      </c>
      <c r="F19" s="6">
        <f t="shared" si="1"/>
        <v>0</v>
      </c>
      <c r="G19" s="6">
        <f t="shared" si="2"/>
        <v>0</v>
      </c>
    </row>
    <row r="20" spans="1:29" x14ac:dyDescent="0.25">
      <c r="E20" s="6">
        <f t="shared" si="0"/>
        <v>0</v>
      </c>
      <c r="F20" s="6">
        <f t="shared" si="1"/>
        <v>0</v>
      </c>
      <c r="G20" s="6">
        <f t="shared" si="2"/>
        <v>0</v>
      </c>
    </row>
    <row r="21" spans="1:29" x14ac:dyDescent="0.25">
      <c r="E21" s="6">
        <f t="shared" si="0"/>
        <v>0</v>
      </c>
      <c r="F21" s="6">
        <f t="shared" si="1"/>
        <v>0</v>
      </c>
      <c r="G21" s="6">
        <f t="shared" si="2"/>
        <v>0</v>
      </c>
    </row>
    <row r="23" spans="1:29" x14ac:dyDescent="0.25"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SUM(E2:E21)</f>
        <v>9516.68</v>
      </c>
      <c r="F24" s="16">
        <f>SUM(F2:F21)</f>
        <v>1903.336</v>
      </c>
      <c r="G24" s="16">
        <f>SUM(G2:G21)</f>
        <v>11420.016</v>
      </c>
      <c r="J24" s="17" t="s">
        <v>21</v>
      </c>
      <c r="K24" s="17">
        <f t="shared" ref="K24:Q24" si="3">SUM(K3:K22)</f>
        <v>9.35</v>
      </c>
      <c r="L24" s="17">
        <f t="shared" si="3"/>
        <v>46.7</v>
      </c>
      <c r="M24" s="17">
        <f t="shared" si="3"/>
        <v>0</v>
      </c>
      <c r="N24" s="17">
        <f t="shared" si="3"/>
        <v>70</v>
      </c>
      <c r="O24" s="17">
        <f t="shared" si="3"/>
        <v>0</v>
      </c>
      <c r="P24" s="17">
        <f t="shared" si="3"/>
        <v>336.81</v>
      </c>
      <c r="Q24" s="17">
        <f t="shared" si="3"/>
        <v>0</v>
      </c>
      <c r="R24" s="17">
        <f>SUM(R3:R22)/2</f>
        <v>375</v>
      </c>
      <c r="S24" s="17">
        <f>SUM(S3:S22)</f>
        <v>0</v>
      </c>
      <c r="T24" s="17">
        <f>SUM(T3:T22)/2</f>
        <v>17.864999999999998</v>
      </c>
      <c r="U24" s="17">
        <f t="shared" ref="U24:AC24" si="4">SUM(U3:U22)</f>
        <v>0</v>
      </c>
      <c r="V24" s="17">
        <f t="shared" si="4"/>
        <v>0</v>
      </c>
      <c r="W24" s="17">
        <f t="shared" si="4"/>
        <v>0</v>
      </c>
      <c r="X24" s="17">
        <f t="shared" si="4"/>
        <v>0</v>
      </c>
      <c r="Y24" s="17">
        <f t="shared" si="4"/>
        <v>1.72</v>
      </c>
      <c r="Z24" s="17">
        <f t="shared" si="4"/>
        <v>8.59</v>
      </c>
      <c r="AA24" s="17">
        <f t="shared" si="4"/>
        <v>56.730000000000004</v>
      </c>
      <c r="AB24" s="17">
        <f t="shared" si="4"/>
        <v>574.53</v>
      </c>
      <c r="AC24" s="17">
        <f t="shared" si="4"/>
        <v>0</v>
      </c>
    </row>
    <row r="25" spans="1:29" ht="15" customHeight="1" x14ac:dyDescent="0.25">
      <c r="E25" s="6">
        <v>9516</v>
      </c>
      <c r="F25" s="6">
        <v>1903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1092.6849999999999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67.800000000000011</v>
      </c>
      <c r="L27" s="20">
        <v>67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20"/>
      <c r="AC28" s="21"/>
    </row>
    <row r="29" spans="1:29" ht="30" x14ac:dyDescent="0.25">
      <c r="B29" s="2" t="s">
        <v>55</v>
      </c>
    </row>
    <row r="30" spans="1:29" x14ac:dyDescent="0.25">
      <c r="AB30" s="22">
        <v>3293</v>
      </c>
      <c r="AC30" s="23" t="s">
        <v>40</v>
      </c>
    </row>
    <row r="31" spans="1:29" x14ac:dyDescent="0.25">
      <c r="AB31" s="17">
        <v>350</v>
      </c>
      <c r="AC31" s="19" t="s">
        <v>39</v>
      </c>
    </row>
  </sheetData>
  <mergeCells count="9">
    <mergeCell ref="AA1:AC1"/>
    <mergeCell ref="Y1:Z1"/>
    <mergeCell ref="K1:L1"/>
    <mergeCell ref="M1:N1"/>
    <mergeCell ref="Q1:R1"/>
    <mergeCell ref="S1:T1"/>
    <mergeCell ref="U1:V1"/>
    <mergeCell ref="W1:X1"/>
    <mergeCell ref="O1:P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M1" workbookViewId="0">
      <selection activeCell="AC11" sqref="AC11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170605</v>
      </c>
      <c r="B2" s="2" t="s">
        <v>11</v>
      </c>
      <c r="C2" s="6">
        <v>540</v>
      </c>
      <c r="D2" s="6">
        <v>14.7</v>
      </c>
      <c r="E2" s="6">
        <f t="shared" ref="E2:E6" si="0">SUM(C2:D2)</f>
        <v>554.70000000000005</v>
      </c>
      <c r="F2" s="6">
        <f t="shared" ref="F2:F22" si="1">E2/5</f>
        <v>110.94000000000001</v>
      </c>
      <c r="G2" s="6">
        <f t="shared" ref="G2:G22" si="2">SUM(E2:F2)</f>
        <v>665.6400000000001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170610</v>
      </c>
      <c r="B3" s="2" t="s">
        <v>11</v>
      </c>
      <c r="C3" s="6">
        <v>540</v>
      </c>
      <c r="D3" s="6">
        <v>15.3</v>
      </c>
      <c r="E3" s="6">
        <f t="shared" si="0"/>
        <v>555.29999999999995</v>
      </c>
      <c r="F3" s="6">
        <f t="shared" si="1"/>
        <v>111.05999999999999</v>
      </c>
      <c r="G3" s="6">
        <f t="shared" si="2"/>
        <v>666.3599999999999</v>
      </c>
      <c r="K3" s="9">
        <v>12.98</v>
      </c>
      <c r="L3" s="9">
        <v>74.849999999999994</v>
      </c>
      <c r="P3" s="39"/>
      <c r="T3" s="64">
        <v>58.66</v>
      </c>
      <c r="U3" s="9" t="s">
        <v>16</v>
      </c>
      <c r="V3" s="39">
        <v>10.81</v>
      </c>
      <c r="AB3" s="9">
        <v>38.520000000000003</v>
      </c>
      <c r="AC3" s="13" t="s">
        <v>62</v>
      </c>
    </row>
    <row r="4" spans="1:29" x14ac:dyDescent="0.25">
      <c r="A4" s="2">
        <v>170612</v>
      </c>
      <c r="B4" s="2" t="s">
        <v>11</v>
      </c>
      <c r="C4" s="6">
        <v>610</v>
      </c>
      <c r="D4" s="6">
        <v>0</v>
      </c>
      <c r="E4" s="6">
        <f t="shared" si="0"/>
        <v>610</v>
      </c>
      <c r="F4" s="6">
        <f t="shared" si="1"/>
        <v>122</v>
      </c>
      <c r="G4" s="6">
        <f t="shared" si="2"/>
        <v>732</v>
      </c>
      <c r="K4" s="22"/>
      <c r="L4" s="22"/>
      <c r="M4" s="39"/>
      <c r="N4" s="39"/>
      <c r="P4" s="39"/>
      <c r="V4" s="20"/>
      <c r="AB4" s="9">
        <v>3606</v>
      </c>
      <c r="AC4" s="13" t="s">
        <v>152</v>
      </c>
    </row>
    <row r="5" spans="1:29" s="41" customFormat="1" x14ac:dyDescent="0.25">
      <c r="A5" s="2">
        <v>170704</v>
      </c>
      <c r="B5" s="2" t="s">
        <v>20</v>
      </c>
      <c r="C5" s="6">
        <v>629.55999999999995</v>
      </c>
      <c r="D5" s="6">
        <v>0</v>
      </c>
      <c r="E5" s="6">
        <f t="shared" si="0"/>
        <v>629.55999999999995</v>
      </c>
      <c r="F5" s="6">
        <f>E5/5</f>
        <v>125.91199999999999</v>
      </c>
      <c r="G5" s="6">
        <f>SUM(E5:F5)</f>
        <v>755.47199999999998</v>
      </c>
      <c r="H5" s="5"/>
      <c r="I5" s="3"/>
      <c r="J5" s="9"/>
      <c r="K5" s="9"/>
      <c r="L5" s="9"/>
      <c r="M5" s="39"/>
      <c r="N5" s="39"/>
      <c r="O5" s="9"/>
      <c r="P5" s="3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3"/>
    </row>
    <row r="6" spans="1:29" x14ac:dyDescent="0.25">
      <c r="A6" s="2">
        <v>170619</v>
      </c>
      <c r="B6" s="2" t="s">
        <v>11</v>
      </c>
      <c r="C6" s="6">
        <v>550</v>
      </c>
      <c r="D6" s="6">
        <v>0</v>
      </c>
      <c r="E6" s="6">
        <f t="shared" si="0"/>
        <v>550</v>
      </c>
      <c r="F6" s="6">
        <f t="shared" si="1"/>
        <v>110</v>
      </c>
      <c r="G6" s="6">
        <f t="shared" si="2"/>
        <v>660</v>
      </c>
      <c r="P6" s="39"/>
      <c r="AB6" s="62"/>
      <c r="AC6" s="63"/>
    </row>
    <row r="7" spans="1:29" x14ac:dyDescent="0.25">
      <c r="A7" s="2">
        <v>170602</v>
      </c>
      <c r="B7" s="2" t="s">
        <v>59</v>
      </c>
      <c r="C7" s="6">
        <v>84.7</v>
      </c>
      <c r="D7" s="6">
        <v>0</v>
      </c>
      <c r="E7" s="6">
        <f t="shared" ref="E7:E22" si="3">SUM(C7:D7)</f>
        <v>84.7</v>
      </c>
      <c r="F7" s="6">
        <f t="shared" si="1"/>
        <v>16.940000000000001</v>
      </c>
      <c r="G7" s="6">
        <f t="shared" si="2"/>
        <v>101.64</v>
      </c>
      <c r="P7" s="39"/>
    </row>
    <row r="8" spans="1:29" x14ac:dyDescent="0.25">
      <c r="A8" s="2">
        <v>170603</v>
      </c>
      <c r="B8" s="2" t="s">
        <v>59</v>
      </c>
      <c r="C8" s="6">
        <v>750</v>
      </c>
      <c r="D8" s="6">
        <v>0</v>
      </c>
      <c r="E8" s="6">
        <f t="shared" si="3"/>
        <v>750</v>
      </c>
      <c r="F8" s="6">
        <f t="shared" si="1"/>
        <v>150</v>
      </c>
      <c r="G8" s="6">
        <f t="shared" si="2"/>
        <v>900</v>
      </c>
      <c r="P8" s="39"/>
    </row>
    <row r="9" spans="1:29" x14ac:dyDescent="0.25">
      <c r="A9" s="2">
        <v>170608</v>
      </c>
      <c r="B9" s="2" t="s">
        <v>59</v>
      </c>
      <c r="C9" s="6">
        <v>650</v>
      </c>
      <c r="D9" s="6">
        <v>0</v>
      </c>
      <c r="E9" s="6">
        <f t="shared" si="3"/>
        <v>650</v>
      </c>
      <c r="F9" s="6">
        <f t="shared" si="1"/>
        <v>130</v>
      </c>
      <c r="G9" s="6">
        <f t="shared" si="2"/>
        <v>780</v>
      </c>
      <c r="P9" s="39"/>
      <c r="AB9" s="24"/>
      <c r="AC9" s="25"/>
    </row>
    <row r="10" spans="1:29" x14ac:dyDescent="0.25">
      <c r="A10" s="2">
        <v>170609</v>
      </c>
      <c r="B10" s="2" t="s">
        <v>59</v>
      </c>
      <c r="C10" s="6">
        <v>106.56</v>
      </c>
      <c r="D10" s="6">
        <v>0</v>
      </c>
      <c r="E10" s="6">
        <f t="shared" si="3"/>
        <v>106.56</v>
      </c>
      <c r="F10" s="6">
        <f t="shared" si="1"/>
        <v>21.312000000000001</v>
      </c>
      <c r="G10" s="6">
        <f t="shared" si="2"/>
        <v>127.872</v>
      </c>
      <c r="P10" s="39"/>
    </row>
    <row r="11" spans="1:29" x14ac:dyDescent="0.25">
      <c r="A11" s="2">
        <v>170613</v>
      </c>
      <c r="B11" s="2" t="s">
        <v>59</v>
      </c>
      <c r="C11" s="6">
        <v>180.62</v>
      </c>
      <c r="D11" s="6">
        <v>0</v>
      </c>
      <c r="E11" s="6">
        <f t="shared" si="3"/>
        <v>180.62</v>
      </c>
      <c r="F11" s="6">
        <f t="shared" si="1"/>
        <v>36.124000000000002</v>
      </c>
      <c r="G11" s="6">
        <f t="shared" si="2"/>
        <v>216.744</v>
      </c>
      <c r="P11" s="39"/>
    </row>
    <row r="12" spans="1:29" x14ac:dyDescent="0.25">
      <c r="A12" s="2">
        <v>170614</v>
      </c>
      <c r="B12" s="2" t="s">
        <v>59</v>
      </c>
      <c r="C12" s="6">
        <v>650</v>
      </c>
      <c r="D12" s="6">
        <v>0</v>
      </c>
      <c r="E12" s="6">
        <f t="shared" si="3"/>
        <v>650</v>
      </c>
      <c r="F12" s="6">
        <f t="shared" si="1"/>
        <v>130</v>
      </c>
      <c r="G12" s="6">
        <f t="shared" si="2"/>
        <v>780</v>
      </c>
      <c r="P12" s="39"/>
    </row>
    <row r="13" spans="1:29" x14ac:dyDescent="0.25">
      <c r="A13" s="2">
        <v>170617</v>
      </c>
      <c r="B13" s="2" t="s">
        <v>59</v>
      </c>
      <c r="C13" s="6">
        <v>700</v>
      </c>
      <c r="D13" s="6">
        <v>80</v>
      </c>
      <c r="E13" s="6">
        <f t="shared" si="3"/>
        <v>780</v>
      </c>
      <c r="F13" s="6">
        <f t="shared" si="1"/>
        <v>156</v>
      </c>
      <c r="G13" s="6">
        <f t="shared" si="2"/>
        <v>936</v>
      </c>
      <c r="P13" s="39"/>
    </row>
    <row r="14" spans="1:29" x14ac:dyDescent="0.25">
      <c r="A14" s="2">
        <v>170618</v>
      </c>
      <c r="B14" s="2" t="s">
        <v>59</v>
      </c>
      <c r="C14" s="6">
        <v>38.5</v>
      </c>
      <c r="D14" s="6">
        <v>0</v>
      </c>
      <c r="E14" s="6">
        <f t="shared" si="3"/>
        <v>38.5</v>
      </c>
      <c r="F14" s="6">
        <f t="shared" si="1"/>
        <v>7.7</v>
      </c>
      <c r="G14" s="6">
        <f t="shared" si="2"/>
        <v>46.2</v>
      </c>
      <c r="P14" s="39"/>
    </row>
    <row r="15" spans="1:29" x14ac:dyDescent="0.25">
      <c r="A15" s="2">
        <v>170707</v>
      </c>
      <c r="B15" s="2" t="s">
        <v>11</v>
      </c>
      <c r="C15" s="6">
        <v>1080</v>
      </c>
      <c r="D15" s="6">
        <v>0</v>
      </c>
      <c r="E15" s="37">
        <f t="shared" si="3"/>
        <v>1080</v>
      </c>
      <c r="F15" s="37">
        <f t="shared" si="1"/>
        <v>216</v>
      </c>
      <c r="G15" s="6">
        <f t="shared" si="2"/>
        <v>1296</v>
      </c>
    </row>
    <row r="16" spans="1:29" x14ac:dyDescent="0.25">
      <c r="A16" s="2">
        <v>170708</v>
      </c>
      <c r="B16" s="2" t="s">
        <v>11</v>
      </c>
      <c r="C16" s="6">
        <v>540</v>
      </c>
      <c r="D16" s="6">
        <v>0</v>
      </c>
      <c r="E16" s="37">
        <f t="shared" si="3"/>
        <v>540</v>
      </c>
      <c r="F16" s="6">
        <f t="shared" si="1"/>
        <v>108</v>
      </c>
      <c r="G16" s="6">
        <f t="shared" si="2"/>
        <v>648</v>
      </c>
    </row>
    <row r="17" spans="1:29" x14ac:dyDescent="0.25">
      <c r="A17" s="2">
        <v>170804</v>
      </c>
      <c r="B17" s="2" t="s">
        <v>11</v>
      </c>
      <c r="C17" s="6">
        <v>3240</v>
      </c>
      <c r="D17" s="6">
        <v>0</v>
      </c>
      <c r="E17" s="37">
        <f t="shared" si="3"/>
        <v>3240</v>
      </c>
      <c r="F17" s="37">
        <f t="shared" si="1"/>
        <v>648</v>
      </c>
      <c r="G17" s="6">
        <f t="shared" si="2"/>
        <v>3888</v>
      </c>
    </row>
    <row r="18" spans="1:29" x14ac:dyDescent="0.25">
      <c r="A18" s="2">
        <v>170616</v>
      </c>
      <c r="B18" s="2" t="s">
        <v>115</v>
      </c>
      <c r="C18" s="6">
        <v>200.2</v>
      </c>
      <c r="D18" s="6">
        <v>0</v>
      </c>
      <c r="E18" s="37">
        <f t="shared" si="3"/>
        <v>200.2</v>
      </c>
      <c r="F18" s="37">
        <f t="shared" si="1"/>
        <v>40.04</v>
      </c>
      <c r="G18" s="6">
        <f t="shared" si="2"/>
        <v>240.23999999999998</v>
      </c>
    </row>
    <row r="19" spans="1:29" x14ac:dyDescent="0.25">
      <c r="E19" s="37">
        <f t="shared" si="3"/>
        <v>0</v>
      </c>
      <c r="F19" s="37">
        <f t="shared" si="1"/>
        <v>0</v>
      </c>
      <c r="G19" s="6">
        <f t="shared" si="2"/>
        <v>0</v>
      </c>
    </row>
    <row r="20" spans="1:29" x14ac:dyDescent="0.25">
      <c r="E20" s="37">
        <f t="shared" si="3"/>
        <v>0</v>
      </c>
      <c r="F20" s="37">
        <f t="shared" si="1"/>
        <v>0</v>
      </c>
      <c r="G20" s="6">
        <f t="shared" si="2"/>
        <v>0</v>
      </c>
    </row>
    <row r="21" spans="1:29" x14ac:dyDescent="0.25">
      <c r="E21" s="37">
        <f t="shared" si="3"/>
        <v>0</v>
      </c>
      <c r="F21" s="37">
        <f t="shared" si="1"/>
        <v>0</v>
      </c>
      <c r="G21" s="6">
        <f t="shared" si="2"/>
        <v>0</v>
      </c>
    </row>
    <row r="22" spans="1:29" x14ac:dyDescent="0.25">
      <c r="B22" s="26"/>
      <c r="E22" s="37">
        <f t="shared" si="3"/>
        <v>0</v>
      </c>
      <c r="F22" s="37">
        <f t="shared" si="1"/>
        <v>0</v>
      </c>
      <c r="G22" s="6">
        <f t="shared" si="2"/>
        <v>0</v>
      </c>
    </row>
    <row r="23" spans="1:29" x14ac:dyDescent="0.25">
      <c r="E23" s="37"/>
      <c r="F23" s="37"/>
      <c r="G23" s="37"/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11200.140000000001</v>
      </c>
      <c r="F24" s="16">
        <f>SUM(F2:F21)</f>
        <v>2240.0280000000002</v>
      </c>
      <c r="G24" s="16">
        <f>SUM(G2:G21)</f>
        <v>13440.168</v>
      </c>
      <c r="J24" s="17" t="s">
        <v>21</v>
      </c>
      <c r="K24" s="17">
        <f t="shared" ref="K24:Q24" si="4">SUM(K3:K22)</f>
        <v>12.98</v>
      </c>
      <c r="L24" s="17">
        <f t="shared" si="4"/>
        <v>74.849999999999994</v>
      </c>
      <c r="M24" s="17">
        <f t="shared" si="4"/>
        <v>0</v>
      </c>
      <c r="N24" s="17">
        <f t="shared" si="4"/>
        <v>0</v>
      </c>
      <c r="O24" s="17">
        <f t="shared" si="4"/>
        <v>0</v>
      </c>
      <c r="P24" s="17">
        <f>SUM(P3:P22)</f>
        <v>0</v>
      </c>
      <c r="Q24" s="17">
        <f t="shared" si="4"/>
        <v>0</v>
      </c>
      <c r="R24" s="17">
        <f>SUM(R3:R22)/2</f>
        <v>0</v>
      </c>
      <c r="S24" s="17">
        <f>SUM(S3:S22)</f>
        <v>0</v>
      </c>
      <c r="T24" s="17">
        <f>SUM(T3:T22)/2</f>
        <v>29.33</v>
      </c>
      <c r="U24" s="17">
        <f t="shared" ref="U24:AC24" si="5">SUM(U3:U22)</f>
        <v>0</v>
      </c>
      <c r="V24" s="17">
        <f t="shared" si="5"/>
        <v>10.81</v>
      </c>
      <c r="W24" s="17">
        <f t="shared" si="5"/>
        <v>0</v>
      </c>
      <c r="X24" s="17">
        <f t="shared" si="5"/>
        <v>0</v>
      </c>
      <c r="Y24" s="17">
        <f t="shared" si="5"/>
        <v>0</v>
      </c>
      <c r="Z24" s="17">
        <f t="shared" si="5"/>
        <v>0</v>
      </c>
      <c r="AA24" s="17">
        <f t="shared" si="5"/>
        <v>0</v>
      </c>
      <c r="AB24" s="17">
        <f t="shared" si="5"/>
        <v>3644.52</v>
      </c>
      <c r="AC24" s="17">
        <f t="shared" si="5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3759.5099999999998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12.98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T28" s="60" t="s">
        <v>153</v>
      </c>
      <c r="AA28" s="20"/>
      <c r="AB28" s="17"/>
      <c r="AC28" s="19"/>
    </row>
    <row r="29" spans="1:29" x14ac:dyDescent="0.25">
      <c r="B29" s="49"/>
    </row>
    <row r="31" spans="1:29" x14ac:dyDescent="0.25">
      <c r="AB31" s="17"/>
      <c r="AC31" s="19"/>
    </row>
    <row r="32" spans="1:29" x14ac:dyDescent="0.25">
      <c r="J32" s="22"/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64" t="s">
        <v>151</v>
      </c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/>
      <c r="P35" s="9"/>
      <c r="Q35" s="9"/>
      <c r="R35" s="9"/>
      <c r="S35" s="9"/>
    </row>
    <row r="37" spans="1:19" customFormat="1" x14ac:dyDescent="0.25">
      <c r="A37" s="2"/>
      <c r="B37" s="2"/>
      <c r="C37" s="6"/>
      <c r="D37" s="6"/>
      <c r="E37" s="6"/>
      <c r="F37" s="6"/>
      <c r="G37" s="6"/>
      <c r="H37" s="5"/>
      <c r="I37" s="3"/>
      <c r="J37" s="9"/>
      <c r="K37" s="9"/>
      <c r="L37" s="9"/>
      <c r="M37" s="9"/>
      <c r="N37" s="9"/>
      <c r="O37" s="9"/>
      <c r="P37" s="9"/>
      <c r="Q37" s="9"/>
      <c r="R37" s="9"/>
      <c r="S37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J36" sqref="J36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170615</v>
      </c>
      <c r="B2" s="2" t="s">
        <v>50</v>
      </c>
      <c r="C2" s="6">
        <v>1250</v>
      </c>
      <c r="D2" s="6">
        <v>0</v>
      </c>
      <c r="E2" s="6">
        <f>SUM(C2:D2)</f>
        <v>1250</v>
      </c>
      <c r="F2" s="6">
        <f t="shared" ref="F2:F22" si="0">E2/5</f>
        <v>250</v>
      </c>
      <c r="G2" s="6">
        <f t="shared" ref="G2:G22" si="1">SUM(E2:F2)</f>
        <v>1500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170520</v>
      </c>
      <c r="B3" s="2" t="s">
        <v>59</v>
      </c>
      <c r="C3" s="6">
        <v>64.459999999999994</v>
      </c>
      <c r="D3" s="6">
        <v>0</v>
      </c>
      <c r="E3" s="6">
        <f>SUM(C3:D3)</f>
        <v>64.459999999999994</v>
      </c>
      <c r="F3" s="6">
        <f t="shared" si="0"/>
        <v>12.891999999999999</v>
      </c>
      <c r="G3" s="6">
        <f t="shared" si="1"/>
        <v>77.35199999999999</v>
      </c>
      <c r="K3" s="9">
        <v>13</v>
      </c>
      <c r="L3" s="9">
        <v>74.98</v>
      </c>
      <c r="N3" s="9">
        <v>25.03</v>
      </c>
      <c r="P3" s="24">
        <v>75.2</v>
      </c>
      <c r="T3" s="64">
        <v>58.66</v>
      </c>
      <c r="U3" s="39">
        <v>2.0099999999999998</v>
      </c>
      <c r="V3" s="39">
        <v>20.09</v>
      </c>
      <c r="AB3" s="9">
        <v>38.520000000000003</v>
      </c>
      <c r="AC3" s="13" t="s">
        <v>62</v>
      </c>
    </row>
    <row r="4" spans="1:29" x14ac:dyDescent="0.25">
      <c r="A4" s="2">
        <v>170703</v>
      </c>
      <c r="B4" s="2" t="s">
        <v>59</v>
      </c>
      <c r="C4" s="6">
        <v>92.62</v>
      </c>
      <c r="D4" s="6">
        <v>0</v>
      </c>
      <c r="E4" s="6">
        <f>SUM(C4:D4)</f>
        <v>92.62</v>
      </c>
      <c r="F4" s="6">
        <f t="shared" si="0"/>
        <v>18.524000000000001</v>
      </c>
      <c r="G4" s="6">
        <f t="shared" si="1"/>
        <v>111.14400000000001</v>
      </c>
      <c r="K4" s="22"/>
      <c r="L4" s="22"/>
      <c r="M4" s="39">
        <v>1.36</v>
      </c>
      <c r="N4" s="39">
        <v>13.64</v>
      </c>
      <c r="P4" s="39">
        <v>28.9</v>
      </c>
      <c r="U4" s="9" t="s">
        <v>161</v>
      </c>
      <c r="V4" s="20">
        <v>7.33</v>
      </c>
      <c r="AA4" s="9">
        <v>0.52</v>
      </c>
      <c r="AB4" s="9">
        <v>2.61</v>
      </c>
      <c r="AC4" s="13" t="s">
        <v>154</v>
      </c>
    </row>
    <row r="5" spans="1:29" s="41" customFormat="1" x14ac:dyDescent="0.25">
      <c r="A5" s="2">
        <v>170705</v>
      </c>
      <c r="B5" s="2" t="s">
        <v>59</v>
      </c>
      <c r="C5" s="6">
        <v>1052.04</v>
      </c>
      <c r="D5" s="6">
        <v>0</v>
      </c>
      <c r="E5" s="6">
        <f t="shared" ref="E5:E22" si="2">SUM(C5:D5)</f>
        <v>1052.04</v>
      </c>
      <c r="F5" s="6">
        <f>E5/5</f>
        <v>210.40799999999999</v>
      </c>
      <c r="G5" s="6">
        <f>SUM(E5:F5)</f>
        <v>1262.4479999999999</v>
      </c>
      <c r="H5" s="5"/>
      <c r="I5" s="3"/>
      <c r="J5" s="9"/>
      <c r="K5" s="9"/>
      <c r="L5" s="9"/>
      <c r="M5" s="39">
        <v>1.34</v>
      </c>
      <c r="N5" s="39">
        <v>13.36</v>
      </c>
      <c r="O5" s="9"/>
      <c r="P5" s="39"/>
      <c r="Q5" s="9"/>
      <c r="R5" s="9"/>
      <c r="S5" s="9"/>
      <c r="T5" s="9"/>
      <c r="U5" s="9" t="s">
        <v>161</v>
      </c>
      <c r="V5" s="9">
        <v>7.16</v>
      </c>
      <c r="W5" s="9"/>
      <c r="X5" s="9"/>
      <c r="Y5" s="9"/>
      <c r="Z5" s="9"/>
      <c r="AA5" s="9"/>
      <c r="AB5" s="9">
        <v>380</v>
      </c>
      <c r="AC5" s="13" t="s">
        <v>156</v>
      </c>
    </row>
    <row r="6" spans="1:29" x14ac:dyDescent="0.25">
      <c r="A6" s="2">
        <v>170706</v>
      </c>
      <c r="B6" s="2" t="s">
        <v>59</v>
      </c>
      <c r="C6" s="6">
        <v>169.62</v>
      </c>
      <c r="D6" s="6">
        <v>0</v>
      </c>
      <c r="E6" s="6">
        <f t="shared" si="2"/>
        <v>169.62</v>
      </c>
      <c r="F6" s="6">
        <f t="shared" si="0"/>
        <v>33.923999999999999</v>
      </c>
      <c r="G6" s="6">
        <f t="shared" si="1"/>
        <v>203.54400000000001</v>
      </c>
      <c r="N6" s="39">
        <v>110</v>
      </c>
      <c r="P6" s="39"/>
      <c r="U6" s="39" t="s">
        <v>161</v>
      </c>
      <c r="V6" s="39">
        <v>13.08</v>
      </c>
      <c r="AB6" s="9">
        <v>13.55</v>
      </c>
      <c r="AC6" s="13" t="s">
        <v>157</v>
      </c>
    </row>
    <row r="7" spans="1:29" x14ac:dyDescent="0.25">
      <c r="A7" s="2">
        <v>170801</v>
      </c>
      <c r="B7" s="2" t="s">
        <v>59</v>
      </c>
      <c r="C7" s="6">
        <v>278.52</v>
      </c>
      <c r="D7" s="6">
        <v>0</v>
      </c>
      <c r="E7" s="6">
        <f t="shared" si="2"/>
        <v>278.52</v>
      </c>
      <c r="F7" s="6">
        <f t="shared" si="0"/>
        <v>55.703999999999994</v>
      </c>
      <c r="G7" s="6">
        <f t="shared" si="1"/>
        <v>334.22399999999999</v>
      </c>
      <c r="N7" s="39">
        <v>132.02000000000001</v>
      </c>
      <c r="P7" s="39"/>
      <c r="AA7" s="9">
        <v>1</v>
      </c>
      <c r="AB7" s="9">
        <v>4.99</v>
      </c>
      <c r="AC7" s="13" t="s">
        <v>158</v>
      </c>
    </row>
    <row r="8" spans="1:29" x14ac:dyDescent="0.25">
      <c r="A8" s="2">
        <v>170802</v>
      </c>
      <c r="B8" s="2" t="s">
        <v>59</v>
      </c>
      <c r="C8" s="6">
        <v>55</v>
      </c>
      <c r="D8" s="6">
        <v>0</v>
      </c>
      <c r="E8" s="6">
        <f t="shared" si="2"/>
        <v>55</v>
      </c>
      <c r="F8" s="6">
        <f t="shared" si="0"/>
        <v>11</v>
      </c>
      <c r="G8" s="6">
        <f t="shared" si="1"/>
        <v>66</v>
      </c>
      <c r="N8" s="39">
        <v>330.62</v>
      </c>
      <c r="P8" s="39"/>
      <c r="AB8" s="9">
        <v>242.3</v>
      </c>
      <c r="AC8" s="13" t="s">
        <v>159</v>
      </c>
    </row>
    <row r="9" spans="1:29" x14ac:dyDescent="0.25">
      <c r="A9" s="2">
        <v>170806</v>
      </c>
      <c r="B9" s="2" t="s">
        <v>59</v>
      </c>
      <c r="C9" s="6">
        <v>181.94</v>
      </c>
      <c r="D9" s="6">
        <v>0</v>
      </c>
      <c r="E9" s="6">
        <f t="shared" si="2"/>
        <v>181.94</v>
      </c>
      <c r="F9" s="6">
        <f t="shared" si="0"/>
        <v>36.387999999999998</v>
      </c>
      <c r="G9" s="6">
        <f t="shared" si="1"/>
        <v>218.328</v>
      </c>
      <c r="P9" s="39"/>
      <c r="AB9" s="24">
        <v>75</v>
      </c>
      <c r="AC9" s="25" t="s">
        <v>160</v>
      </c>
    </row>
    <row r="10" spans="1:29" x14ac:dyDescent="0.25">
      <c r="A10" s="2">
        <v>170807</v>
      </c>
      <c r="B10" s="2" t="s">
        <v>59</v>
      </c>
      <c r="C10" s="6">
        <v>52.14</v>
      </c>
      <c r="D10" s="6">
        <v>0</v>
      </c>
      <c r="E10" s="6">
        <f t="shared" si="2"/>
        <v>52.14</v>
      </c>
      <c r="F10" s="6">
        <f t="shared" si="0"/>
        <v>10.428000000000001</v>
      </c>
      <c r="G10" s="6">
        <f t="shared" si="1"/>
        <v>62.567999999999998</v>
      </c>
      <c r="P10" s="39"/>
      <c r="AA10" s="67">
        <v>1.66</v>
      </c>
      <c r="AB10" s="67">
        <v>8.33</v>
      </c>
      <c r="AC10" s="65" t="s">
        <v>162</v>
      </c>
    </row>
    <row r="11" spans="1:29" x14ac:dyDescent="0.25">
      <c r="A11" s="2">
        <v>170808</v>
      </c>
      <c r="B11" s="2" t="s">
        <v>59</v>
      </c>
      <c r="C11" s="6">
        <v>1059.3</v>
      </c>
      <c r="D11" s="6">
        <v>0</v>
      </c>
      <c r="E11" s="6">
        <f t="shared" si="2"/>
        <v>1059.3</v>
      </c>
      <c r="F11" s="6">
        <f t="shared" si="0"/>
        <v>211.85999999999999</v>
      </c>
      <c r="G11" s="6">
        <f t="shared" si="1"/>
        <v>1271.1599999999999</v>
      </c>
      <c r="P11" s="39"/>
      <c r="AB11" s="39">
        <v>103.28</v>
      </c>
      <c r="AC11" s="13" t="s">
        <v>164</v>
      </c>
    </row>
    <row r="12" spans="1:29" x14ac:dyDescent="0.25">
      <c r="A12" s="2">
        <v>170809</v>
      </c>
      <c r="B12" s="2" t="s">
        <v>59</v>
      </c>
      <c r="C12" s="6">
        <v>1100</v>
      </c>
      <c r="D12" s="6">
        <v>0</v>
      </c>
      <c r="E12" s="6">
        <f t="shared" si="2"/>
        <v>1100</v>
      </c>
      <c r="F12" s="6">
        <f t="shared" si="0"/>
        <v>220</v>
      </c>
      <c r="G12" s="6">
        <f t="shared" si="1"/>
        <v>1320</v>
      </c>
      <c r="P12" s="39"/>
      <c r="AB12" s="9">
        <v>12.4</v>
      </c>
      <c r="AC12" s="13" t="s">
        <v>154</v>
      </c>
    </row>
    <row r="13" spans="1:29" x14ac:dyDescent="0.25">
      <c r="A13" s="2">
        <v>170810</v>
      </c>
      <c r="B13" s="2" t="s">
        <v>59</v>
      </c>
      <c r="C13" s="6">
        <v>57.64</v>
      </c>
      <c r="D13" s="6">
        <v>0</v>
      </c>
      <c r="E13" s="6">
        <f t="shared" si="2"/>
        <v>57.64</v>
      </c>
      <c r="F13" s="6">
        <f t="shared" si="0"/>
        <v>11.528</v>
      </c>
      <c r="G13" s="6">
        <f t="shared" si="1"/>
        <v>69.168000000000006</v>
      </c>
      <c r="P13" s="39"/>
    </row>
    <row r="14" spans="1:29" x14ac:dyDescent="0.25">
      <c r="A14" s="2">
        <v>170901</v>
      </c>
      <c r="B14" s="2" t="s">
        <v>59</v>
      </c>
      <c r="C14" s="6">
        <v>750</v>
      </c>
      <c r="D14" s="6">
        <v>0</v>
      </c>
      <c r="E14" s="6">
        <f t="shared" si="2"/>
        <v>750</v>
      </c>
      <c r="F14" s="6">
        <f t="shared" si="0"/>
        <v>150</v>
      </c>
      <c r="G14" s="6">
        <f t="shared" si="1"/>
        <v>900</v>
      </c>
      <c r="P14" s="39"/>
    </row>
    <row r="15" spans="1:29" x14ac:dyDescent="0.25">
      <c r="A15" s="2">
        <v>170902</v>
      </c>
      <c r="B15" s="2" t="s">
        <v>59</v>
      </c>
      <c r="C15" s="6">
        <v>1500</v>
      </c>
      <c r="D15" s="6">
        <v>0</v>
      </c>
      <c r="E15" s="37">
        <f t="shared" si="2"/>
        <v>1500</v>
      </c>
      <c r="F15" s="37">
        <f t="shared" si="0"/>
        <v>300</v>
      </c>
      <c r="G15" s="6">
        <f t="shared" si="1"/>
        <v>1800</v>
      </c>
    </row>
    <row r="16" spans="1:29" x14ac:dyDescent="0.25">
      <c r="A16" s="2">
        <v>170903</v>
      </c>
      <c r="B16" s="2" t="s">
        <v>59</v>
      </c>
      <c r="C16" s="6">
        <v>48.4</v>
      </c>
      <c r="D16" s="6">
        <v>0</v>
      </c>
      <c r="E16" s="37">
        <f t="shared" si="2"/>
        <v>48.4</v>
      </c>
      <c r="F16" s="6">
        <f t="shared" si="0"/>
        <v>9.68</v>
      </c>
      <c r="G16" s="6">
        <f t="shared" si="1"/>
        <v>58.08</v>
      </c>
    </row>
    <row r="17" spans="1:29" x14ac:dyDescent="0.25">
      <c r="A17" s="2">
        <v>170904</v>
      </c>
      <c r="B17" s="2" t="s">
        <v>59</v>
      </c>
      <c r="C17" s="6">
        <v>78.319999999999993</v>
      </c>
      <c r="D17" s="6">
        <v>0</v>
      </c>
      <c r="E17" s="37">
        <f t="shared" si="2"/>
        <v>78.319999999999993</v>
      </c>
      <c r="F17" s="37">
        <f t="shared" si="0"/>
        <v>15.663999999999998</v>
      </c>
      <c r="G17" s="6">
        <f t="shared" si="1"/>
        <v>93.983999999999995</v>
      </c>
    </row>
    <row r="18" spans="1:29" x14ac:dyDescent="0.25">
      <c r="A18" s="2">
        <v>170515</v>
      </c>
      <c r="B18" s="2" t="s">
        <v>59</v>
      </c>
      <c r="C18" s="6">
        <v>330</v>
      </c>
      <c r="D18" s="6">
        <v>0</v>
      </c>
      <c r="E18" s="37">
        <f t="shared" si="2"/>
        <v>330</v>
      </c>
      <c r="F18" s="37">
        <f t="shared" si="0"/>
        <v>66</v>
      </c>
      <c r="G18" s="6">
        <f t="shared" si="1"/>
        <v>396</v>
      </c>
    </row>
    <row r="19" spans="1:29" x14ac:dyDescent="0.25">
      <c r="A19" s="2">
        <v>170521</v>
      </c>
      <c r="B19" s="2" t="s">
        <v>59</v>
      </c>
      <c r="C19" s="6">
        <v>123.86</v>
      </c>
      <c r="D19" s="6">
        <v>0</v>
      </c>
      <c r="E19" s="37">
        <f t="shared" si="2"/>
        <v>123.86</v>
      </c>
      <c r="F19" s="37">
        <f t="shared" si="0"/>
        <v>24.771999999999998</v>
      </c>
      <c r="G19" s="6">
        <f t="shared" si="1"/>
        <v>148.63200000000001</v>
      </c>
    </row>
    <row r="20" spans="1:29" x14ac:dyDescent="0.25">
      <c r="A20" s="2">
        <v>170907</v>
      </c>
      <c r="B20" s="2" t="s">
        <v>155</v>
      </c>
      <c r="C20" s="6">
        <v>600</v>
      </c>
      <c r="D20" s="6">
        <v>0</v>
      </c>
      <c r="E20" s="37">
        <f t="shared" si="2"/>
        <v>600</v>
      </c>
      <c r="F20" s="37">
        <f t="shared" si="0"/>
        <v>120</v>
      </c>
      <c r="G20" s="6">
        <f t="shared" si="1"/>
        <v>720</v>
      </c>
    </row>
    <row r="21" spans="1:29" x14ac:dyDescent="0.25">
      <c r="A21" s="2">
        <v>170710</v>
      </c>
      <c r="B21" s="2" t="s">
        <v>19</v>
      </c>
      <c r="C21" s="6">
        <v>452.68</v>
      </c>
      <c r="D21" s="6">
        <v>0</v>
      </c>
      <c r="E21" s="37">
        <f t="shared" si="2"/>
        <v>452.68</v>
      </c>
      <c r="F21" s="37">
        <f t="shared" si="0"/>
        <v>90.536000000000001</v>
      </c>
      <c r="G21" s="6">
        <f t="shared" si="1"/>
        <v>543.21600000000001</v>
      </c>
    </row>
    <row r="22" spans="1:29" x14ac:dyDescent="0.25">
      <c r="B22" s="26"/>
      <c r="E22" s="37">
        <f t="shared" si="2"/>
        <v>0</v>
      </c>
      <c r="F22" s="37">
        <f t="shared" si="0"/>
        <v>0</v>
      </c>
      <c r="G22" s="6">
        <f t="shared" si="1"/>
        <v>0</v>
      </c>
    </row>
    <row r="23" spans="1:29" x14ac:dyDescent="0.25">
      <c r="E23" s="37"/>
      <c r="F23" s="37"/>
      <c r="G23" s="37"/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9296.5399999999991</v>
      </c>
      <c r="F24" s="16">
        <f>SUM(F2:F21)</f>
        <v>1859.308</v>
      </c>
      <c r="G24" s="16">
        <f>SUM(G2:G21)</f>
        <v>11155.848</v>
      </c>
      <c r="J24" s="17" t="s">
        <v>21</v>
      </c>
      <c r="K24" s="17">
        <f t="shared" ref="K24:Q24" si="3">SUM(K3:K22)</f>
        <v>13</v>
      </c>
      <c r="L24" s="17">
        <f t="shared" si="3"/>
        <v>74.98</v>
      </c>
      <c r="M24" s="17">
        <f t="shared" si="3"/>
        <v>2.7</v>
      </c>
      <c r="N24" s="17">
        <f t="shared" si="3"/>
        <v>624.67000000000007</v>
      </c>
      <c r="O24" s="17">
        <f t="shared" si="3"/>
        <v>0</v>
      </c>
      <c r="P24" s="17">
        <f>SUM(P3:P22)</f>
        <v>104.1</v>
      </c>
      <c r="Q24" s="17">
        <f t="shared" si="3"/>
        <v>0</v>
      </c>
      <c r="R24" s="17">
        <f>SUM(R3:R22)/2</f>
        <v>0</v>
      </c>
      <c r="S24" s="17">
        <f>SUM(S3:S22)</f>
        <v>0</v>
      </c>
      <c r="T24" s="17">
        <f>SUM(T3:T22)/2</f>
        <v>29.33</v>
      </c>
      <c r="U24" s="17">
        <f t="shared" ref="U24:AC24" si="4">SUM(U3:U22)</f>
        <v>2.0099999999999998</v>
      </c>
      <c r="V24" s="17">
        <f t="shared" si="4"/>
        <v>47.66</v>
      </c>
      <c r="W24" s="17">
        <f t="shared" si="4"/>
        <v>0</v>
      </c>
      <c r="X24" s="17">
        <f t="shared" si="4"/>
        <v>0</v>
      </c>
      <c r="Y24" s="17">
        <f t="shared" si="4"/>
        <v>0</v>
      </c>
      <c r="Z24" s="17">
        <f t="shared" si="4"/>
        <v>0</v>
      </c>
      <c r="AA24" s="17">
        <f t="shared" si="4"/>
        <v>3.1799999999999997</v>
      </c>
      <c r="AB24" s="17">
        <f t="shared" si="4"/>
        <v>880.98</v>
      </c>
      <c r="AC24" s="17">
        <f t="shared" si="4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1657.6200000000001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20.89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49"/>
    </row>
    <row r="31" spans="1:29" x14ac:dyDescent="0.25">
      <c r="AB31" s="17"/>
      <c r="AC31" s="19"/>
    </row>
    <row r="32" spans="1:29" x14ac:dyDescent="0.25">
      <c r="J32" s="22"/>
      <c r="M32" s="9" t="s">
        <v>136</v>
      </c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64" t="s">
        <v>151</v>
      </c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/>
      <c r="P35" s="9"/>
      <c r="Q35" s="9"/>
      <c r="R35" s="9"/>
      <c r="S35" s="9"/>
    </row>
    <row r="37" spans="1:19" customFormat="1" x14ac:dyDescent="0.25">
      <c r="A37" s="2"/>
      <c r="B37" s="2"/>
      <c r="C37" s="6"/>
      <c r="D37" s="6"/>
      <c r="E37" s="6"/>
      <c r="F37" s="6"/>
      <c r="G37" s="6"/>
      <c r="H37" s="5"/>
      <c r="I37" s="3"/>
      <c r="J37" s="9"/>
      <c r="K37" s="66" t="s">
        <v>163</v>
      </c>
      <c r="L37" s="9"/>
      <c r="M37" s="9"/>
      <c r="N37" s="9"/>
      <c r="O37" s="9"/>
      <c r="P37" s="9"/>
      <c r="Q37" s="9"/>
      <c r="R37" s="9"/>
      <c r="S37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workbookViewId="0">
      <selection sqref="A1:G1048576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30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181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30" x14ac:dyDescent="0.25">
      <c r="A2" s="2">
        <v>170803</v>
      </c>
      <c r="B2" s="2" t="s">
        <v>11</v>
      </c>
      <c r="C2" s="6">
        <v>1620</v>
      </c>
      <c r="D2" s="6">
        <v>0</v>
      </c>
      <c r="E2" s="6">
        <f>SUM(C2:D2)</f>
        <v>1620</v>
      </c>
      <c r="F2" s="6">
        <f t="shared" ref="F2:F22" si="0">E2/5</f>
        <v>324</v>
      </c>
      <c r="G2" s="6">
        <f t="shared" ref="G2:G22" si="1">SUM(E2:F2)</f>
        <v>1944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30" x14ac:dyDescent="0.25">
      <c r="A3" s="2">
        <v>170805</v>
      </c>
      <c r="B3" s="2" t="s">
        <v>11</v>
      </c>
      <c r="C3" s="6">
        <v>540</v>
      </c>
      <c r="D3" s="6">
        <v>0</v>
      </c>
      <c r="E3" s="6">
        <f>SUM(C3:D3)</f>
        <v>540</v>
      </c>
      <c r="F3" s="6">
        <f t="shared" si="0"/>
        <v>108</v>
      </c>
      <c r="G3" s="6">
        <f t="shared" si="1"/>
        <v>648</v>
      </c>
      <c r="K3" s="9">
        <v>11.81</v>
      </c>
      <c r="L3" s="9">
        <v>81.36</v>
      </c>
      <c r="P3" s="39">
        <v>12.9</v>
      </c>
      <c r="T3" s="64"/>
      <c r="U3" s="39">
        <v>17.73</v>
      </c>
      <c r="V3" s="39">
        <v>142.27000000000001</v>
      </c>
      <c r="Z3" s="9">
        <v>2.65</v>
      </c>
      <c r="AB3" s="9">
        <v>38.520000000000003</v>
      </c>
      <c r="AC3" s="13" t="s">
        <v>62</v>
      </c>
    </row>
    <row r="4" spans="1:30" x14ac:dyDescent="0.25">
      <c r="A4" s="2">
        <v>170905</v>
      </c>
      <c r="B4" s="2" t="s">
        <v>11</v>
      </c>
      <c r="C4" s="6">
        <v>540</v>
      </c>
      <c r="D4" s="6">
        <v>0</v>
      </c>
      <c r="E4" s="6">
        <f>SUM(C4:D4)</f>
        <v>540</v>
      </c>
      <c r="F4" s="6">
        <f t="shared" si="0"/>
        <v>108</v>
      </c>
      <c r="G4" s="6">
        <f t="shared" si="1"/>
        <v>648</v>
      </c>
      <c r="K4" s="22"/>
      <c r="L4" s="22"/>
      <c r="M4" s="39"/>
      <c r="N4" s="39"/>
      <c r="P4" s="39">
        <v>35</v>
      </c>
      <c r="V4" s="20">
        <v>8.9</v>
      </c>
      <c r="AB4" s="9">
        <v>75.2</v>
      </c>
      <c r="AC4" s="13" t="s">
        <v>165</v>
      </c>
    </row>
    <row r="5" spans="1:30" s="41" customFormat="1" x14ac:dyDescent="0.25">
      <c r="A5" s="2">
        <v>170910</v>
      </c>
      <c r="B5" s="2" t="s">
        <v>11</v>
      </c>
      <c r="C5" s="6">
        <v>540</v>
      </c>
      <c r="D5" s="6">
        <v>0</v>
      </c>
      <c r="E5" s="6">
        <f t="shared" ref="E5:E22" si="2">SUM(C5:D5)</f>
        <v>540</v>
      </c>
      <c r="F5" s="6">
        <f>E5/5</f>
        <v>108</v>
      </c>
      <c r="G5" s="6">
        <f>SUM(E5:F5)</f>
        <v>648</v>
      </c>
      <c r="H5" s="5"/>
      <c r="I5" s="3"/>
      <c r="J5" s="9"/>
      <c r="K5" s="9"/>
      <c r="L5" s="9"/>
      <c r="M5" s="39"/>
      <c r="N5" s="39"/>
      <c r="O5" s="9"/>
      <c r="P5" s="24">
        <v>13.99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12.13</v>
      </c>
      <c r="AC5" s="13" t="s">
        <v>166</v>
      </c>
    </row>
    <row r="6" spans="1:30" x14ac:dyDescent="0.25">
      <c r="A6" s="2">
        <v>170504</v>
      </c>
      <c r="B6" s="2" t="s">
        <v>115</v>
      </c>
      <c r="C6" s="6">
        <v>300</v>
      </c>
      <c r="D6" s="6">
        <v>0</v>
      </c>
      <c r="E6" s="6">
        <f t="shared" si="2"/>
        <v>300</v>
      </c>
      <c r="F6" s="6">
        <f t="shared" si="0"/>
        <v>60</v>
      </c>
      <c r="G6" s="6">
        <f t="shared" si="1"/>
        <v>360</v>
      </c>
      <c r="N6" s="39"/>
      <c r="P6" s="70">
        <v>7</v>
      </c>
      <c r="U6" s="39"/>
      <c r="V6" s="39"/>
      <c r="AB6" s="39">
        <v>39</v>
      </c>
      <c r="AC6" s="13" t="s">
        <v>167</v>
      </c>
    </row>
    <row r="7" spans="1:30" x14ac:dyDescent="0.25">
      <c r="A7" s="2">
        <v>170911</v>
      </c>
      <c r="B7" s="26" t="s">
        <v>182</v>
      </c>
      <c r="C7" s="6">
        <v>750</v>
      </c>
      <c r="D7" s="6">
        <v>0</v>
      </c>
      <c r="E7" s="6">
        <f t="shared" si="2"/>
        <v>750</v>
      </c>
      <c r="F7" s="6">
        <f t="shared" si="0"/>
        <v>150</v>
      </c>
      <c r="G7" s="72">
        <v>880</v>
      </c>
      <c r="N7" s="39"/>
      <c r="P7" s="24">
        <v>27.9</v>
      </c>
      <c r="AA7" s="9">
        <v>6.36</v>
      </c>
      <c r="AB7" s="9">
        <v>63.64</v>
      </c>
      <c r="AC7" s="13" t="s">
        <v>168</v>
      </c>
    </row>
    <row r="8" spans="1:30" x14ac:dyDescent="0.25">
      <c r="A8" s="2">
        <v>170811</v>
      </c>
      <c r="B8" s="2" t="s">
        <v>19</v>
      </c>
      <c r="C8" s="6">
        <v>140.21</v>
      </c>
      <c r="D8" s="6">
        <v>0</v>
      </c>
      <c r="E8" s="6">
        <f t="shared" si="2"/>
        <v>140.21</v>
      </c>
      <c r="F8" s="6">
        <f t="shared" si="0"/>
        <v>28.042000000000002</v>
      </c>
      <c r="G8" s="6">
        <f t="shared" si="1"/>
        <v>168.25200000000001</v>
      </c>
      <c r="N8" s="39"/>
      <c r="P8" s="24">
        <v>26.2</v>
      </c>
      <c r="AA8" s="9">
        <v>1.85</v>
      </c>
      <c r="AB8" s="9">
        <v>21.41</v>
      </c>
      <c r="AC8" s="13" t="s">
        <v>180</v>
      </c>
    </row>
    <row r="9" spans="1:30" x14ac:dyDescent="0.25">
      <c r="A9" s="2">
        <v>170913</v>
      </c>
      <c r="B9" s="2" t="s">
        <v>115</v>
      </c>
      <c r="C9" s="6">
        <v>60</v>
      </c>
      <c r="D9" s="6">
        <v>0</v>
      </c>
      <c r="E9" s="6">
        <f t="shared" si="2"/>
        <v>60</v>
      </c>
      <c r="F9" s="6">
        <f t="shared" si="0"/>
        <v>12</v>
      </c>
      <c r="G9" s="6">
        <f t="shared" si="1"/>
        <v>72</v>
      </c>
      <c r="P9" s="39">
        <v>8.25</v>
      </c>
      <c r="AB9" s="39">
        <v>14.8</v>
      </c>
      <c r="AC9" s="68" t="s">
        <v>185</v>
      </c>
    </row>
    <row r="10" spans="1:30" x14ac:dyDescent="0.25">
      <c r="A10" s="2">
        <v>170906</v>
      </c>
      <c r="B10" s="2" t="s">
        <v>59</v>
      </c>
      <c r="C10" s="6">
        <v>94.82</v>
      </c>
      <c r="D10" s="6">
        <v>0</v>
      </c>
      <c r="E10" s="6">
        <f t="shared" si="2"/>
        <v>94.82</v>
      </c>
      <c r="F10" s="6">
        <f t="shared" si="0"/>
        <v>18.963999999999999</v>
      </c>
      <c r="G10" s="6">
        <f t="shared" si="1"/>
        <v>113.78399999999999</v>
      </c>
      <c r="P10" s="39">
        <v>9.84</v>
      </c>
      <c r="AA10" s="67">
        <v>1.66</v>
      </c>
      <c r="AB10" s="67">
        <v>8.33</v>
      </c>
      <c r="AC10" s="65" t="s">
        <v>162</v>
      </c>
    </row>
    <row r="11" spans="1:30" x14ac:dyDescent="0.25">
      <c r="A11" s="2">
        <v>170908</v>
      </c>
      <c r="B11" s="2" t="s">
        <v>59</v>
      </c>
      <c r="C11" s="6">
        <v>55.22</v>
      </c>
      <c r="D11" s="6">
        <v>0</v>
      </c>
      <c r="E11" s="6">
        <f t="shared" si="2"/>
        <v>55.22</v>
      </c>
      <c r="F11" s="6">
        <f t="shared" si="0"/>
        <v>11.044</v>
      </c>
      <c r="G11" s="6">
        <f t="shared" si="1"/>
        <v>66.263999999999996</v>
      </c>
      <c r="P11" s="39">
        <v>7.01</v>
      </c>
      <c r="AB11" s="24"/>
    </row>
    <row r="12" spans="1:30" x14ac:dyDescent="0.25">
      <c r="A12" s="2">
        <v>170909</v>
      </c>
      <c r="B12" s="2" t="s">
        <v>59</v>
      </c>
      <c r="C12" s="6">
        <v>583.22</v>
      </c>
      <c r="D12" s="6">
        <v>0</v>
      </c>
      <c r="E12" s="6">
        <f t="shared" si="2"/>
        <v>583.22</v>
      </c>
      <c r="F12" s="6">
        <f t="shared" si="0"/>
        <v>116.64400000000001</v>
      </c>
      <c r="G12" s="6">
        <f t="shared" si="1"/>
        <v>699.86400000000003</v>
      </c>
      <c r="P12" s="39">
        <v>11.8</v>
      </c>
      <c r="AB12" s="39">
        <v>111.76</v>
      </c>
      <c r="AC12" s="68" t="s">
        <v>169</v>
      </c>
      <c r="AD12" t="s">
        <v>170</v>
      </c>
    </row>
    <row r="13" spans="1:30" x14ac:dyDescent="0.25">
      <c r="A13" s="2">
        <v>170912</v>
      </c>
      <c r="B13" s="2" t="s">
        <v>59</v>
      </c>
      <c r="C13" s="6">
        <v>878.9</v>
      </c>
      <c r="D13" s="6">
        <v>0</v>
      </c>
      <c r="E13" s="6">
        <f t="shared" si="2"/>
        <v>878.9</v>
      </c>
      <c r="F13" s="6">
        <f t="shared" si="0"/>
        <v>175.78</v>
      </c>
      <c r="G13" s="6">
        <f t="shared" si="1"/>
        <v>1054.68</v>
      </c>
      <c r="P13" s="39">
        <v>40.6</v>
      </c>
      <c r="AB13" s="39">
        <v>313.39999999999998</v>
      </c>
      <c r="AC13" s="68" t="s">
        <v>171</v>
      </c>
      <c r="AD13" t="s">
        <v>170</v>
      </c>
    </row>
    <row r="14" spans="1:30" x14ac:dyDescent="0.25">
      <c r="A14" s="2">
        <v>170915</v>
      </c>
      <c r="B14" s="2" t="s">
        <v>59</v>
      </c>
      <c r="C14" s="6">
        <v>51.48</v>
      </c>
      <c r="D14" s="6">
        <v>0</v>
      </c>
      <c r="E14" s="6">
        <f t="shared" si="2"/>
        <v>51.48</v>
      </c>
      <c r="F14" s="6">
        <f t="shared" si="0"/>
        <v>10.295999999999999</v>
      </c>
      <c r="G14" s="6">
        <f t="shared" si="1"/>
        <v>61.775999999999996</v>
      </c>
      <c r="P14" s="39">
        <v>28.5</v>
      </c>
      <c r="AA14" s="39">
        <v>3.64</v>
      </c>
      <c r="AB14" s="39">
        <v>36.36</v>
      </c>
      <c r="AC14" s="68" t="s">
        <v>172</v>
      </c>
    </row>
    <row r="15" spans="1:30" x14ac:dyDescent="0.25">
      <c r="A15" s="2">
        <v>170918</v>
      </c>
      <c r="B15" s="2" t="s">
        <v>59</v>
      </c>
      <c r="C15" s="6">
        <v>47.96</v>
      </c>
      <c r="D15" s="6">
        <v>0</v>
      </c>
      <c r="E15" s="37">
        <f t="shared" si="2"/>
        <v>47.96</v>
      </c>
      <c r="F15" s="37">
        <f t="shared" si="0"/>
        <v>9.5920000000000005</v>
      </c>
      <c r="G15" s="6">
        <f t="shared" si="1"/>
        <v>57.552</v>
      </c>
      <c r="AA15" s="39">
        <v>5.45</v>
      </c>
      <c r="AB15" s="39">
        <v>54.55</v>
      </c>
      <c r="AC15" s="68" t="s">
        <v>173</v>
      </c>
    </row>
    <row r="16" spans="1:30" x14ac:dyDescent="0.25">
      <c r="A16" s="2">
        <v>170920</v>
      </c>
      <c r="B16" s="2" t="s">
        <v>59</v>
      </c>
      <c r="C16" s="6">
        <v>1400</v>
      </c>
      <c r="D16" s="6">
        <v>28.9</v>
      </c>
      <c r="E16" s="37">
        <f t="shared" si="2"/>
        <v>1428.9</v>
      </c>
      <c r="F16" s="6">
        <f t="shared" si="0"/>
        <v>285.78000000000003</v>
      </c>
      <c r="G16" s="6">
        <f t="shared" si="1"/>
        <v>1714.68</v>
      </c>
      <c r="AA16" s="39"/>
      <c r="AB16" s="39">
        <v>36.65</v>
      </c>
      <c r="AC16" s="68" t="s">
        <v>174</v>
      </c>
    </row>
    <row r="17" spans="1:29" x14ac:dyDescent="0.25">
      <c r="E17" s="37">
        <f t="shared" si="2"/>
        <v>0</v>
      </c>
      <c r="F17" s="37">
        <f t="shared" si="0"/>
        <v>0</v>
      </c>
      <c r="G17" s="6">
        <f t="shared" si="1"/>
        <v>0</v>
      </c>
      <c r="AA17" s="39">
        <v>5.25</v>
      </c>
      <c r="AB17" s="39">
        <v>26.25</v>
      </c>
      <c r="AC17" s="68" t="s">
        <v>175</v>
      </c>
    </row>
    <row r="18" spans="1:29" x14ac:dyDescent="0.25">
      <c r="E18" s="37">
        <f t="shared" si="2"/>
        <v>0</v>
      </c>
      <c r="F18" s="37">
        <f t="shared" si="0"/>
        <v>0</v>
      </c>
      <c r="G18" s="6">
        <f t="shared" si="1"/>
        <v>0</v>
      </c>
      <c r="AA18" s="9">
        <v>0.4</v>
      </c>
      <c r="AB18" s="9">
        <v>2</v>
      </c>
      <c r="AC18" s="13" t="s">
        <v>176</v>
      </c>
    </row>
    <row r="19" spans="1:29" x14ac:dyDescent="0.25">
      <c r="E19" s="37">
        <f t="shared" si="2"/>
        <v>0</v>
      </c>
      <c r="F19" s="37">
        <f t="shared" si="0"/>
        <v>0</v>
      </c>
      <c r="G19" s="6">
        <f t="shared" si="1"/>
        <v>0</v>
      </c>
      <c r="AA19" s="9">
        <v>0.46</v>
      </c>
      <c r="AB19" s="9">
        <v>1.84</v>
      </c>
      <c r="AC19" s="13" t="s">
        <v>177</v>
      </c>
    </row>
    <row r="20" spans="1:29" x14ac:dyDescent="0.25">
      <c r="E20" s="37">
        <f t="shared" si="2"/>
        <v>0</v>
      </c>
      <c r="F20" s="37">
        <f t="shared" si="0"/>
        <v>0</v>
      </c>
      <c r="G20" s="6">
        <f t="shared" si="1"/>
        <v>0</v>
      </c>
      <c r="AA20" s="9">
        <v>0.33</v>
      </c>
      <c r="AB20" s="9">
        <v>1.67</v>
      </c>
      <c r="AC20" s="13" t="s">
        <v>177</v>
      </c>
    </row>
    <row r="21" spans="1:29" x14ac:dyDescent="0.25">
      <c r="E21" s="37">
        <f t="shared" si="2"/>
        <v>0</v>
      </c>
      <c r="F21" s="37">
        <f t="shared" si="0"/>
        <v>0</v>
      </c>
      <c r="G21" s="6">
        <f t="shared" si="1"/>
        <v>0</v>
      </c>
      <c r="AB21" s="39">
        <v>40</v>
      </c>
      <c r="AC21" s="68" t="s">
        <v>172</v>
      </c>
    </row>
    <row r="22" spans="1:29" x14ac:dyDescent="0.25">
      <c r="B22" s="26"/>
      <c r="E22" s="37">
        <f t="shared" si="2"/>
        <v>0</v>
      </c>
      <c r="F22" s="37">
        <f t="shared" si="0"/>
        <v>0</v>
      </c>
      <c r="G22" s="6">
        <f t="shared" si="1"/>
        <v>0</v>
      </c>
      <c r="AA22" s="9">
        <v>106</v>
      </c>
      <c r="AB22" s="9">
        <v>530</v>
      </c>
      <c r="AC22" s="13" t="s">
        <v>50</v>
      </c>
    </row>
    <row r="23" spans="1:29" x14ac:dyDescent="0.25">
      <c r="E23" s="37"/>
      <c r="F23" s="37"/>
      <c r="G23" s="37"/>
      <c r="O23" s="18"/>
      <c r="P23" s="18"/>
      <c r="AA23" s="69">
        <v>1.45</v>
      </c>
      <c r="AB23" s="69">
        <v>14.55</v>
      </c>
      <c r="AC23" s="69" t="s">
        <v>179</v>
      </c>
    </row>
    <row r="24" spans="1:29" x14ac:dyDescent="0.25">
      <c r="A24" s="15" t="s">
        <v>21</v>
      </c>
      <c r="B24" s="15"/>
      <c r="C24" s="16"/>
      <c r="D24" s="16"/>
      <c r="E24" s="16">
        <f>SUM(E2:E22)</f>
        <v>7630.7099999999991</v>
      </c>
      <c r="F24" s="16">
        <f>SUM(F2:F21)</f>
        <v>1526.1420000000001</v>
      </c>
      <c r="G24" s="16">
        <f>SUM(G2:G21)</f>
        <v>9136.8520000000008</v>
      </c>
      <c r="J24" s="17" t="s">
        <v>21</v>
      </c>
      <c r="K24" s="17">
        <f t="shared" ref="K24:Q24" si="3">SUM(K3:K22)</f>
        <v>11.81</v>
      </c>
      <c r="L24" s="17">
        <f t="shared" si="3"/>
        <v>81.36</v>
      </c>
      <c r="M24" s="17">
        <f t="shared" si="3"/>
        <v>0</v>
      </c>
      <c r="N24" s="17">
        <f t="shared" si="3"/>
        <v>0</v>
      </c>
      <c r="O24" s="17">
        <f t="shared" si="3"/>
        <v>0</v>
      </c>
      <c r="P24" s="17">
        <f>SUM(P3:P22)</f>
        <v>228.99</v>
      </c>
      <c r="Q24" s="17">
        <f t="shared" si="3"/>
        <v>0</v>
      </c>
      <c r="R24" s="17">
        <f>SUM(R3:R22)/2</f>
        <v>0</v>
      </c>
      <c r="S24" s="17">
        <f>SUM(S3:S22)</f>
        <v>0</v>
      </c>
      <c r="T24" s="17">
        <f>SUM(T3:T22)/2</f>
        <v>0</v>
      </c>
      <c r="U24" s="17">
        <f t="shared" ref="U24:AC24" si="4">SUM(U3:U22)</f>
        <v>17.73</v>
      </c>
      <c r="V24" s="17">
        <f t="shared" si="4"/>
        <v>151.17000000000002</v>
      </c>
      <c r="W24" s="17">
        <f t="shared" si="4"/>
        <v>0</v>
      </c>
      <c r="X24" s="17">
        <f t="shared" si="4"/>
        <v>0</v>
      </c>
      <c r="Y24" s="17">
        <f t="shared" si="4"/>
        <v>0</v>
      </c>
      <c r="Z24" s="17">
        <f t="shared" si="4"/>
        <v>2.65</v>
      </c>
      <c r="AA24" s="17">
        <f>SUM(AA3:AA23)</f>
        <v>132.85</v>
      </c>
      <c r="AB24" s="17">
        <f>SUM(AB3:AB23)</f>
        <v>1442.0599999999997</v>
      </c>
      <c r="AC24" s="17">
        <f t="shared" si="4"/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1677.2399999999998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162.38999999999999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49"/>
    </row>
    <row r="30" spans="1:29" x14ac:dyDescent="0.25">
      <c r="Q30" s="60" t="s">
        <v>178</v>
      </c>
      <c r="T30" s="60" t="s">
        <v>183</v>
      </c>
      <c r="Y30" s="60" t="s">
        <v>184</v>
      </c>
    </row>
    <row r="31" spans="1:29" x14ac:dyDescent="0.25">
      <c r="B31" s="26" t="s">
        <v>186</v>
      </c>
      <c r="AB31" s="17"/>
      <c r="AC31" s="19"/>
    </row>
    <row r="32" spans="1:29" x14ac:dyDescent="0.25">
      <c r="J32" s="22"/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71" t="s">
        <v>144</v>
      </c>
      <c r="R33" s="64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/>
      <c r="P35" s="9"/>
      <c r="Q35" s="9"/>
      <c r="R35" s="9"/>
      <c r="S35" s="9"/>
    </row>
    <row r="37" spans="1:19" customFormat="1" x14ac:dyDescent="0.25">
      <c r="A37" s="2"/>
      <c r="B37" s="2"/>
      <c r="C37" s="6"/>
      <c r="D37" s="6"/>
      <c r="E37" s="6"/>
      <c r="F37" s="6"/>
      <c r="G37" s="6"/>
      <c r="H37" s="5"/>
      <c r="I37" s="3"/>
      <c r="J37" s="9"/>
      <c r="K37" s="66" t="s">
        <v>163</v>
      </c>
      <c r="L37" s="9"/>
      <c r="M37" s="9"/>
      <c r="N37" s="9"/>
      <c r="O37" s="9"/>
      <c r="P37" s="9"/>
      <c r="Q37" s="9"/>
      <c r="R37" s="9"/>
      <c r="S37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F1" workbookViewId="0">
      <selection activeCell="J28" sqref="J28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6" width="11.42578125" style="75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170518</v>
      </c>
      <c r="B2" s="2" t="s">
        <v>194</v>
      </c>
      <c r="C2" s="6">
        <v>520</v>
      </c>
      <c r="D2" s="6">
        <v>0</v>
      </c>
      <c r="E2" s="6">
        <f>SUM(C2:D2)</f>
        <v>520</v>
      </c>
      <c r="F2" s="6">
        <f t="shared" ref="F2:F22" si="0">E2/5</f>
        <v>104</v>
      </c>
      <c r="G2" s="16">
        <f t="shared" ref="G2:G22" si="1">SUM(E2:F2)</f>
        <v>624</v>
      </c>
      <c r="H2" s="82" t="s">
        <v>195</v>
      </c>
    </row>
    <row r="3" spans="1:16" x14ac:dyDescent="0.25">
      <c r="A3" s="2">
        <v>170916</v>
      </c>
      <c r="B3" s="2" t="s">
        <v>11</v>
      </c>
      <c r="C3" s="6">
        <v>1080</v>
      </c>
      <c r="D3" s="6">
        <v>0</v>
      </c>
      <c r="E3" s="6">
        <f>SUM(C3:D3)</f>
        <v>1080</v>
      </c>
      <c r="F3" s="6">
        <f t="shared" si="0"/>
        <v>216</v>
      </c>
      <c r="G3" s="6">
        <f t="shared" si="1"/>
        <v>1296</v>
      </c>
      <c r="J3" s="74">
        <v>38.520000000000003</v>
      </c>
      <c r="L3" s="75">
        <v>38.520000000000003</v>
      </c>
      <c r="M3" s="75" t="s">
        <v>30</v>
      </c>
      <c r="O3" s="75" t="s">
        <v>193</v>
      </c>
    </row>
    <row r="4" spans="1:16" x14ac:dyDescent="0.25">
      <c r="A4" s="2">
        <v>170701</v>
      </c>
      <c r="B4" s="2" t="s">
        <v>94</v>
      </c>
      <c r="C4" s="6">
        <v>130</v>
      </c>
      <c r="D4" s="6">
        <v>0</v>
      </c>
      <c r="E4" s="6">
        <f t="shared" ref="E4:E5" si="2">SUM(C4:D4)</f>
        <v>130</v>
      </c>
      <c r="F4" s="6">
        <f>E4/5</f>
        <v>26</v>
      </c>
      <c r="G4" s="6">
        <f t="shared" si="1"/>
        <v>156</v>
      </c>
      <c r="J4" s="74">
        <v>75.2</v>
      </c>
      <c r="L4" s="75">
        <v>75.2</v>
      </c>
      <c r="M4" s="75" t="s">
        <v>189</v>
      </c>
      <c r="O4" s="75" t="s">
        <v>193</v>
      </c>
    </row>
    <row r="5" spans="1:16" x14ac:dyDescent="0.25">
      <c r="A5" s="2">
        <v>170702</v>
      </c>
      <c r="B5" s="2" t="s">
        <v>94</v>
      </c>
      <c r="C5" s="6">
        <v>59.98</v>
      </c>
      <c r="D5" s="6">
        <v>0</v>
      </c>
      <c r="E5" s="6">
        <f t="shared" si="2"/>
        <v>59.98</v>
      </c>
      <c r="F5" s="6">
        <f>E5/5</f>
        <v>11.995999999999999</v>
      </c>
      <c r="G5" s="6">
        <f t="shared" si="1"/>
        <v>71.975999999999999</v>
      </c>
      <c r="M5" s="75" t="s">
        <v>162</v>
      </c>
      <c r="N5" s="75" t="s">
        <v>190</v>
      </c>
      <c r="O5" s="75" t="s">
        <v>192</v>
      </c>
    </row>
    <row r="6" spans="1:16" x14ac:dyDescent="0.25">
      <c r="A6" s="2">
        <v>171001</v>
      </c>
      <c r="B6" s="2" t="s">
        <v>11</v>
      </c>
      <c r="C6" s="6">
        <v>1080</v>
      </c>
      <c r="D6" s="6">
        <v>0</v>
      </c>
      <c r="E6" s="6">
        <f t="shared" ref="E6:E22" si="3">SUM(C6:D6)</f>
        <v>1080</v>
      </c>
      <c r="F6" s="6">
        <f t="shared" si="0"/>
        <v>216</v>
      </c>
      <c r="G6" s="6">
        <f t="shared" si="1"/>
        <v>1296</v>
      </c>
      <c r="J6" s="74">
        <v>68</v>
      </c>
      <c r="L6" s="75">
        <v>68</v>
      </c>
      <c r="M6" s="75" t="s">
        <v>196</v>
      </c>
      <c r="N6" s="75" t="s">
        <v>34</v>
      </c>
      <c r="O6" s="75" t="s">
        <v>193</v>
      </c>
    </row>
    <row r="7" spans="1:16" x14ac:dyDescent="0.25">
      <c r="A7" s="2">
        <v>171004</v>
      </c>
      <c r="B7" s="2" t="s">
        <v>11</v>
      </c>
      <c r="C7" s="6">
        <v>1080</v>
      </c>
      <c r="D7" s="6">
        <v>0</v>
      </c>
      <c r="E7" s="6">
        <f t="shared" si="3"/>
        <v>1080</v>
      </c>
      <c r="F7" s="6">
        <f t="shared" si="0"/>
        <v>216</v>
      </c>
      <c r="G7" s="6">
        <f t="shared" si="1"/>
        <v>1296</v>
      </c>
      <c r="J7" s="74">
        <v>20.8</v>
      </c>
      <c r="K7" s="76" t="s">
        <v>16</v>
      </c>
      <c r="L7" s="75">
        <v>18.91</v>
      </c>
      <c r="M7" s="75" t="s">
        <v>197</v>
      </c>
      <c r="N7" s="75" t="s">
        <v>198</v>
      </c>
      <c r="O7" s="75" t="s">
        <v>193</v>
      </c>
    </row>
    <row r="8" spans="1:16" x14ac:dyDescent="0.25">
      <c r="A8" s="2">
        <v>171005</v>
      </c>
      <c r="B8" s="2" t="s">
        <v>11</v>
      </c>
      <c r="C8" s="6">
        <v>540</v>
      </c>
      <c r="D8" s="6">
        <v>0</v>
      </c>
      <c r="E8" s="6">
        <f t="shared" si="3"/>
        <v>540</v>
      </c>
      <c r="F8" s="6">
        <f t="shared" si="0"/>
        <v>108</v>
      </c>
      <c r="G8" s="6">
        <f t="shared" si="1"/>
        <v>648</v>
      </c>
      <c r="J8" s="74">
        <v>46</v>
      </c>
      <c r="K8" s="74">
        <v>5.17</v>
      </c>
      <c r="L8" s="75">
        <v>40.83</v>
      </c>
      <c r="M8" s="75" t="s">
        <v>197</v>
      </c>
      <c r="N8" s="75" t="s">
        <v>200</v>
      </c>
      <c r="O8" s="75" t="s">
        <v>192</v>
      </c>
    </row>
    <row r="9" spans="1:16" x14ac:dyDescent="0.25">
      <c r="A9" s="2">
        <v>170914</v>
      </c>
      <c r="B9" s="2" t="s">
        <v>213</v>
      </c>
      <c r="C9" s="6">
        <v>580</v>
      </c>
      <c r="D9" s="6">
        <v>0</v>
      </c>
      <c r="E9" s="6">
        <f t="shared" si="3"/>
        <v>580</v>
      </c>
      <c r="F9" s="6">
        <f t="shared" si="0"/>
        <v>116</v>
      </c>
      <c r="G9" s="6">
        <f t="shared" si="1"/>
        <v>696</v>
      </c>
      <c r="J9" s="74">
        <v>51.5</v>
      </c>
      <c r="K9" s="74" t="s">
        <v>16</v>
      </c>
      <c r="L9" s="75">
        <v>51.5</v>
      </c>
      <c r="M9" s="75" t="s">
        <v>197</v>
      </c>
      <c r="N9" s="75" t="s">
        <v>201</v>
      </c>
      <c r="O9" s="75" t="s">
        <v>193</v>
      </c>
    </row>
    <row r="10" spans="1:16" x14ac:dyDescent="0.25">
      <c r="A10" s="2">
        <v>171011</v>
      </c>
      <c r="B10" s="2" t="s">
        <v>140</v>
      </c>
      <c r="C10" s="6">
        <v>1100</v>
      </c>
      <c r="D10" s="6">
        <v>0</v>
      </c>
      <c r="E10" s="6">
        <f t="shared" si="3"/>
        <v>1100</v>
      </c>
      <c r="F10" s="6">
        <f t="shared" si="0"/>
        <v>220</v>
      </c>
      <c r="G10" s="6">
        <f t="shared" si="1"/>
        <v>1320</v>
      </c>
      <c r="J10" s="74">
        <v>28</v>
      </c>
      <c r="K10" s="74" t="s">
        <v>16</v>
      </c>
      <c r="L10" s="75">
        <v>28</v>
      </c>
      <c r="M10" s="75" t="s">
        <v>202</v>
      </c>
      <c r="N10" s="75" t="s">
        <v>203</v>
      </c>
      <c r="O10" s="75" t="s">
        <v>192</v>
      </c>
    </row>
    <row r="11" spans="1:16" x14ac:dyDescent="0.25">
      <c r="A11" s="2">
        <v>171006</v>
      </c>
      <c r="B11" s="2" t="s">
        <v>115</v>
      </c>
      <c r="C11" s="6">
        <v>164</v>
      </c>
      <c r="D11" s="6">
        <v>0</v>
      </c>
      <c r="E11" s="6">
        <f t="shared" si="3"/>
        <v>164</v>
      </c>
      <c r="F11" s="6">
        <f t="shared" si="0"/>
        <v>32.799999999999997</v>
      </c>
      <c r="G11" s="6">
        <f t="shared" si="1"/>
        <v>196.8</v>
      </c>
      <c r="J11" s="74">
        <v>40</v>
      </c>
      <c r="K11" s="74" t="s">
        <v>16</v>
      </c>
      <c r="L11" s="75">
        <v>40</v>
      </c>
      <c r="M11" s="75" t="s">
        <v>202</v>
      </c>
      <c r="N11" s="75" t="s">
        <v>204</v>
      </c>
      <c r="O11" s="75" t="s">
        <v>192</v>
      </c>
    </row>
    <row r="12" spans="1:16" x14ac:dyDescent="0.25">
      <c r="A12" s="2">
        <v>170921</v>
      </c>
      <c r="B12" s="2" t="s">
        <v>19</v>
      </c>
      <c r="C12" s="6">
        <v>663.07</v>
      </c>
      <c r="D12" s="6">
        <v>0</v>
      </c>
      <c r="E12" s="6">
        <f t="shared" si="3"/>
        <v>663.07</v>
      </c>
      <c r="F12" s="6">
        <f t="shared" si="0"/>
        <v>132.614</v>
      </c>
      <c r="G12" s="6">
        <f t="shared" si="1"/>
        <v>795.68400000000008</v>
      </c>
      <c r="J12" s="74">
        <v>120.2</v>
      </c>
      <c r="K12" s="74" t="s">
        <v>16</v>
      </c>
      <c r="L12" s="75">
        <v>120.2</v>
      </c>
      <c r="M12" s="75" t="s">
        <v>205</v>
      </c>
      <c r="N12" s="75" t="s">
        <v>206</v>
      </c>
      <c r="O12" s="75" t="s">
        <v>192</v>
      </c>
    </row>
    <row r="13" spans="1:16" x14ac:dyDescent="0.25">
      <c r="A13" s="2">
        <v>171106</v>
      </c>
      <c r="B13" s="2" t="s">
        <v>94</v>
      </c>
      <c r="C13" s="6">
        <v>638</v>
      </c>
      <c r="D13" s="6">
        <v>0</v>
      </c>
      <c r="E13" s="6">
        <f t="shared" si="3"/>
        <v>638</v>
      </c>
      <c r="F13" s="6">
        <f t="shared" si="0"/>
        <v>127.6</v>
      </c>
      <c r="G13" s="6">
        <f t="shared" si="1"/>
        <v>765.6</v>
      </c>
      <c r="J13" s="74">
        <v>156.69999999999999</v>
      </c>
      <c r="K13" s="74" t="s">
        <v>16</v>
      </c>
      <c r="L13" s="75">
        <v>156.69999999999999</v>
      </c>
      <c r="M13" s="75" t="s">
        <v>202</v>
      </c>
      <c r="N13" s="75" t="s">
        <v>207</v>
      </c>
      <c r="O13" s="75" t="s">
        <v>192</v>
      </c>
    </row>
    <row r="14" spans="1:16" x14ac:dyDescent="0.25">
      <c r="E14" s="6">
        <f t="shared" si="3"/>
        <v>0</v>
      </c>
      <c r="F14" s="6">
        <f t="shared" si="0"/>
        <v>0</v>
      </c>
      <c r="G14" s="6">
        <f t="shared" si="1"/>
        <v>0</v>
      </c>
      <c r="J14" s="74">
        <v>94.7</v>
      </c>
      <c r="K14" s="74">
        <v>12.07</v>
      </c>
      <c r="L14" s="75">
        <v>82.63</v>
      </c>
      <c r="M14" s="75" t="s">
        <v>82</v>
      </c>
      <c r="N14" s="75" t="s">
        <v>209</v>
      </c>
      <c r="O14" s="75" t="s">
        <v>193</v>
      </c>
    </row>
    <row r="15" spans="1:16" x14ac:dyDescent="0.25">
      <c r="E15" s="37">
        <f t="shared" si="3"/>
        <v>0</v>
      </c>
      <c r="F15" s="37">
        <f t="shared" si="0"/>
        <v>0</v>
      </c>
      <c r="G15" s="6">
        <f t="shared" si="1"/>
        <v>0</v>
      </c>
      <c r="J15" s="74">
        <v>19.989999999999998</v>
      </c>
      <c r="K15" s="74">
        <v>3.33</v>
      </c>
      <c r="L15" s="75">
        <v>16.66</v>
      </c>
      <c r="M15" s="75" t="s">
        <v>210</v>
      </c>
      <c r="N15" s="77" t="s">
        <v>211</v>
      </c>
      <c r="O15" s="77" t="s">
        <v>192</v>
      </c>
    </row>
    <row r="16" spans="1:16" x14ac:dyDescent="0.25">
      <c r="E16" s="37">
        <f t="shared" si="3"/>
        <v>0</v>
      </c>
      <c r="F16" s="6">
        <f t="shared" si="0"/>
        <v>0</v>
      </c>
      <c r="G16" s="6">
        <f t="shared" si="1"/>
        <v>0</v>
      </c>
      <c r="J16" s="74">
        <v>119.99</v>
      </c>
      <c r="K16" s="74">
        <v>19.989999999999998</v>
      </c>
      <c r="L16" s="75">
        <v>100</v>
      </c>
      <c r="M16" s="75" t="s">
        <v>210</v>
      </c>
      <c r="N16" s="77" t="s">
        <v>212</v>
      </c>
      <c r="O16" s="75" t="s">
        <v>192</v>
      </c>
    </row>
    <row r="17" spans="1:16" x14ac:dyDescent="0.25">
      <c r="E17" s="37">
        <f t="shared" si="3"/>
        <v>0</v>
      </c>
      <c r="F17" s="37">
        <f t="shared" si="0"/>
        <v>0</v>
      </c>
      <c r="G17" s="6">
        <f t="shared" si="1"/>
        <v>0</v>
      </c>
      <c r="J17" s="74">
        <v>1234</v>
      </c>
      <c r="K17" s="74">
        <v>205.708</v>
      </c>
      <c r="L17" s="75">
        <v>1028.2919999999999</v>
      </c>
      <c r="M17" s="75" t="s">
        <v>214</v>
      </c>
      <c r="N17" s="77" t="s">
        <v>215</v>
      </c>
      <c r="O17" s="77" t="s">
        <v>193</v>
      </c>
    </row>
    <row r="18" spans="1:16" x14ac:dyDescent="0.25">
      <c r="E18" s="37">
        <f t="shared" si="3"/>
        <v>0</v>
      </c>
      <c r="F18" s="37">
        <f t="shared" si="0"/>
        <v>0</v>
      </c>
      <c r="G18" s="6">
        <f t="shared" si="1"/>
        <v>0</v>
      </c>
      <c r="J18" s="74">
        <v>58.66</v>
      </c>
      <c r="M18" s="75" t="s">
        <v>10</v>
      </c>
      <c r="N18" s="77" t="s">
        <v>10</v>
      </c>
      <c r="O18" s="77" t="s">
        <v>193</v>
      </c>
    </row>
    <row r="19" spans="1:16" x14ac:dyDescent="0.25">
      <c r="E19" s="37">
        <f t="shared" si="3"/>
        <v>0</v>
      </c>
      <c r="F19" s="37">
        <f t="shared" si="0"/>
        <v>0</v>
      </c>
      <c r="G19" s="6">
        <f t="shared" si="1"/>
        <v>0</v>
      </c>
      <c r="J19" s="74">
        <v>40</v>
      </c>
      <c r="K19" s="74">
        <v>4.37</v>
      </c>
      <c r="L19" s="75">
        <v>35.630000000000003</v>
      </c>
      <c r="M19" s="75" t="s">
        <v>197</v>
      </c>
      <c r="N19" s="77" t="s">
        <v>217</v>
      </c>
      <c r="O19" s="77" t="s">
        <v>193</v>
      </c>
    </row>
    <row r="20" spans="1:16" x14ac:dyDescent="0.25">
      <c r="E20" s="37">
        <f t="shared" si="3"/>
        <v>0</v>
      </c>
      <c r="F20" s="37">
        <f t="shared" si="0"/>
        <v>0</v>
      </c>
      <c r="G20" s="6">
        <f t="shared" si="1"/>
        <v>0</v>
      </c>
      <c r="J20" s="74">
        <v>12.81</v>
      </c>
      <c r="K20" s="74" t="s">
        <v>16</v>
      </c>
      <c r="L20" s="75">
        <v>12.81</v>
      </c>
      <c r="M20" s="83" t="s">
        <v>218</v>
      </c>
      <c r="N20" s="84" t="s">
        <v>222</v>
      </c>
      <c r="O20" s="77" t="s">
        <v>192</v>
      </c>
    </row>
    <row r="21" spans="1:16" x14ac:dyDescent="0.25">
      <c r="E21" s="37">
        <f t="shared" si="3"/>
        <v>0</v>
      </c>
      <c r="F21" s="37">
        <f t="shared" si="0"/>
        <v>0</v>
      </c>
      <c r="G21" s="6">
        <f t="shared" si="1"/>
        <v>0</v>
      </c>
      <c r="J21" s="74">
        <v>11.8</v>
      </c>
      <c r="K21" s="74" t="s">
        <v>16</v>
      </c>
      <c r="L21" s="75">
        <v>0.62</v>
      </c>
      <c r="M21" s="75" t="s">
        <v>220</v>
      </c>
      <c r="N21" s="77" t="s">
        <v>219</v>
      </c>
      <c r="O21" s="77" t="s">
        <v>192</v>
      </c>
    </row>
    <row r="22" spans="1:16" x14ac:dyDescent="0.25">
      <c r="B22" s="26"/>
      <c r="E22" s="37">
        <f t="shared" si="3"/>
        <v>0</v>
      </c>
      <c r="F22" s="37">
        <f t="shared" si="0"/>
        <v>0</v>
      </c>
      <c r="G22" s="6">
        <f t="shared" si="1"/>
        <v>0</v>
      </c>
      <c r="K22" s="76"/>
      <c r="N22" s="77"/>
      <c r="O22" s="77"/>
    </row>
    <row r="23" spans="1:16" x14ac:dyDescent="0.25">
      <c r="E23" s="37"/>
      <c r="F23" s="37"/>
      <c r="G23" s="37"/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7635.0499999999993</v>
      </c>
      <c r="F24" s="16">
        <f>SUM(F2:F21)</f>
        <v>1527.01</v>
      </c>
      <c r="G24" s="16">
        <f>SUM(G2:G21)</f>
        <v>9162.0600000000013</v>
      </c>
      <c r="J24" s="78">
        <f>SUM(J2:J21)</f>
        <v>2236.87</v>
      </c>
      <c r="K24" s="78">
        <f t="shared" ref="K24:L24" si="4">SUM(K2:K21)</f>
        <v>250.63800000000001</v>
      </c>
      <c r="L24" s="78">
        <f t="shared" si="4"/>
        <v>1914.5019999999997</v>
      </c>
      <c r="M24" s="79"/>
      <c r="N24" s="79" t="s">
        <v>199</v>
      </c>
      <c r="O24" s="79"/>
      <c r="P24" s="79"/>
    </row>
    <row r="26" spans="1:16" x14ac:dyDescent="0.25">
      <c r="N26" s="75" t="s">
        <v>208</v>
      </c>
    </row>
    <row r="27" spans="1:16" x14ac:dyDescent="0.25">
      <c r="N27" s="75" t="s">
        <v>216</v>
      </c>
    </row>
    <row r="29" spans="1:16" x14ac:dyDescent="0.25">
      <c r="B29" s="49"/>
      <c r="K29" s="80"/>
    </row>
    <row r="30" spans="1:16" x14ac:dyDescent="0.25">
      <c r="M30" s="83" t="s">
        <v>221</v>
      </c>
    </row>
    <row r="31" spans="1:16" x14ac:dyDescent="0.25">
      <c r="B31" s="26"/>
      <c r="K31" s="76"/>
    </row>
    <row r="33" spans="1:10" customFormat="1" x14ac:dyDescent="0.25">
      <c r="A33" s="42"/>
      <c r="B33" s="2"/>
      <c r="C33" s="6"/>
      <c r="D33" s="6"/>
      <c r="E33" s="6"/>
      <c r="F33" s="6"/>
      <c r="G33" s="6"/>
      <c r="J33" s="81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J23" sqref="J23:L23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171009</v>
      </c>
      <c r="B2" s="2" t="s">
        <v>11</v>
      </c>
      <c r="C2" s="6">
        <v>540</v>
      </c>
      <c r="D2" s="6">
        <v>8.25</v>
      </c>
      <c r="E2" s="6">
        <f>SUM(C2:D2)</f>
        <v>548.25</v>
      </c>
      <c r="F2" s="6">
        <f t="shared" ref="F2:F22" si="0">E2/5</f>
        <v>109.65</v>
      </c>
      <c r="G2" s="16">
        <f t="shared" ref="G2:G22" si="1">SUM(E2:F2)</f>
        <v>657.9</v>
      </c>
      <c r="H2" s="85"/>
      <c r="J2" s="74">
        <v>15.65</v>
      </c>
      <c r="K2" s="74" t="s">
        <v>16</v>
      </c>
      <c r="L2" s="75">
        <v>15.65</v>
      </c>
      <c r="M2" s="75" t="s">
        <v>179</v>
      </c>
      <c r="N2" s="75" t="s">
        <v>223</v>
      </c>
      <c r="O2" s="75" t="s">
        <v>192</v>
      </c>
    </row>
    <row r="3" spans="1:16" x14ac:dyDescent="0.25">
      <c r="A3" s="2">
        <v>170917</v>
      </c>
      <c r="B3" s="2" t="s">
        <v>227</v>
      </c>
      <c r="C3" s="6">
        <v>700</v>
      </c>
      <c r="D3" s="6">
        <v>0</v>
      </c>
      <c r="E3" s="6">
        <f>SUM(C3:D3)</f>
        <v>700</v>
      </c>
      <c r="F3" s="6">
        <f t="shared" si="0"/>
        <v>140</v>
      </c>
      <c r="G3" s="6">
        <f t="shared" si="1"/>
        <v>840</v>
      </c>
      <c r="J3" s="74">
        <v>20.8</v>
      </c>
      <c r="K3" s="74" t="s">
        <v>16</v>
      </c>
      <c r="L3" s="75">
        <v>20.8</v>
      </c>
      <c r="M3" s="75" t="s">
        <v>179</v>
      </c>
      <c r="N3" s="75" t="s">
        <v>223</v>
      </c>
      <c r="O3" s="75" t="s">
        <v>192</v>
      </c>
    </row>
    <row r="4" spans="1:16" x14ac:dyDescent="0.25">
      <c r="A4" s="2">
        <v>171108</v>
      </c>
      <c r="B4" s="2" t="s">
        <v>51</v>
      </c>
      <c r="C4" s="6">
        <v>2046.08</v>
      </c>
      <c r="D4" s="6">
        <v>0</v>
      </c>
      <c r="E4" s="6">
        <f>SUM(C4:D4)</f>
        <v>2046.08</v>
      </c>
      <c r="F4" s="6">
        <f>E4/5</f>
        <v>409.21600000000001</v>
      </c>
      <c r="G4" s="6">
        <f t="shared" si="1"/>
        <v>2455.2959999999998</v>
      </c>
      <c r="J4" s="74">
        <v>38.47</v>
      </c>
      <c r="K4" s="74" t="s">
        <v>16</v>
      </c>
      <c r="L4" s="75">
        <v>38.47</v>
      </c>
      <c r="M4" s="75" t="s">
        <v>30</v>
      </c>
      <c r="N4" s="75" t="s">
        <v>30</v>
      </c>
      <c r="O4" s="75" t="s">
        <v>193</v>
      </c>
    </row>
    <row r="5" spans="1:16" x14ac:dyDescent="0.25">
      <c r="A5" s="2">
        <v>170919</v>
      </c>
      <c r="B5" s="2" t="s">
        <v>59</v>
      </c>
      <c r="C5" s="6">
        <v>750</v>
      </c>
      <c r="D5" s="6">
        <v>0</v>
      </c>
      <c r="E5" s="6">
        <f t="shared" ref="E5:E15" si="2">SUM(C5:D5)</f>
        <v>750</v>
      </c>
      <c r="F5" s="6">
        <f>E5/5</f>
        <v>150</v>
      </c>
      <c r="G5" s="6">
        <f t="shared" si="1"/>
        <v>900</v>
      </c>
      <c r="J5" s="74">
        <v>75.2</v>
      </c>
      <c r="K5" s="74" t="s">
        <v>16</v>
      </c>
      <c r="L5" s="75">
        <v>75.2</v>
      </c>
      <c r="M5" s="75" t="s">
        <v>224</v>
      </c>
      <c r="N5" s="75" t="s">
        <v>202</v>
      </c>
      <c r="O5" s="75" t="s">
        <v>193</v>
      </c>
    </row>
    <row r="6" spans="1:16" x14ac:dyDescent="0.25">
      <c r="A6" s="2">
        <v>171002</v>
      </c>
      <c r="B6" s="2" t="s">
        <v>59</v>
      </c>
      <c r="C6" s="6">
        <v>1146.2</v>
      </c>
      <c r="D6" s="6">
        <v>0</v>
      </c>
      <c r="E6" s="6">
        <f t="shared" si="2"/>
        <v>1146.2</v>
      </c>
      <c r="F6" s="6">
        <f t="shared" si="0"/>
        <v>229.24</v>
      </c>
      <c r="G6" s="6">
        <f t="shared" si="1"/>
        <v>1375.44</v>
      </c>
      <c r="J6" s="74">
        <v>19</v>
      </c>
      <c r="K6" s="74" t="s">
        <v>16</v>
      </c>
      <c r="L6" s="75">
        <v>19</v>
      </c>
      <c r="M6" s="75" t="s">
        <v>137</v>
      </c>
      <c r="N6" s="75" t="s">
        <v>28</v>
      </c>
      <c r="O6" s="75" t="s">
        <v>193</v>
      </c>
    </row>
    <row r="7" spans="1:16" x14ac:dyDescent="0.25">
      <c r="A7" s="2">
        <v>171003</v>
      </c>
      <c r="B7" s="2" t="s">
        <v>59</v>
      </c>
      <c r="C7" s="6">
        <v>750</v>
      </c>
      <c r="D7" s="6">
        <v>0</v>
      </c>
      <c r="E7" s="6">
        <f t="shared" si="2"/>
        <v>750</v>
      </c>
      <c r="F7" s="6">
        <f t="shared" si="0"/>
        <v>150</v>
      </c>
      <c r="G7" s="6">
        <f t="shared" si="1"/>
        <v>900</v>
      </c>
      <c r="J7" s="74">
        <v>12.3</v>
      </c>
      <c r="K7" s="74" t="s">
        <v>16</v>
      </c>
      <c r="L7" s="75">
        <v>11.18</v>
      </c>
      <c r="M7" s="75" t="s">
        <v>225</v>
      </c>
      <c r="N7" s="75" t="s">
        <v>226</v>
      </c>
      <c r="O7" s="75" t="s">
        <v>193</v>
      </c>
    </row>
    <row r="8" spans="1:16" x14ac:dyDescent="0.25">
      <c r="A8" s="2">
        <v>171007</v>
      </c>
      <c r="B8" s="2" t="s">
        <v>59</v>
      </c>
      <c r="C8" s="6">
        <v>1950</v>
      </c>
      <c r="D8" s="6">
        <v>47.9</v>
      </c>
      <c r="E8" s="6">
        <f t="shared" si="2"/>
        <v>1997.9</v>
      </c>
      <c r="F8" s="6">
        <f t="shared" si="0"/>
        <v>399.58000000000004</v>
      </c>
      <c r="G8" s="6">
        <f t="shared" si="1"/>
        <v>2397.48</v>
      </c>
      <c r="J8" s="74">
        <v>636</v>
      </c>
      <c r="K8" s="74">
        <v>106</v>
      </c>
      <c r="L8" s="75">
        <v>530</v>
      </c>
      <c r="M8" s="75" t="s">
        <v>50</v>
      </c>
      <c r="N8" s="75" t="s">
        <v>228</v>
      </c>
      <c r="O8" s="75" t="s">
        <v>193</v>
      </c>
    </row>
    <row r="9" spans="1:16" x14ac:dyDescent="0.25">
      <c r="A9" s="2">
        <v>171008</v>
      </c>
      <c r="B9" s="2" t="s">
        <v>59</v>
      </c>
      <c r="C9" s="6">
        <v>194.92</v>
      </c>
      <c r="D9" s="6">
        <v>0</v>
      </c>
      <c r="E9" s="6">
        <f t="shared" si="2"/>
        <v>194.92</v>
      </c>
      <c r="F9" s="6">
        <f t="shared" si="0"/>
        <v>38.983999999999995</v>
      </c>
      <c r="G9" s="6">
        <f t="shared" si="1"/>
        <v>233.904</v>
      </c>
      <c r="J9" s="74">
        <v>33.5</v>
      </c>
      <c r="K9" s="74">
        <v>1.85</v>
      </c>
      <c r="L9" s="75">
        <v>33.65</v>
      </c>
      <c r="M9" s="75" t="s">
        <v>210</v>
      </c>
      <c r="N9" s="75" t="s">
        <v>229</v>
      </c>
      <c r="O9" s="75" t="s">
        <v>192</v>
      </c>
    </row>
    <row r="10" spans="1:16" x14ac:dyDescent="0.25">
      <c r="A10" s="2">
        <v>171102</v>
      </c>
      <c r="B10" s="2" t="s">
        <v>59</v>
      </c>
      <c r="C10" s="6">
        <v>73.260000000000005</v>
      </c>
      <c r="D10" s="6">
        <v>0</v>
      </c>
      <c r="E10" s="6">
        <f t="shared" si="2"/>
        <v>73.260000000000005</v>
      </c>
      <c r="F10" s="6">
        <f t="shared" si="0"/>
        <v>14.652000000000001</v>
      </c>
      <c r="G10" s="6">
        <f t="shared" si="1"/>
        <v>87.912000000000006</v>
      </c>
      <c r="J10" s="74">
        <v>58.66</v>
      </c>
      <c r="K10" s="74" t="s">
        <v>16</v>
      </c>
      <c r="L10" s="75">
        <v>58.66</v>
      </c>
      <c r="M10" s="75" t="s">
        <v>10</v>
      </c>
      <c r="N10" s="75" t="s">
        <v>10</v>
      </c>
      <c r="O10" s="75" t="s">
        <v>193</v>
      </c>
    </row>
    <row r="11" spans="1:16" x14ac:dyDescent="0.25">
      <c r="A11" s="2">
        <v>171010</v>
      </c>
      <c r="B11" s="2" t="s">
        <v>59</v>
      </c>
      <c r="C11" s="6">
        <v>1650</v>
      </c>
      <c r="D11" s="6">
        <v>0</v>
      </c>
      <c r="E11" s="6">
        <f t="shared" si="2"/>
        <v>1650</v>
      </c>
      <c r="F11" s="6">
        <f t="shared" si="0"/>
        <v>330</v>
      </c>
      <c r="G11" s="6">
        <f t="shared" si="1"/>
        <v>1980</v>
      </c>
      <c r="H11" s="87" t="s">
        <v>239</v>
      </c>
      <c r="J11" s="74">
        <v>77.98</v>
      </c>
      <c r="K11" s="74">
        <v>9.2799999999999994</v>
      </c>
      <c r="L11" s="75">
        <v>68.7</v>
      </c>
      <c r="M11" s="75" t="s">
        <v>82</v>
      </c>
      <c r="N11" s="75" t="s">
        <v>232</v>
      </c>
      <c r="O11" s="75" t="s">
        <v>193</v>
      </c>
    </row>
    <row r="12" spans="1:16" x14ac:dyDescent="0.25">
      <c r="A12" s="2">
        <v>171012</v>
      </c>
      <c r="B12" s="2" t="s">
        <v>230</v>
      </c>
      <c r="C12" s="6">
        <v>6000</v>
      </c>
      <c r="D12" s="6">
        <v>92.04</v>
      </c>
      <c r="E12" s="6">
        <f t="shared" si="2"/>
        <v>6092.04</v>
      </c>
      <c r="F12" s="6">
        <f t="shared" si="0"/>
        <v>1218.4079999999999</v>
      </c>
      <c r="G12" s="6">
        <f t="shared" si="1"/>
        <v>7310.4480000000003</v>
      </c>
      <c r="J12" s="74">
        <v>209.9</v>
      </c>
      <c r="K12" s="74">
        <v>34.979999999999997</v>
      </c>
      <c r="L12" s="75">
        <v>174.92</v>
      </c>
      <c r="M12" s="75" t="s">
        <v>82</v>
      </c>
      <c r="N12" s="75" t="s">
        <v>235</v>
      </c>
      <c r="O12" s="75" t="s">
        <v>192</v>
      </c>
    </row>
    <row r="13" spans="1:16" x14ac:dyDescent="0.25">
      <c r="A13" s="2">
        <v>171201</v>
      </c>
      <c r="B13" s="2" t="s">
        <v>231</v>
      </c>
      <c r="C13" s="6">
        <v>720</v>
      </c>
      <c r="D13" s="6">
        <v>0</v>
      </c>
      <c r="E13" s="6">
        <f t="shared" si="2"/>
        <v>720</v>
      </c>
      <c r="F13" s="6">
        <f t="shared" si="0"/>
        <v>144</v>
      </c>
      <c r="G13" s="6">
        <f t="shared" si="1"/>
        <v>864</v>
      </c>
    </row>
    <row r="14" spans="1:16" x14ac:dyDescent="0.25">
      <c r="A14" s="2">
        <v>171211</v>
      </c>
      <c r="B14" s="2" t="s">
        <v>50</v>
      </c>
      <c r="C14" s="6">
        <v>700</v>
      </c>
      <c r="D14" s="6">
        <v>0</v>
      </c>
      <c r="E14" s="6">
        <f t="shared" si="2"/>
        <v>700</v>
      </c>
      <c r="F14" s="6">
        <f t="shared" si="0"/>
        <v>140</v>
      </c>
      <c r="G14" s="6">
        <f t="shared" si="1"/>
        <v>840</v>
      </c>
    </row>
    <row r="15" spans="1:16" x14ac:dyDescent="0.25">
      <c r="A15" s="2">
        <v>171210</v>
      </c>
      <c r="B15" s="2" t="s">
        <v>108</v>
      </c>
      <c r="C15" s="6">
        <v>650</v>
      </c>
      <c r="D15" s="6">
        <v>0</v>
      </c>
      <c r="E15" s="6">
        <f t="shared" si="2"/>
        <v>650</v>
      </c>
      <c r="F15" s="37">
        <f t="shared" si="0"/>
        <v>130</v>
      </c>
      <c r="G15" s="6">
        <f t="shared" si="1"/>
        <v>780</v>
      </c>
      <c r="N15" s="77"/>
      <c r="O15" s="77"/>
    </row>
    <row r="16" spans="1:16" x14ac:dyDescent="0.25">
      <c r="E16" s="37">
        <f t="shared" ref="E16:E22" si="3">SUM(C16:D16)</f>
        <v>0</v>
      </c>
      <c r="F16" s="6">
        <f t="shared" si="0"/>
        <v>0</v>
      </c>
      <c r="G16" s="6">
        <f t="shared" si="1"/>
        <v>0</v>
      </c>
      <c r="N16" s="77"/>
    </row>
    <row r="17" spans="1:16" x14ac:dyDescent="0.25">
      <c r="E17" s="37">
        <f t="shared" si="3"/>
        <v>0</v>
      </c>
      <c r="F17" s="37">
        <f t="shared" si="0"/>
        <v>0</v>
      </c>
      <c r="G17" s="6">
        <f t="shared" si="1"/>
        <v>0</v>
      </c>
      <c r="N17" s="77"/>
      <c r="O17" s="77"/>
    </row>
    <row r="18" spans="1:16" x14ac:dyDescent="0.25">
      <c r="E18" s="37">
        <f t="shared" si="3"/>
        <v>0</v>
      </c>
      <c r="F18" s="37">
        <f t="shared" si="0"/>
        <v>0</v>
      </c>
      <c r="G18" s="6">
        <f t="shared" si="1"/>
        <v>0</v>
      </c>
      <c r="N18" s="77"/>
      <c r="O18" s="77"/>
    </row>
    <row r="19" spans="1:16" x14ac:dyDescent="0.25">
      <c r="E19" s="37">
        <f t="shared" si="3"/>
        <v>0</v>
      </c>
      <c r="F19" s="37">
        <f t="shared" si="0"/>
        <v>0</v>
      </c>
      <c r="G19" s="6">
        <f t="shared" si="1"/>
        <v>0</v>
      </c>
      <c r="N19" s="77"/>
      <c r="O19" s="77"/>
    </row>
    <row r="20" spans="1:16" x14ac:dyDescent="0.25">
      <c r="E20" s="37">
        <f t="shared" si="3"/>
        <v>0</v>
      </c>
      <c r="F20" s="37">
        <f t="shared" si="0"/>
        <v>0</v>
      </c>
      <c r="G20" s="6">
        <f t="shared" si="1"/>
        <v>0</v>
      </c>
      <c r="N20" s="77"/>
      <c r="O20" s="77"/>
    </row>
    <row r="21" spans="1:16" x14ac:dyDescent="0.25">
      <c r="E21" s="37">
        <f t="shared" si="3"/>
        <v>0</v>
      </c>
      <c r="F21" s="37">
        <f t="shared" si="0"/>
        <v>0</v>
      </c>
      <c r="G21" s="6">
        <f t="shared" si="1"/>
        <v>0</v>
      </c>
      <c r="N21" s="77"/>
      <c r="O21" s="77"/>
    </row>
    <row r="22" spans="1:16" x14ac:dyDescent="0.25">
      <c r="E22" s="37">
        <f t="shared" si="3"/>
        <v>0</v>
      </c>
      <c r="F22" s="37">
        <f t="shared" si="0"/>
        <v>0</v>
      </c>
      <c r="G22" s="6">
        <f t="shared" si="1"/>
        <v>0</v>
      </c>
      <c r="N22" s="77"/>
      <c r="O22" s="77"/>
    </row>
    <row r="23" spans="1:16" x14ac:dyDescent="0.25">
      <c r="E23" s="37"/>
      <c r="F23" s="37"/>
      <c r="G23" s="37"/>
      <c r="J23" s="78">
        <f>SUM(J2:J12)</f>
        <v>1197.46</v>
      </c>
      <c r="K23" s="78">
        <f t="shared" ref="K23:L23" si="4">SUM(K2:K12)</f>
        <v>152.10999999999999</v>
      </c>
      <c r="L23" s="78">
        <f t="shared" si="4"/>
        <v>1046.23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18018.650000000001</v>
      </c>
      <c r="F24" s="16">
        <f>SUM(F2:F21)</f>
        <v>3603.73</v>
      </c>
      <c r="G24" s="16">
        <f>SUM(G2:G21)</f>
        <v>21622.38</v>
      </c>
      <c r="J24" s="78"/>
      <c r="K24" s="78"/>
      <c r="L24" s="79"/>
      <c r="M24" s="79"/>
      <c r="N24" s="79"/>
      <c r="O24" s="79"/>
      <c r="P24" s="79"/>
    </row>
    <row r="29" spans="1:16" x14ac:dyDescent="0.25">
      <c r="B29" s="47"/>
      <c r="K29" s="86"/>
    </row>
    <row r="33" spans="1:10" s="41" customFormat="1" x14ac:dyDescent="0.25">
      <c r="A33" s="42"/>
      <c r="B33" s="2"/>
      <c r="C33" s="6"/>
      <c r="D33" s="6"/>
      <c r="E33" s="6"/>
      <c r="F33" s="6"/>
      <c r="G33" s="6"/>
      <c r="J33" s="81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F30" sqref="F30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171101</v>
      </c>
      <c r="B2" s="2" t="s">
        <v>11</v>
      </c>
      <c r="C2" s="6">
        <v>550</v>
      </c>
      <c r="D2" s="6">
        <v>69.099999999999994</v>
      </c>
      <c r="E2" s="6">
        <f t="shared" ref="E2:E7" si="0">SUM(C2:D2)</f>
        <v>619.1</v>
      </c>
      <c r="F2" s="6">
        <f t="shared" ref="F2:F22" si="1">E2/5</f>
        <v>123.82000000000001</v>
      </c>
      <c r="G2" s="30">
        <f t="shared" ref="G2:G22" si="2">SUM(E2:F2)</f>
        <v>742.92000000000007</v>
      </c>
      <c r="H2" s="85"/>
      <c r="J2" s="74">
        <v>5.98</v>
      </c>
      <c r="K2" s="74">
        <v>1</v>
      </c>
      <c r="L2" s="75">
        <v>4.9800000000000004</v>
      </c>
      <c r="M2" s="75" t="s">
        <v>233</v>
      </c>
      <c r="N2" s="75" t="s">
        <v>234</v>
      </c>
      <c r="O2" s="75" t="s">
        <v>192</v>
      </c>
    </row>
    <row r="3" spans="1:16" x14ac:dyDescent="0.25">
      <c r="A3" s="2">
        <v>171104</v>
      </c>
      <c r="B3" s="2" t="s">
        <v>11</v>
      </c>
      <c r="C3" s="6">
        <v>650</v>
      </c>
      <c r="D3" s="6">
        <v>0</v>
      </c>
      <c r="E3" s="6">
        <f t="shared" si="0"/>
        <v>650</v>
      </c>
      <c r="F3" s="6">
        <f t="shared" si="1"/>
        <v>130</v>
      </c>
      <c r="G3" s="6">
        <f t="shared" si="2"/>
        <v>780</v>
      </c>
      <c r="J3" s="74">
        <v>41.82</v>
      </c>
      <c r="K3" s="74" t="s">
        <v>16</v>
      </c>
      <c r="L3" s="75">
        <v>41.82</v>
      </c>
      <c r="M3" s="75" t="s">
        <v>30</v>
      </c>
      <c r="N3" s="75" t="s">
        <v>62</v>
      </c>
      <c r="O3" s="75" t="s">
        <v>193</v>
      </c>
    </row>
    <row r="4" spans="1:16" x14ac:dyDescent="0.25">
      <c r="A4" s="2">
        <v>171105</v>
      </c>
      <c r="B4" s="2" t="s">
        <v>11</v>
      </c>
      <c r="C4" s="6">
        <v>1620</v>
      </c>
      <c r="D4" s="6">
        <v>0</v>
      </c>
      <c r="E4" s="6">
        <f t="shared" si="0"/>
        <v>1620</v>
      </c>
      <c r="F4" s="6">
        <f>E4/5</f>
        <v>324</v>
      </c>
      <c r="G4" s="6">
        <f t="shared" si="2"/>
        <v>1944</v>
      </c>
      <c r="J4" s="74">
        <v>75.2</v>
      </c>
      <c r="K4" s="74" t="s">
        <v>16</v>
      </c>
      <c r="L4" s="75">
        <v>75.2</v>
      </c>
      <c r="M4" s="75" t="s">
        <v>189</v>
      </c>
      <c r="N4" s="75" t="s">
        <v>236</v>
      </c>
      <c r="O4" s="75" t="s">
        <v>193</v>
      </c>
    </row>
    <row r="5" spans="1:16" x14ac:dyDescent="0.25">
      <c r="A5" s="2">
        <v>171103</v>
      </c>
      <c r="B5" s="2" t="s">
        <v>241</v>
      </c>
      <c r="C5" s="6">
        <v>810</v>
      </c>
      <c r="D5" s="6">
        <v>0</v>
      </c>
      <c r="E5" s="6">
        <f t="shared" si="0"/>
        <v>810</v>
      </c>
      <c r="F5" s="6">
        <f>E5/5</f>
        <v>162</v>
      </c>
      <c r="G5" s="6">
        <f t="shared" si="2"/>
        <v>972</v>
      </c>
      <c r="J5" s="75">
        <v>709</v>
      </c>
      <c r="K5" s="74">
        <v>118.17</v>
      </c>
      <c r="L5" s="74">
        <v>590.83000000000004</v>
      </c>
      <c r="M5" s="75" t="s">
        <v>237</v>
      </c>
      <c r="N5" s="75" t="s">
        <v>238</v>
      </c>
      <c r="O5" s="75" t="s">
        <v>192</v>
      </c>
    </row>
    <row r="6" spans="1:16" x14ac:dyDescent="0.25">
      <c r="A6" s="2">
        <v>171107</v>
      </c>
      <c r="B6" s="2" t="s">
        <v>115</v>
      </c>
      <c r="C6" s="6">
        <v>30</v>
      </c>
      <c r="D6" s="6">
        <v>0</v>
      </c>
      <c r="E6" s="6">
        <f t="shared" si="0"/>
        <v>30</v>
      </c>
      <c r="F6" s="6">
        <f t="shared" si="1"/>
        <v>6</v>
      </c>
      <c r="G6" s="6">
        <f t="shared" si="2"/>
        <v>36</v>
      </c>
      <c r="J6" s="74">
        <v>16</v>
      </c>
      <c r="K6" s="74" t="s">
        <v>16</v>
      </c>
      <c r="L6" s="75">
        <v>16</v>
      </c>
      <c r="M6" s="75" t="s">
        <v>77</v>
      </c>
      <c r="N6" s="75" t="s">
        <v>87</v>
      </c>
      <c r="O6" s="75" t="s">
        <v>193</v>
      </c>
    </row>
    <row r="7" spans="1:16" x14ac:dyDescent="0.25">
      <c r="A7" s="2">
        <v>171109</v>
      </c>
      <c r="B7" s="2" t="s">
        <v>19</v>
      </c>
      <c r="C7" s="6">
        <v>75</v>
      </c>
      <c r="D7" s="6">
        <v>0</v>
      </c>
      <c r="E7" s="6">
        <f t="shared" si="0"/>
        <v>75</v>
      </c>
      <c r="F7" s="6">
        <f t="shared" si="1"/>
        <v>15</v>
      </c>
      <c r="G7" s="6">
        <f t="shared" si="2"/>
        <v>90</v>
      </c>
      <c r="J7" s="74">
        <v>58.66</v>
      </c>
      <c r="K7" s="74" t="s">
        <v>16</v>
      </c>
      <c r="L7" s="75">
        <v>58.66</v>
      </c>
      <c r="M7" s="75" t="s">
        <v>10</v>
      </c>
      <c r="N7" s="75" t="s">
        <v>10</v>
      </c>
      <c r="O7" s="75" t="s">
        <v>193</v>
      </c>
    </row>
    <row r="8" spans="1:16" x14ac:dyDescent="0.25">
      <c r="A8" s="2">
        <v>180101</v>
      </c>
      <c r="B8" s="2" t="s">
        <v>20</v>
      </c>
      <c r="C8" s="6">
        <v>786.96</v>
      </c>
      <c r="D8" s="6">
        <v>0</v>
      </c>
      <c r="E8" s="6">
        <f t="shared" ref="E8:E9" si="3">SUM(C8:D8)</f>
        <v>786.96</v>
      </c>
      <c r="F8" s="6">
        <f t="shared" si="1"/>
        <v>157.392</v>
      </c>
      <c r="G8" s="6">
        <f t="shared" si="2"/>
        <v>944.35200000000009</v>
      </c>
      <c r="J8" s="74">
        <v>144.86000000000001</v>
      </c>
      <c r="K8" s="74">
        <v>20.420000000000002</v>
      </c>
      <c r="L8" s="75">
        <v>124.44</v>
      </c>
      <c r="M8" s="75" t="s">
        <v>82</v>
      </c>
      <c r="N8" s="75" t="s">
        <v>232</v>
      </c>
      <c r="O8" s="75" t="s">
        <v>193</v>
      </c>
    </row>
    <row r="9" spans="1:16" x14ac:dyDescent="0.25">
      <c r="A9" s="2">
        <v>180102</v>
      </c>
      <c r="B9" s="2" t="s">
        <v>20</v>
      </c>
      <c r="C9" s="6">
        <v>314.77999999999997</v>
      </c>
      <c r="D9" s="6">
        <v>0</v>
      </c>
      <c r="E9" s="6">
        <f t="shared" si="3"/>
        <v>314.77999999999997</v>
      </c>
      <c r="F9" s="6">
        <f t="shared" si="1"/>
        <v>62.955999999999996</v>
      </c>
      <c r="G9" s="6">
        <f t="shared" si="2"/>
        <v>377.73599999999999</v>
      </c>
      <c r="J9" s="74">
        <v>25.9</v>
      </c>
      <c r="K9" s="74" t="s">
        <v>16</v>
      </c>
      <c r="L9" s="75">
        <v>23.55</v>
      </c>
      <c r="M9" s="75" t="s">
        <v>308</v>
      </c>
      <c r="N9" s="75" t="s">
        <v>309</v>
      </c>
      <c r="O9" s="75" t="s">
        <v>192</v>
      </c>
    </row>
    <row r="10" spans="1:16" x14ac:dyDescent="0.25">
      <c r="A10" s="2">
        <v>171202</v>
      </c>
      <c r="B10" s="2" t="s">
        <v>115</v>
      </c>
      <c r="C10" s="6">
        <v>1432</v>
      </c>
      <c r="D10" s="6">
        <v>0</v>
      </c>
      <c r="E10" s="6">
        <f t="shared" ref="E10:E22" si="4">SUM(C10:D10)</f>
        <v>1432</v>
      </c>
      <c r="F10" s="6">
        <f t="shared" si="1"/>
        <v>286.39999999999998</v>
      </c>
      <c r="G10" s="6">
        <f t="shared" si="2"/>
        <v>1718.4</v>
      </c>
      <c r="J10" s="75"/>
    </row>
    <row r="11" spans="1:16" x14ac:dyDescent="0.25">
      <c r="A11" s="2">
        <v>171206</v>
      </c>
      <c r="B11" s="2" t="s">
        <v>115</v>
      </c>
      <c r="C11" s="6">
        <v>720</v>
      </c>
      <c r="D11" s="6">
        <v>0</v>
      </c>
      <c r="E11" s="6">
        <f t="shared" si="4"/>
        <v>720</v>
      </c>
      <c r="F11" s="6">
        <f t="shared" si="1"/>
        <v>144</v>
      </c>
      <c r="G11" s="6">
        <f t="shared" si="2"/>
        <v>864</v>
      </c>
    </row>
    <row r="12" spans="1:16" x14ac:dyDescent="0.25">
      <c r="A12" s="2">
        <v>171204</v>
      </c>
      <c r="B12" s="2" t="s">
        <v>50</v>
      </c>
      <c r="C12" s="6">
        <v>600</v>
      </c>
      <c r="D12" s="6">
        <v>0</v>
      </c>
      <c r="E12" s="6">
        <f t="shared" si="4"/>
        <v>600</v>
      </c>
      <c r="F12" s="6">
        <f t="shared" si="1"/>
        <v>120</v>
      </c>
      <c r="G12" s="6">
        <f t="shared" si="2"/>
        <v>720</v>
      </c>
    </row>
    <row r="13" spans="1:16" x14ac:dyDescent="0.25">
      <c r="A13" s="2">
        <v>171207</v>
      </c>
      <c r="B13" s="2" t="s">
        <v>11</v>
      </c>
      <c r="C13" s="6">
        <v>550</v>
      </c>
      <c r="D13" s="6">
        <v>0</v>
      </c>
      <c r="E13" s="6">
        <f t="shared" si="4"/>
        <v>550</v>
      </c>
      <c r="F13" s="6">
        <f t="shared" si="1"/>
        <v>110</v>
      </c>
      <c r="G13" s="6">
        <f t="shared" si="2"/>
        <v>660</v>
      </c>
    </row>
    <row r="14" spans="1:16" x14ac:dyDescent="0.25">
      <c r="E14" s="6">
        <f t="shared" si="4"/>
        <v>0</v>
      </c>
      <c r="F14" s="6">
        <f t="shared" si="1"/>
        <v>0</v>
      </c>
      <c r="G14" s="6">
        <f t="shared" si="2"/>
        <v>0</v>
      </c>
    </row>
    <row r="15" spans="1:16" x14ac:dyDescent="0.25">
      <c r="E15" s="6">
        <f t="shared" si="4"/>
        <v>0</v>
      </c>
      <c r="F15" s="37">
        <f t="shared" si="1"/>
        <v>0</v>
      </c>
      <c r="G15" s="6">
        <f t="shared" si="2"/>
        <v>0</v>
      </c>
      <c r="N15" s="77"/>
      <c r="O15" s="77"/>
    </row>
    <row r="16" spans="1:16" x14ac:dyDescent="0.25">
      <c r="E16" s="37">
        <f t="shared" si="4"/>
        <v>0</v>
      </c>
      <c r="F16" s="6">
        <f t="shared" si="1"/>
        <v>0</v>
      </c>
      <c r="G16" s="6">
        <f t="shared" si="2"/>
        <v>0</v>
      </c>
      <c r="N16" s="77"/>
    </row>
    <row r="17" spans="1:16" x14ac:dyDescent="0.25">
      <c r="E17" s="37">
        <f t="shared" si="4"/>
        <v>0</v>
      </c>
      <c r="F17" s="37">
        <f t="shared" si="1"/>
        <v>0</v>
      </c>
      <c r="G17" s="6">
        <f t="shared" si="2"/>
        <v>0</v>
      </c>
      <c r="N17" s="77"/>
      <c r="O17" s="77"/>
    </row>
    <row r="18" spans="1:16" x14ac:dyDescent="0.25">
      <c r="E18" s="37">
        <f t="shared" si="4"/>
        <v>0</v>
      </c>
      <c r="F18" s="37">
        <f t="shared" si="1"/>
        <v>0</v>
      </c>
      <c r="G18" s="6">
        <f t="shared" si="2"/>
        <v>0</v>
      </c>
      <c r="J18" s="78">
        <f>SUM(J2:J9)</f>
        <v>1077.42</v>
      </c>
      <c r="K18" s="78">
        <f t="shared" ref="K18" si="5">SUM(K2:K8)</f>
        <v>139.59</v>
      </c>
      <c r="L18" s="78">
        <f>SUM(L2:L9)</f>
        <v>935.48</v>
      </c>
      <c r="N18" s="77"/>
      <c r="O18" s="77"/>
    </row>
    <row r="19" spans="1:16" x14ac:dyDescent="0.25">
      <c r="E19" s="37">
        <f t="shared" si="4"/>
        <v>0</v>
      </c>
      <c r="F19" s="37">
        <f t="shared" si="1"/>
        <v>0</v>
      </c>
      <c r="G19" s="6">
        <f t="shared" si="2"/>
        <v>0</v>
      </c>
      <c r="N19" s="77"/>
      <c r="O19" s="77"/>
    </row>
    <row r="20" spans="1:16" x14ac:dyDescent="0.25">
      <c r="E20" s="37">
        <f t="shared" si="4"/>
        <v>0</v>
      </c>
      <c r="F20" s="37">
        <f t="shared" si="1"/>
        <v>0</v>
      </c>
      <c r="G20" s="6">
        <f t="shared" si="2"/>
        <v>0</v>
      </c>
      <c r="N20" s="77"/>
      <c r="O20" s="77"/>
    </row>
    <row r="21" spans="1:16" x14ac:dyDescent="0.25">
      <c r="E21" s="37">
        <f t="shared" si="4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4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/>
      <c r="F23" s="37"/>
      <c r="G23" s="37"/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8207.84</v>
      </c>
      <c r="F24" s="16">
        <f>SUM(F2:F21)</f>
        <v>1641.568</v>
      </c>
      <c r="G24" s="16">
        <f>SUM(G2:G21)</f>
        <v>9849.4079999999994</v>
      </c>
      <c r="J24" s="78"/>
      <c r="K24" s="78"/>
      <c r="L24" s="79"/>
      <c r="M24" s="79"/>
      <c r="N24" s="79"/>
      <c r="O24" s="79"/>
      <c r="P24" s="79"/>
    </row>
    <row r="28" spans="1:16" x14ac:dyDescent="0.25">
      <c r="B28" s="88" t="s">
        <v>240</v>
      </c>
    </row>
    <row r="29" spans="1:16" x14ac:dyDescent="0.25">
      <c r="B29" s="47"/>
      <c r="K29" s="86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25" sqref="E25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171207</v>
      </c>
      <c r="B2" s="2" t="s">
        <v>11</v>
      </c>
      <c r="C2" s="6">
        <v>550</v>
      </c>
      <c r="D2" s="6">
        <v>69.099999999999994</v>
      </c>
      <c r="E2" s="6">
        <f>SUM(C2:D2)</f>
        <v>619.1</v>
      </c>
      <c r="F2" s="6">
        <f t="shared" ref="F2:F22" si="0">E2/5</f>
        <v>123.82000000000001</v>
      </c>
      <c r="G2" s="30">
        <f t="shared" ref="G2:G22" si="1">SUM(E2:F2)</f>
        <v>742.92000000000007</v>
      </c>
      <c r="H2" s="85"/>
      <c r="J2" s="74">
        <v>41.82</v>
      </c>
      <c r="K2" s="74" t="s">
        <v>16</v>
      </c>
      <c r="L2" s="75">
        <v>41.82</v>
      </c>
      <c r="M2" s="75" t="s">
        <v>242</v>
      </c>
      <c r="N2" s="75" t="s">
        <v>30</v>
      </c>
      <c r="O2" s="75" t="s">
        <v>193</v>
      </c>
    </row>
    <row r="3" spans="1:16" x14ac:dyDescent="0.25">
      <c r="A3" s="2">
        <v>171212</v>
      </c>
      <c r="B3" s="2" t="s">
        <v>115</v>
      </c>
      <c r="C3" s="6">
        <v>1005</v>
      </c>
      <c r="D3" s="6">
        <v>0</v>
      </c>
      <c r="E3" s="6">
        <f t="shared" ref="E3:E11" si="2">SUM(C3:D3)</f>
        <v>1005</v>
      </c>
      <c r="F3" s="6">
        <f t="shared" si="0"/>
        <v>201</v>
      </c>
      <c r="G3" s="6">
        <f t="shared" si="1"/>
        <v>1206</v>
      </c>
      <c r="J3" s="74">
        <v>75.2</v>
      </c>
      <c r="K3" s="74" t="s">
        <v>16</v>
      </c>
      <c r="L3" s="75">
        <v>75.2</v>
      </c>
      <c r="M3" s="75" t="s">
        <v>189</v>
      </c>
      <c r="N3" s="75" t="s">
        <v>236</v>
      </c>
      <c r="O3" s="75" t="s">
        <v>193</v>
      </c>
    </row>
    <row r="4" spans="1:16" x14ac:dyDescent="0.25">
      <c r="A4" s="2">
        <v>171213</v>
      </c>
      <c r="B4" s="2" t="s">
        <v>115</v>
      </c>
      <c r="C4" s="6">
        <v>150</v>
      </c>
      <c r="D4" s="6">
        <v>0</v>
      </c>
      <c r="E4" s="6">
        <f t="shared" si="2"/>
        <v>150</v>
      </c>
      <c r="F4" s="6">
        <f>E4/5</f>
        <v>30</v>
      </c>
      <c r="G4" s="6">
        <f t="shared" si="1"/>
        <v>180</v>
      </c>
      <c r="J4" s="74">
        <v>16</v>
      </c>
      <c r="K4" s="74" t="s">
        <v>16</v>
      </c>
      <c r="L4" s="75">
        <v>16</v>
      </c>
      <c r="M4" s="75" t="s">
        <v>77</v>
      </c>
      <c r="N4" s="75" t="s">
        <v>87</v>
      </c>
      <c r="O4" s="75" t="s">
        <v>193</v>
      </c>
    </row>
    <row r="5" spans="1:16" x14ac:dyDescent="0.25">
      <c r="A5" s="2">
        <v>171208</v>
      </c>
      <c r="B5" s="2" t="s">
        <v>59</v>
      </c>
      <c r="C5" s="6">
        <v>550</v>
      </c>
      <c r="D5" s="6">
        <v>0</v>
      </c>
      <c r="E5" s="6">
        <f t="shared" si="2"/>
        <v>550</v>
      </c>
      <c r="F5" s="6">
        <f>E5/5</f>
        <v>110</v>
      </c>
      <c r="G5" s="6">
        <f t="shared" si="1"/>
        <v>660</v>
      </c>
      <c r="J5" s="74">
        <v>58.66</v>
      </c>
      <c r="K5" s="74" t="s">
        <v>243</v>
      </c>
      <c r="L5" s="75">
        <v>58.66</v>
      </c>
      <c r="M5" s="75" t="s">
        <v>10</v>
      </c>
      <c r="N5" s="75" t="s">
        <v>10</v>
      </c>
      <c r="O5" s="75" t="s">
        <v>193</v>
      </c>
    </row>
    <row r="6" spans="1:16" x14ac:dyDescent="0.25">
      <c r="A6" s="2">
        <v>171214</v>
      </c>
      <c r="B6" s="2" t="s">
        <v>59</v>
      </c>
      <c r="C6" s="6">
        <v>75.459999999999994</v>
      </c>
      <c r="D6" s="6">
        <v>0</v>
      </c>
      <c r="E6" s="6">
        <f t="shared" si="2"/>
        <v>75.459999999999994</v>
      </c>
      <c r="F6" s="6">
        <f t="shared" si="0"/>
        <v>15.091999999999999</v>
      </c>
      <c r="G6" s="6">
        <f t="shared" si="1"/>
        <v>90.551999999999992</v>
      </c>
      <c r="J6" s="74">
        <v>14.9</v>
      </c>
      <c r="K6" s="74" t="s">
        <v>16</v>
      </c>
      <c r="L6" s="75">
        <v>14.9</v>
      </c>
      <c r="M6" s="75" t="s">
        <v>224</v>
      </c>
      <c r="N6" s="75" t="s">
        <v>244</v>
      </c>
      <c r="O6" s="75" t="s">
        <v>193</v>
      </c>
    </row>
    <row r="7" spans="1:16" x14ac:dyDescent="0.25">
      <c r="A7" s="2">
        <v>171216</v>
      </c>
      <c r="B7" s="2" t="s">
        <v>59</v>
      </c>
      <c r="C7" s="6">
        <v>5.0599999999999996</v>
      </c>
      <c r="D7" s="6">
        <v>0</v>
      </c>
      <c r="E7" s="6">
        <f t="shared" si="2"/>
        <v>5.0599999999999996</v>
      </c>
      <c r="F7" s="6">
        <f t="shared" si="0"/>
        <v>1.012</v>
      </c>
      <c r="G7" s="6">
        <f t="shared" si="1"/>
        <v>6.0719999999999992</v>
      </c>
      <c r="J7" s="74">
        <v>96.55</v>
      </c>
      <c r="K7" s="74">
        <v>3.9</v>
      </c>
      <c r="L7" s="75">
        <v>92.65</v>
      </c>
      <c r="M7" s="75" t="s">
        <v>210</v>
      </c>
      <c r="N7" s="75" t="s">
        <v>7</v>
      </c>
      <c r="O7" s="75" t="s">
        <v>192</v>
      </c>
    </row>
    <row r="8" spans="1:16" x14ac:dyDescent="0.25">
      <c r="A8" s="2">
        <v>171203</v>
      </c>
      <c r="B8" s="2" t="s">
        <v>11</v>
      </c>
      <c r="C8" s="6">
        <v>2700</v>
      </c>
      <c r="D8" s="6">
        <v>12.81</v>
      </c>
      <c r="E8" s="6">
        <f t="shared" si="2"/>
        <v>2712.81</v>
      </c>
      <c r="F8" s="6">
        <f t="shared" si="0"/>
        <v>542.56200000000001</v>
      </c>
      <c r="G8" s="6">
        <f t="shared" si="1"/>
        <v>3255.3719999999998</v>
      </c>
      <c r="J8" s="74">
        <v>79.930000000000007</v>
      </c>
      <c r="K8" s="74">
        <v>9.61</v>
      </c>
      <c r="L8" s="75">
        <v>70.319999999999993</v>
      </c>
      <c r="M8" s="75" t="s">
        <v>82</v>
      </c>
      <c r="N8" s="75" t="s">
        <v>209</v>
      </c>
      <c r="O8" s="75" t="s">
        <v>193</v>
      </c>
    </row>
    <row r="9" spans="1:16" x14ac:dyDescent="0.25">
      <c r="A9" s="2">
        <v>171205</v>
      </c>
      <c r="B9" s="2" t="s">
        <v>11</v>
      </c>
      <c r="C9" s="6">
        <v>850</v>
      </c>
      <c r="D9" s="6">
        <v>0</v>
      </c>
      <c r="E9" s="6">
        <f t="shared" si="2"/>
        <v>850</v>
      </c>
      <c r="F9" s="6">
        <f t="shared" si="0"/>
        <v>170</v>
      </c>
      <c r="G9" s="6">
        <f t="shared" si="1"/>
        <v>1020</v>
      </c>
      <c r="J9" s="74">
        <v>4.55</v>
      </c>
      <c r="K9" s="74">
        <v>0.76</v>
      </c>
      <c r="L9" s="75">
        <v>3.79</v>
      </c>
      <c r="M9" s="75" t="s">
        <v>233</v>
      </c>
      <c r="N9" s="75" t="s">
        <v>245</v>
      </c>
      <c r="O9" s="75" t="s">
        <v>193</v>
      </c>
    </row>
    <row r="10" spans="1:16" x14ac:dyDescent="0.25">
      <c r="A10" s="2">
        <v>171209</v>
      </c>
      <c r="B10" s="2" t="s">
        <v>11</v>
      </c>
      <c r="C10" s="6">
        <v>650</v>
      </c>
      <c r="D10" s="6">
        <v>0</v>
      </c>
      <c r="E10" s="6">
        <f t="shared" si="2"/>
        <v>650</v>
      </c>
      <c r="F10" s="6">
        <f t="shared" si="0"/>
        <v>130</v>
      </c>
      <c r="G10" s="6">
        <f t="shared" si="1"/>
        <v>780</v>
      </c>
    </row>
    <row r="11" spans="1:16" x14ac:dyDescent="0.25">
      <c r="A11" s="2">
        <v>180107</v>
      </c>
      <c r="B11" s="2" t="s">
        <v>11</v>
      </c>
      <c r="C11" s="6">
        <v>650</v>
      </c>
      <c r="D11" s="6">
        <v>0</v>
      </c>
      <c r="E11" s="6">
        <f t="shared" si="2"/>
        <v>650</v>
      </c>
      <c r="F11" s="6">
        <f t="shared" si="0"/>
        <v>130</v>
      </c>
      <c r="G11" s="6">
        <f t="shared" si="1"/>
        <v>780</v>
      </c>
    </row>
    <row r="12" spans="1:16" x14ac:dyDescent="0.25">
      <c r="D12" s="6">
        <v>0</v>
      </c>
      <c r="E12" s="6">
        <f t="shared" ref="E12:E22" si="3">SUM(C12:D12)</f>
        <v>0</v>
      </c>
      <c r="F12" s="6">
        <f t="shared" si="0"/>
        <v>0</v>
      </c>
      <c r="G12" s="6">
        <f t="shared" si="1"/>
        <v>0</v>
      </c>
    </row>
    <row r="13" spans="1:16" x14ac:dyDescent="0.25">
      <c r="D13" s="6">
        <v>0</v>
      </c>
      <c r="E13" s="6">
        <f t="shared" si="3"/>
        <v>0</v>
      </c>
      <c r="F13" s="6">
        <f t="shared" si="0"/>
        <v>0</v>
      </c>
      <c r="G13" s="6">
        <f t="shared" si="1"/>
        <v>0</v>
      </c>
      <c r="J13" s="74">
        <f>SUM(J2:J9)</f>
        <v>387.61</v>
      </c>
      <c r="K13" s="74">
        <f t="shared" ref="K13:L13" si="4">SUM(K2:K9)</f>
        <v>14.27</v>
      </c>
      <c r="L13" s="74">
        <f t="shared" si="4"/>
        <v>373.34000000000003</v>
      </c>
    </row>
    <row r="14" spans="1:16" x14ac:dyDescent="0.25">
      <c r="E14" s="6">
        <f t="shared" si="3"/>
        <v>0</v>
      </c>
      <c r="F14" s="6">
        <f t="shared" si="0"/>
        <v>0</v>
      </c>
      <c r="G14" s="6">
        <f t="shared" si="1"/>
        <v>0</v>
      </c>
    </row>
    <row r="15" spans="1:16" x14ac:dyDescent="0.25">
      <c r="E15" s="6">
        <f t="shared" si="3"/>
        <v>0</v>
      </c>
      <c r="F15" s="37">
        <f t="shared" si="0"/>
        <v>0</v>
      </c>
      <c r="G15" s="6">
        <f t="shared" si="1"/>
        <v>0</v>
      </c>
      <c r="N15" s="77"/>
      <c r="O15" s="77"/>
    </row>
    <row r="16" spans="1:16" x14ac:dyDescent="0.25">
      <c r="E16" s="37">
        <f t="shared" si="3"/>
        <v>0</v>
      </c>
      <c r="F16" s="6">
        <f t="shared" si="0"/>
        <v>0</v>
      </c>
      <c r="G16" s="6">
        <f t="shared" si="1"/>
        <v>0</v>
      </c>
      <c r="N16" s="77"/>
    </row>
    <row r="17" spans="1:16" x14ac:dyDescent="0.25">
      <c r="E17" s="37">
        <f t="shared" si="3"/>
        <v>0</v>
      </c>
      <c r="F17" s="37">
        <f t="shared" si="0"/>
        <v>0</v>
      </c>
      <c r="G17" s="6">
        <f t="shared" si="1"/>
        <v>0</v>
      </c>
      <c r="N17" s="77"/>
      <c r="O17" s="77"/>
    </row>
    <row r="18" spans="1:16" x14ac:dyDescent="0.25">
      <c r="E18" s="37">
        <f t="shared" si="3"/>
        <v>0</v>
      </c>
      <c r="F18" s="37">
        <f t="shared" si="0"/>
        <v>0</v>
      </c>
      <c r="G18" s="6">
        <f t="shared" si="1"/>
        <v>0</v>
      </c>
      <c r="N18" s="77"/>
      <c r="O18" s="77"/>
    </row>
    <row r="19" spans="1:16" x14ac:dyDescent="0.25">
      <c r="E19" s="37">
        <f t="shared" si="3"/>
        <v>0</v>
      </c>
      <c r="F19" s="37">
        <f t="shared" si="0"/>
        <v>0</v>
      </c>
      <c r="G19" s="6">
        <f t="shared" si="1"/>
        <v>0</v>
      </c>
      <c r="N19" s="77"/>
      <c r="O19" s="77"/>
    </row>
    <row r="20" spans="1:16" x14ac:dyDescent="0.25">
      <c r="E20" s="37">
        <f t="shared" si="3"/>
        <v>0</v>
      </c>
      <c r="F20" s="37">
        <f t="shared" si="0"/>
        <v>0</v>
      </c>
      <c r="G20" s="6">
        <f t="shared" si="1"/>
        <v>0</v>
      </c>
      <c r="N20" s="77"/>
      <c r="O20" s="77"/>
    </row>
    <row r="21" spans="1:16" x14ac:dyDescent="0.25">
      <c r="E21" s="37">
        <f t="shared" si="3"/>
        <v>0</v>
      </c>
      <c r="F21" s="37">
        <f t="shared" si="0"/>
        <v>0</v>
      </c>
      <c r="G21" s="6">
        <f t="shared" si="1"/>
        <v>0</v>
      </c>
      <c r="N21" s="77"/>
      <c r="O21" s="77"/>
    </row>
    <row r="22" spans="1:16" x14ac:dyDescent="0.25">
      <c r="E22" s="37">
        <f t="shared" si="3"/>
        <v>0</v>
      </c>
      <c r="F22" s="37">
        <f t="shared" si="0"/>
        <v>0</v>
      </c>
      <c r="G22" s="6">
        <f t="shared" si="1"/>
        <v>0</v>
      </c>
      <c r="N22" s="77"/>
      <c r="O22" s="77"/>
    </row>
    <row r="23" spans="1:16" x14ac:dyDescent="0.25">
      <c r="E23" s="37"/>
      <c r="F23" s="37"/>
      <c r="G23" s="37"/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7267.43</v>
      </c>
      <c r="F24" s="16">
        <f>SUM(F2:F21)</f>
        <v>1453.4859999999999</v>
      </c>
      <c r="G24" s="16">
        <f>SUM(G2:G21)</f>
        <v>8720.9160000000011</v>
      </c>
      <c r="J24" s="78"/>
      <c r="K24" s="78"/>
      <c r="L24" s="79"/>
      <c r="M24" s="79"/>
      <c r="N24" s="79"/>
      <c r="O24" s="79"/>
      <c r="P24" s="79"/>
    </row>
    <row r="28" spans="1:16" x14ac:dyDescent="0.25">
      <c r="B28" s="90"/>
    </row>
    <row r="29" spans="1:16" x14ac:dyDescent="0.25">
      <c r="B29" s="47"/>
      <c r="K29" s="86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D33" sqref="D33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180105</v>
      </c>
      <c r="B2" s="2" t="s">
        <v>11</v>
      </c>
      <c r="C2" s="6">
        <v>540</v>
      </c>
      <c r="D2" s="6">
        <v>0</v>
      </c>
      <c r="E2" s="6">
        <f>SUM(C2:D2)</f>
        <v>540</v>
      </c>
      <c r="F2" s="6">
        <f t="shared" ref="F2:F22" si="0">E2/5</f>
        <v>108</v>
      </c>
      <c r="G2" s="30">
        <f t="shared" ref="G2:G22" si="1">SUM(E2:F2)</f>
        <v>648</v>
      </c>
      <c r="H2" s="85"/>
      <c r="J2" s="74">
        <v>41.82</v>
      </c>
      <c r="K2" s="74" t="s">
        <v>16</v>
      </c>
      <c r="L2" s="75">
        <v>41.82</v>
      </c>
      <c r="M2" s="75" t="s">
        <v>30</v>
      </c>
      <c r="N2" s="75" t="s">
        <v>30</v>
      </c>
      <c r="O2" s="75" t="s">
        <v>193</v>
      </c>
    </row>
    <row r="3" spans="1:16" x14ac:dyDescent="0.25">
      <c r="A3" s="2">
        <v>180108</v>
      </c>
      <c r="B3" s="2" t="s">
        <v>11</v>
      </c>
      <c r="C3" s="6">
        <v>1080</v>
      </c>
      <c r="D3" s="6">
        <v>0</v>
      </c>
      <c r="E3" s="6">
        <f t="shared" ref="E3:E22" si="2">SUM(C3:D3)</f>
        <v>1080</v>
      </c>
      <c r="F3" s="6">
        <f t="shared" si="0"/>
        <v>216</v>
      </c>
      <c r="G3" s="6">
        <f t="shared" si="1"/>
        <v>1296</v>
      </c>
      <c r="J3" s="74">
        <v>75.2</v>
      </c>
      <c r="K3" s="74" t="s">
        <v>16</v>
      </c>
      <c r="L3" s="75">
        <v>75.2</v>
      </c>
      <c r="M3" s="75" t="s">
        <v>189</v>
      </c>
      <c r="N3" s="75" t="s">
        <v>236</v>
      </c>
      <c r="O3" s="75" t="s">
        <v>193</v>
      </c>
    </row>
    <row r="4" spans="1:16" x14ac:dyDescent="0.25">
      <c r="A4" s="2">
        <v>180112</v>
      </c>
      <c r="B4" s="2" t="s">
        <v>11</v>
      </c>
      <c r="C4" s="6">
        <v>550</v>
      </c>
      <c r="D4" s="6">
        <v>0</v>
      </c>
      <c r="E4" s="6">
        <f t="shared" si="2"/>
        <v>550</v>
      </c>
      <c r="F4" s="6">
        <f>E4/5</f>
        <v>110</v>
      </c>
      <c r="G4" s="6">
        <f t="shared" si="1"/>
        <v>660</v>
      </c>
      <c r="J4" s="74">
        <v>58.2</v>
      </c>
      <c r="K4" s="74">
        <v>6.39</v>
      </c>
      <c r="L4" s="75">
        <v>51.81</v>
      </c>
      <c r="M4" s="75" t="s">
        <v>246</v>
      </c>
      <c r="N4" s="75" t="s">
        <v>247</v>
      </c>
      <c r="O4" s="75" t="s">
        <v>193</v>
      </c>
    </row>
    <row r="5" spans="1:16" x14ac:dyDescent="0.25">
      <c r="A5" s="2">
        <v>180201</v>
      </c>
      <c r="B5" s="2" t="s">
        <v>11</v>
      </c>
      <c r="C5" s="6">
        <v>950</v>
      </c>
      <c r="D5" s="6">
        <v>0</v>
      </c>
      <c r="E5" s="6">
        <f t="shared" si="2"/>
        <v>950</v>
      </c>
      <c r="F5" s="6">
        <f>E5/5</f>
        <v>190</v>
      </c>
      <c r="G5" s="6">
        <f t="shared" si="1"/>
        <v>1140</v>
      </c>
      <c r="J5" s="74">
        <v>289</v>
      </c>
      <c r="K5" s="74">
        <v>30.44</v>
      </c>
      <c r="L5" s="75">
        <v>258.56</v>
      </c>
      <c r="M5" s="75" t="s">
        <v>249</v>
      </c>
      <c r="N5" s="75" t="s">
        <v>250</v>
      </c>
      <c r="O5" s="75" t="s">
        <v>193</v>
      </c>
    </row>
    <row r="6" spans="1:16" x14ac:dyDescent="0.25">
      <c r="A6" s="2">
        <v>180109</v>
      </c>
      <c r="B6" s="2" t="s">
        <v>140</v>
      </c>
      <c r="C6" s="6">
        <v>550</v>
      </c>
      <c r="D6" s="6">
        <v>0</v>
      </c>
      <c r="E6" s="6">
        <f t="shared" si="2"/>
        <v>550</v>
      </c>
      <c r="F6" s="6">
        <f t="shared" si="0"/>
        <v>110</v>
      </c>
      <c r="G6" s="6">
        <f t="shared" si="1"/>
        <v>660</v>
      </c>
      <c r="J6" s="74">
        <v>33</v>
      </c>
      <c r="K6" s="74">
        <v>3</v>
      </c>
      <c r="L6" s="75">
        <v>30</v>
      </c>
      <c r="M6" s="75" t="s">
        <v>251</v>
      </c>
      <c r="N6" s="75" t="s">
        <v>252</v>
      </c>
      <c r="O6" s="75" t="s">
        <v>193</v>
      </c>
    </row>
    <row r="7" spans="1:16" x14ac:dyDescent="0.25">
      <c r="A7" s="2">
        <v>180106</v>
      </c>
      <c r="B7" s="2" t="s">
        <v>50</v>
      </c>
      <c r="C7" s="6">
        <v>600</v>
      </c>
      <c r="D7" s="6">
        <v>0</v>
      </c>
      <c r="E7" s="6">
        <f t="shared" si="2"/>
        <v>600</v>
      </c>
      <c r="F7" s="6">
        <f t="shared" si="0"/>
        <v>120</v>
      </c>
      <c r="G7" s="6">
        <f t="shared" si="1"/>
        <v>720</v>
      </c>
      <c r="J7" s="74">
        <v>360</v>
      </c>
      <c r="K7" s="74">
        <v>60</v>
      </c>
      <c r="L7" s="75">
        <v>300</v>
      </c>
      <c r="M7" s="75" t="s">
        <v>253</v>
      </c>
      <c r="N7" s="75" t="s">
        <v>254</v>
      </c>
      <c r="O7" s="75" t="s">
        <v>193</v>
      </c>
    </row>
    <row r="8" spans="1:16" x14ac:dyDescent="0.25">
      <c r="A8" s="2">
        <v>180204</v>
      </c>
      <c r="B8" s="2" t="s">
        <v>11</v>
      </c>
      <c r="C8" s="6">
        <v>610</v>
      </c>
      <c r="D8" s="6">
        <v>0</v>
      </c>
      <c r="E8" s="6">
        <f t="shared" si="2"/>
        <v>610</v>
      </c>
      <c r="F8" s="6">
        <f t="shared" si="0"/>
        <v>122</v>
      </c>
      <c r="G8" s="6">
        <f t="shared" si="1"/>
        <v>732</v>
      </c>
      <c r="J8" s="74">
        <v>16</v>
      </c>
      <c r="K8" s="74" t="s">
        <v>16</v>
      </c>
      <c r="L8" s="75">
        <v>16</v>
      </c>
      <c r="M8" s="75" t="s">
        <v>77</v>
      </c>
      <c r="N8" s="75" t="s">
        <v>87</v>
      </c>
      <c r="O8" s="75" t="s">
        <v>193</v>
      </c>
    </row>
    <row r="9" spans="1:16" x14ac:dyDescent="0.25">
      <c r="A9" s="2">
        <v>180205</v>
      </c>
      <c r="B9" s="2" t="s">
        <v>248</v>
      </c>
      <c r="C9" s="6">
        <v>730</v>
      </c>
      <c r="D9" s="6">
        <v>0</v>
      </c>
      <c r="E9" s="6">
        <f t="shared" si="2"/>
        <v>730</v>
      </c>
      <c r="F9" s="6">
        <f t="shared" si="0"/>
        <v>146</v>
      </c>
      <c r="G9" s="6">
        <f t="shared" si="1"/>
        <v>876</v>
      </c>
      <c r="J9" s="74">
        <v>58.66</v>
      </c>
      <c r="K9" s="74" t="s">
        <v>243</v>
      </c>
      <c r="L9" s="75">
        <v>58.66</v>
      </c>
      <c r="M9" s="75" t="s">
        <v>10</v>
      </c>
      <c r="N9" s="75" t="s">
        <v>10</v>
      </c>
      <c r="O9" s="75" t="s">
        <v>193</v>
      </c>
    </row>
    <row r="10" spans="1:16" x14ac:dyDescent="0.25">
      <c r="A10" s="2">
        <v>180113</v>
      </c>
      <c r="B10" s="2" t="s">
        <v>115</v>
      </c>
      <c r="C10" s="6">
        <v>1822.5</v>
      </c>
      <c r="D10" s="6">
        <v>0</v>
      </c>
      <c r="E10" s="6">
        <f t="shared" si="2"/>
        <v>1822.5</v>
      </c>
      <c r="F10" s="6">
        <f t="shared" si="0"/>
        <v>364.5</v>
      </c>
      <c r="G10" s="6">
        <f t="shared" si="1"/>
        <v>2187</v>
      </c>
      <c r="J10" s="74">
        <v>8.6999999999999993</v>
      </c>
      <c r="K10" s="74" t="s">
        <v>255</v>
      </c>
      <c r="L10" s="75">
        <v>8.6999999999999993</v>
      </c>
      <c r="M10" s="75" t="s">
        <v>256</v>
      </c>
      <c r="N10" s="75" t="s">
        <v>257</v>
      </c>
      <c r="O10" s="75" t="s">
        <v>193</v>
      </c>
    </row>
    <row r="11" spans="1:16" x14ac:dyDescent="0.25">
      <c r="A11" s="2">
        <v>180103</v>
      </c>
      <c r="B11" s="2" t="s">
        <v>59</v>
      </c>
      <c r="C11" s="6">
        <v>1932.92</v>
      </c>
      <c r="D11" s="6">
        <v>0</v>
      </c>
      <c r="E11" s="6">
        <f t="shared" si="2"/>
        <v>1932.92</v>
      </c>
      <c r="F11" s="6">
        <f t="shared" si="0"/>
        <v>386.584</v>
      </c>
      <c r="G11" s="6">
        <f t="shared" si="1"/>
        <v>2319.5039999999999</v>
      </c>
      <c r="J11" s="74">
        <v>77.98</v>
      </c>
      <c r="K11" s="74">
        <v>11.33</v>
      </c>
      <c r="L11" s="75">
        <v>66.650000000000006</v>
      </c>
      <c r="M11" s="75" t="s">
        <v>82</v>
      </c>
      <c r="N11" s="75" t="s">
        <v>258</v>
      </c>
      <c r="O11" s="75" t="s">
        <v>193</v>
      </c>
    </row>
    <row r="12" spans="1:16" x14ac:dyDescent="0.25">
      <c r="A12" s="2">
        <v>180104</v>
      </c>
      <c r="B12" s="2" t="s">
        <v>59</v>
      </c>
      <c r="C12" s="6">
        <v>14.52</v>
      </c>
      <c r="D12" s="6">
        <v>0</v>
      </c>
      <c r="E12" s="6">
        <f t="shared" si="2"/>
        <v>14.52</v>
      </c>
      <c r="F12" s="6">
        <f t="shared" si="0"/>
        <v>2.9039999999999999</v>
      </c>
      <c r="G12" s="6">
        <f t="shared" si="1"/>
        <v>17.423999999999999</v>
      </c>
      <c r="J12" s="74">
        <v>41.82</v>
      </c>
      <c r="K12" s="74" t="s">
        <v>16</v>
      </c>
      <c r="L12" s="75">
        <v>41.82</v>
      </c>
      <c r="M12" s="75" t="s">
        <v>30</v>
      </c>
      <c r="N12" s="75" t="s">
        <v>30</v>
      </c>
      <c r="O12" s="75" t="s">
        <v>193</v>
      </c>
    </row>
    <row r="13" spans="1:16" x14ac:dyDescent="0.25">
      <c r="A13" s="2">
        <v>180110</v>
      </c>
      <c r="B13" s="2" t="s">
        <v>59</v>
      </c>
      <c r="C13" s="6">
        <v>292.82</v>
      </c>
      <c r="D13" s="6">
        <v>0</v>
      </c>
      <c r="E13" s="6">
        <f t="shared" si="2"/>
        <v>292.82</v>
      </c>
      <c r="F13" s="6">
        <f t="shared" si="0"/>
        <v>58.564</v>
      </c>
      <c r="G13" s="6">
        <f t="shared" si="1"/>
        <v>351.38400000000001</v>
      </c>
      <c r="J13" s="74">
        <v>75.2</v>
      </c>
      <c r="K13" s="74" t="s">
        <v>16</v>
      </c>
      <c r="L13" s="74">
        <v>75.2</v>
      </c>
      <c r="M13" s="75" t="s">
        <v>189</v>
      </c>
      <c r="N13" s="75" t="s">
        <v>236</v>
      </c>
      <c r="O13" s="75" t="s">
        <v>193</v>
      </c>
    </row>
    <row r="14" spans="1:16" x14ac:dyDescent="0.25">
      <c r="A14" s="2">
        <v>180111</v>
      </c>
      <c r="B14" s="2" t="s">
        <v>59</v>
      </c>
      <c r="C14" s="6">
        <v>1291</v>
      </c>
      <c r="D14" s="6">
        <v>0</v>
      </c>
      <c r="E14" s="6">
        <f t="shared" si="2"/>
        <v>1291</v>
      </c>
      <c r="F14" s="6">
        <f t="shared" si="0"/>
        <v>258.2</v>
      </c>
      <c r="G14" s="6">
        <f t="shared" si="1"/>
        <v>1549.2</v>
      </c>
    </row>
    <row r="15" spans="1:16" x14ac:dyDescent="0.25">
      <c r="A15" s="2">
        <v>180206</v>
      </c>
      <c r="B15" s="2" t="s">
        <v>11</v>
      </c>
      <c r="C15" s="6">
        <v>750</v>
      </c>
      <c r="D15" s="6">
        <v>0</v>
      </c>
      <c r="E15" s="6">
        <f t="shared" si="2"/>
        <v>750</v>
      </c>
      <c r="F15" s="37">
        <f>E15/5</f>
        <v>150</v>
      </c>
      <c r="G15" s="6">
        <f>SUM(E15:F15)</f>
        <v>900</v>
      </c>
      <c r="N15" s="77"/>
      <c r="O15" s="77"/>
    </row>
    <row r="16" spans="1:16" x14ac:dyDescent="0.25">
      <c r="E16" s="37">
        <f t="shared" si="2"/>
        <v>0</v>
      </c>
      <c r="F16" s="6">
        <f t="shared" si="0"/>
        <v>0</v>
      </c>
      <c r="G16" s="6">
        <f t="shared" si="1"/>
        <v>0</v>
      </c>
      <c r="N16" s="77"/>
    </row>
    <row r="17" spans="1:16" x14ac:dyDescent="0.25">
      <c r="E17" s="37">
        <f t="shared" si="2"/>
        <v>0</v>
      </c>
      <c r="F17" s="37">
        <f t="shared" si="0"/>
        <v>0</v>
      </c>
      <c r="G17" s="6">
        <f t="shared" si="1"/>
        <v>0</v>
      </c>
      <c r="N17" s="77"/>
      <c r="O17" s="77"/>
    </row>
    <row r="18" spans="1:16" x14ac:dyDescent="0.25">
      <c r="E18" s="37">
        <f t="shared" si="2"/>
        <v>0</v>
      </c>
      <c r="F18" s="37">
        <f t="shared" si="0"/>
        <v>0</v>
      </c>
      <c r="G18" s="6">
        <f t="shared" si="1"/>
        <v>0</v>
      </c>
      <c r="J18" s="74">
        <f>SUM(J2:J13)</f>
        <v>1135.5800000000002</v>
      </c>
      <c r="K18" s="74">
        <f t="shared" ref="K18:L18" si="3">SUM(K2:K13)</f>
        <v>111.16</v>
      </c>
      <c r="L18" s="74">
        <f t="shared" si="3"/>
        <v>1024.42</v>
      </c>
      <c r="N18" s="77"/>
      <c r="O18" s="77"/>
    </row>
    <row r="19" spans="1:16" x14ac:dyDescent="0.25">
      <c r="E19" s="37">
        <f t="shared" si="2"/>
        <v>0</v>
      </c>
      <c r="F19" s="37">
        <f t="shared" si="0"/>
        <v>0</v>
      </c>
      <c r="G19" s="6">
        <f t="shared" si="1"/>
        <v>0</v>
      </c>
      <c r="N19" s="77"/>
      <c r="O19" s="77"/>
    </row>
    <row r="20" spans="1:16" x14ac:dyDescent="0.25">
      <c r="E20" s="37">
        <f t="shared" si="2"/>
        <v>0</v>
      </c>
      <c r="F20" s="37">
        <f t="shared" si="0"/>
        <v>0</v>
      </c>
      <c r="G20" s="6">
        <f t="shared" si="1"/>
        <v>0</v>
      </c>
      <c r="N20" s="77"/>
      <c r="O20" s="77"/>
    </row>
    <row r="21" spans="1:16" x14ac:dyDescent="0.25">
      <c r="E21" s="37">
        <f t="shared" si="2"/>
        <v>0</v>
      </c>
      <c r="F21" s="37">
        <f t="shared" si="0"/>
        <v>0</v>
      </c>
      <c r="G21" s="6">
        <f t="shared" si="1"/>
        <v>0</v>
      </c>
      <c r="N21" s="77"/>
      <c r="O21" s="77"/>
    </row>
    <row r="22" spans="1:16" x14ac:dyDescent="0.25">
      <c r="E22" s="37">
        <f t="shared" si="2"/>
        <v>0</v>
      </c>
      <c r="F22" s="37">
        <f t="shared" si="0"/>
        <v>0</v>
      </c>
      <c r="G22" s="6">
        <f t="shared" si="1"/>
        <v>0</v>
      </c>
      <c r="N22" s="77"/>
      <c r="O22" s="77"/>
    </row>
    <row r="23" spans="1:16" x14ac:dyDescent="0.25">
      <c r="E23" s="37"/>
      <c r="F23" s="37"/>
      <c r="G23" s="37"/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11713.76</v>
      </c>
      <c r="F24" s="16">
        <f>SUM(F2:F21)</f>
        <v>2342.752</v>
      </c>
      <c r="G24" s="16">
        <f>SUM(G2:G21)</f>
        <v>14056.512000000002</v>
      </c>
      <c r="J24" s="78"/>
      <c r="K24" s="78"/>
      <c r="L24" s="79"/>
      <c r="M24" s="79"/>
      <c r="N24" s="79"/>
      <c r="O24" s="79"/>
      <c r="P24" s="79"/>
    </row>
    <row r="28" spans="1:16" x14ac:dyDescent="0.25">
      <c r="B28" s="90"/>
    </row>
    <row r="29" spans="1:16" x14ac:dyDescent="0.25">
      <c r="B29" s="47"/>
      <c r="K29" s="86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F26" sqref="F2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180202</v>
      </c>
      <c r="B2" s="2" t="s">
        <v>50</v>
      </c>
      <c r="C2" s="6">
        <v>650</v>
      </c>
      <c r="D2" s="6">
        <v>0</v>
      </c>
      <c r="E2" s="6">
        <f t="shared" ref="E2:E22" si="0">SUM(C2:D2)</f>
        <v>650</v>
      </c>
      <c r="F2" s="6">
        <f t="shared" ref="F2:F22" si="1">E2/5</f>
        <v>130</v>
      </c>
      <c r="G2" s="30">
        <f t="shared" ref="G2:G22" si="2">SUM(E2:F2)</f>
        <v>780</v>
      </c>
      <c r="H2" s="85"/>
      <c r="J2" s="74">
        <v>49.6</v>
      </c>
      <c r="K2" s="74" t="s">
        <v>16</v>
      </c>
      <c r="L2" s="75">
        <v>49.6</v>
      </c>
      <c r="M2" s="75" t="s">
        <v>259</v>
      </c>
      <c r="N2" s="75" t="s">
        <v>260</v>
      </c>
      <c r="O2" s="75" t="s">
        <v>193</v>
      </c>
    </row>
    <row r="3" spans="1:16" x14ac:dyDescent="0.25">
      <c r="A3" s="2">
        <v>180209</v>
      </c>
      <c r="B3" s="2" t="s">
        <v>115</v>
      </c>
      <c r="C3" s="6">
        <v>158</v>
      </c>
      <c r="D3" s="6">
        <v>0</v>
      </c>
      <c r="E3" s="6">
        <f t="shared" si="0"/>
        <v>158</v>
      </c>
      <c r="F3" s="6">
        <f t="shared" si="1"/>
        <v>31.6</v>
      </c>
      <c r="G3" s="6">
        <f t="shared" si="2"/>
        <v>189.6</v>
      </c>
      <c r="J3" s="74">
        <v>636</v>
      </c>
      <c r="K3" s="74">
        <v>106</v>
      </c>
      <c r="L3" s="75">
        <v>530</v>
      </c>
      <c r="M3" s="75" t="s">
        <v>50</v>
      </c>
      <c r="N3" s="75" t="s">
        <v>86</v>
      </c>
      <c r="O3" s="75" t="s">
        <v>193</v>
      </c>
    </row>
    <row r="4" spans="1:16" x14ac:dyDescent="0.25">
      <c r="A4" s="2">
        <v>180207</v>
      </c>
      <c r="B4" s="2" t="s">
        <v>59</v>
      </c>
      <c r="C4" s="6">
        <v>700</v>
      </c>
      <c r="D4" s="6">
        <v>0</v>
      </c>
      <c r="E4" s="6">
        <f t="shared" si="0"/>
        <v>700</v>
      </c>
      <c r="F4" s="6">
        <f>E4/5</f>
        <v>140</v>
      </c>
      <c r="G4" s="6">
        <f t="shared" si="2"/>
        <v>840</v>
      </c>
      <c r="J4" s="74">
        <v>103</v>
      </c>
      <c r="K4" s="74" t="s">
        <v>243</v>
      </c>
      <c r="L4" s="75">
        <v>103</v>
      </c>
      <c r="M4" s="75" t="s">
        <v>261</v>
      </c>
      <c r="N4" s="75" t="s">
        <v>289</v>
      </c>
      <c r="O4" s="75" t="s">
        <v>193</v>
      </c>
    </row>
    <row r="5" spans="1:16" x14ac:dyDescent="0.25">
      <c r="A5" s="2">
        <v>180208</v>
      </c>
      <c r="B5" s="2" t="s">
        <v>59</v>
      </c>
      <c r="C5" s="6">
        <v>1048.74</v>
      </c>
      <c r="D5" s="6">
        <v>0</v>
      </c>
      <c r="E5" s="6">
        <f t="shared" si="0"/>
        <v>1048.74</v>
      </c>
      <c r="F5" s="6">
        <f>E5/5</f>
        <v>209.74799999999999</v>
      </c>
      <c r="G5" s="6">
        <f t="shared" si="2"/>
        <v>1258.4880000000001</v>
      </c>
      <c r="J5" s="74">
        <v>10.9</v>
      </c>
      <c r="K5" s="74" t="s">
        <v>16</v>
      </c>
      <c r="L5" s="75">
        <v>9.91</v>
      </c>
      <c r="M5" s="75" t="s">
        <v>262</v>
      </c>
      <c r="N5" s="91" t="s">
        <v>262</v>
      </c>
      <c r="O5" s="75" t="s">
        <v>193</v>
      </c>
    </row>
    <row r="6" spans="1:16" x14ac:dyDescent="0.25">
      <c r="A6" s="2">
        <v>180210</v>
      </c>
      <c r="B6" s="2" t="s">
        <v>59</v>
      </c>
      <c r="C6" s="6">
        <v>267.74</v>
      </c>
      <c r="D6" s="6">
        <v>0</v>
      </c>
      <c r="E6" s="6">
        <f t="shared" si="0"/>
        <v>267.74</v>
      </c>
      <c r="F6" s="6">
        <f t="shared" si="1"/>
        <v>53.548000000000002</v>
      </c>
      <c r="G6" s="6">
        <f t="shared" si="2"/>
        <v>321.28800000000001</v>
      </c>
      <c r="J6" s="74">
        <v>11</v>
      </c>
      <c r="K6" s="74" t="s">
        <v>16</v>
      </c>
      <c r="L6" s="75">
        <v>11</v>
      </c>
      <c r="M6" s="75" t="s">
        <v>263</v>
      </c>
      <c r="N6" s="75" t="s">
        <v>263</v>
      </c>
      <c r="O6" s="75" t="s">
        <v>193</v>
      </c>
    </row>
    <row r="7" spans="1:16" x14ac:dyDescent="0.25">
      <c r="A7" s="2">
        <v>180203</v>
      </c>
      <c r="B7" s="2" t="s">
        <v>11</v>
      </c>
      <c r="C7" s="6">
        <v>1080</v>
      </c>
      <c r="D7" s="6">
        <v>0</v>
      </c>
      <c r="E7" s="6">
        <f t="shared" si="0"/>
        <v>1080</v>
      </c>
      <c r="F7" s="6">
        <f t="shared" si="1"/>
        <v>216</v>
      </c>
      <c r="G7" s="6">
        <f t="shared" si="2"/>
        <v>1296</v>
      </c>
      <c r="J7" s="74">
        <v>47.8</v>
      </c>
      <c r="K7" s="74" t="s">
        <v>16</v>
      </c>
      <c r="L7" s="75">
        <v>47.8</v>
      </c>
      <c r="M7" s="75" t="s">
        <v>264</v>
      </c>
      <c r="N7" s="75" t="s">
        <v>265</v>
      </c>
      <c r="O7" s="75" t="s">
        <v>192</v>
      </c>
    </row>
    <row r="8" spans="1:16" x14ac:dyDescent="0.25">
      <c r="A8" s="2">
        <v>180211</v>
      </c>
      <c r="B8" s="2" t="s">
        <v>11</v>
      </c>
      <c r="C8" s="6">
        <v>540</v>
      </c>
      <c r="D8" s="6">
        <v>0</v>
      </c>
      <c r="E8" s="6">
        <f t="shared" si="0"/>
        <v>540</v>
      </c>
      <c r="F8" s="6">
        <f t="shared" si="1"/>
        <v>108</v>
      </c>
      <c r="G8" s="6">
        <f t="shared" si="2"/>
        <v>648</v>
      </c>
      <c r="J8" s="74">
        <v>165.4</v>
      </c>
      <c r="K8" s="74">
        <v>24</v>
      </c>
      <c r="L8" s="75">
        <v>141</v>
      </c>
      <c r="M8" s="75" t="s">
        <v>266</v>
      </c>
      <c r="N8" s="75" t="s">
        <v>267</v>
      </c>
      <c r="O8" s="75" t="s">
        <v>192</v>
      </c>
    </row>
    <row r="9" spans="1:16" x14ac:dyDescent="0.25">
      <c r="A9" s="2">
        <v>180212</v>
      </c>
      <c r="B9" s="2" t="s">
        <v>19</v>
      </c>
      <c r="C9" s="6">
        <v>332.5</v>
      </c>
      <c r="D9" s="6">
        <v>0</v>
      </c>
      <c r="E9" s="6">
        <f t="shared" si="0"/>
        <v>332.5</v>
      </c>
      <c r="F9" s="6">
        <f t="shared" si="1"/>
        <v>66.5</v>
      </c>
      <c r="G9" s="6">
        <f t="shared" si="2"/>
        <v>399</v>
      </c>
      <c r="J9" s="74">
        <v>58.66</v>
      </c>
      <c r="K9" s="74" t="s">
        <v>243</v>
      </c>
      <c r="L9" s="75">
        <v>58.66</v>
      </c>
      <c r="M9" s="75" t="s">
        <v>10</v>
      </c>
      <c r="N9" s="75" t="s">
        <v>268</v>
      </c>
      <c r="O9" s="75" t="s">
        <v>193</v>
      </c>
    </row>
    <row r="10" spans="1:16" x14ac:dyDescent="0.25">
      <c r="A10" s="2">
        <v>180308</v>
      </c>
      <c r="B10" s="2" t="s">
        <v>12</v>
      </c>
      <c r="C10" s="6">
        <v>860.75</v>
      </c>
      <c r="D10" s="6">
        <v>0</v>
      </c>
      <c r="E10" s="6">
        <f t="shared" si="0"/>
        <v>860.75</v>
      </c>
      <c r="F10" s="6">
        <f t="shared" si="1"/>
        <v>172.15</v>
      </c>
      <c r="G10" s="6">
        <f t="shared" si="2"/>
        <v>1032.9000000000001</v>
      </c>
      <c r="J10" s="74">
        <v>16</v>
      </c>
      <c r="K10" s="74" t="s">
        <v>16</v>
      </c>
      <c r="L10" s="75">
        <v>16</v>
      </c>
      <c r="M10" s="75" t="s">
        <v>77</v>
      </c>
      <c r="N10" s="75" t="s">
        <v>269</v>
      </c>
      <c r="O10" s="75" t="s">
        <v>193</v>
      </c>
    </row>
    <row r="11" spans="1:16" x14ac:dyDescent="0.25">
      <c r="A11" s="2">
        <v>180310</v>
      </c>
      <c r="B11" s="2" t="s">
        <v>12</v>
      </c>
      <c r="C11" s="6">
        <v>584.72</v>
      </c>
      <c r="D11" s="6">
        <v>0</v>
      </c>
      <c r="E11" s="6">
        <f t="shared" si="0"/>
        <v>584.72</v>
      </c>
      <c r="F11" s="6">
        <f t="shared" si="1"/>
        <v>116.944</v>
      </c>
      <c r="G11" s="6">
        <f t="shared" si="2"/>
        <v>701.66399999999999</v>
      </c>
      <c r="J11" s="74">
        <v>3047.46</v>
      </c>
      <c r="K11" s="74">
        <v>507.91</v>
      </c>
      <c r="L11" s="75">
        <v>2539.5500000000002</v>
      </c>
      <c r="M11" s="75" t="s">
        <v>270</v>
      </c>
      <c r="N11" s="75" t="s">
        <v>271</v>
      </c>
      <c r="O11" s="75" t="s">
        <v>193</v>
      </c>
    </row>
    <row r="12" spans="1:16" x14ac:dyDescent="0.25">
      <c r="A12" s="2">
        <v>180303</v>
      </c>
      <c r="B12" s="2" t="s">
        <v>50</v>
      </c>
      <c r="C12" s="6">
        <v>650</v>
      </c>
      <c r="D12" s="6">
        <v>0</v>
      </c>
      <c r="E12" s="6">
        <f t="shared" si="0"/>
        <v>650</v>
      </c>
      <c r="F12" s="6">
        <f t="shared" si="1"/>
        <v>130</v>
      </c>
      <c r="G12" s="6">
        <f t="shared" si="2"/>
        <v>780</v>
      </c>
      <c r="J12" s="74">
        <v>10.25</v>
      </c>
      <c r="K12" s="74" t="s">
        <v>16</v>
      </c>
      <c r="L12" s="75">
        <v>9.32</v>
      </c>
      <c r="M12" s="75" t="s">
        <v>262</v>
      </c>
      <c r="N12" s="75" t="s">
        <v>262</v>
      </c>
      <c r="O12" s="75" t="s">
        <v>193</v>
      </c>
    </row>
    <row r="13" spans="1:16" x14ac:dyDescent="0.25">
      <c r="E13" s="6">
        <f t="shared" si="0"/>
        <v>0</v>
      </c>
      <c r="F13" s="6">
        <f t="shared" si="1"/>
        <v>0</v>
      </c>
      <c r="G13" s="6">
        <f t="shared" si="2"/>
        <v>0</v>
      </c>
      <c r="J13" s="74">
        <v>710.92</v>
      </c>
      <c r="K13" s="74">
        <v>118.49</v>
      </c>
      <c r="L13" s="74">
        <v>592.42999999999995</v>
      </c>
      <c r="M13" s="75" t="s">
        <v>272</v>
      </c>
      <c r="N13" s="75" t="s">
        <v>273</v>
      </c>
      <c r="O13" s="75" t="s">
        <v>193</v>
      </c>
    </row>
    <row r="14" spans="1:16" x14ac:dyDescent="0.25">
      <c r="E14" s="6">
        <f t="shared" si="0"/>
        <v>0</v>
      </c>
      <c r="F14" s="6">
        <f t="shared" si="1"/>
        <v>0</v>
      </c>
      <c r="G14" s="6">
        <f t="shared" si="2"/>
        <v>0</v>
      </c>
      <c r="J14" s="74">
        <v>11.4</v>
      </c>
      <c r="K14" s="74" t="s">
        <v>16</v>
      </c>
      <c r="L14" s="75">
        <v>10.76</v>
      </c>
      <c r="M14" s="75" t="s">
        <v>274</v>
      </c>
      <c r="N14" s="75" t="s">
        <v>275</v>
      </c>
      <c r="O14" s="75" t="s">
        <v>192</v>
      </c>
    </row>
    <row r="15" spans="1:16" x14ac:dyDescent="0.25">
      <c r="E15" s="6">
        <f t="shared" si="0"/>
        <v>0</v>
      </c>
      <c r="F15" s="37">
        <f t="shared" si="1"/>
        <v>0</v>
      </c>
      <c r="G15" s="6">
        <f t="shared" si="2"/>
        <v>0</v>
      </c>
      <c r="J15" s="74">
        <v>22.76</v>
      </c>
      <c r="K15" s="74" t="s">
        <v>16</v>
      </c>
      <c r="L15" s="75">
        <v>21.59</v>
      </c>
      <c r="M15" s="75" t="s">
        <v>274</v>
      </c>
      <c r="N15" s="77" t="s">
        <v>275</v>
      </c>
      <c r="O15" s="77" t="s">
        <v>192</v>
      </c>
    </row>
    <row r="16" spans="1:16" x14ac:dyDescent="0.25">
      <c r="E16" s="37">
        <f t="shared" si="0"/>
        <v>0</v>
      </c>
      <c r="F16" s="6">
        <f t="shared" si="1"/>
        <v>0</v>
      </c>
      <c r="G16" s="6">
        <f t="shared" si="2"/>
        <v>0</v>
      </c>
      <c r="J16" s="74">
        <v>35.42</v>
      </c>
      <c r="K16" s="74" t="s">
        <v>16</v>
      </c>
      <c r="L16" s="75">
        <v>35.42</v>
      </c>
      <c r="M16" s="75" t="s">
        <v>277</v>
      </c>
      <c r="N16" s="77" t="s">
        <v>276</v>
      </c>
      <c r="O16" s="75" t="s">
        <v>192</v>
      </c>
    </row>
    <row r="17" spans="1:16" x14ac:dyDescent="0.25">
      <c r="E17" s="37">
        <f t="shared" si="0"/>
        <v>0</v>
      </c>
      <c r="F17" s="37">
        <f t="shared" si="1"/>
        <v>0</v>
      </c>
      <c r="G17" s="6">
        <f t="shared" si="2"/>
        <v>0</v>
      </c>
      <c r="J17" s="74">
        <v>82.21</v>
      </c>
      <c r="K17" s="74">
        <v>12.04</v>
      </c>
      <c r="L17" s="75">
        <v>70.17</v>
      </c>
      <c r="M17" s="75" t="s">
        <v>82</v>
      </c>
      <c r="N17" s="77" t="s">
        <v>278</v>
      </c>
      <c r="O17" s="77" t="s">
        <v>193</v>
      </c>
    </row>
    <row r="18" spans="1:16" x14ac:dyDescent="0.25">
      <c r="E18" s="37">
        <f t="shared" si="0"/>
        <v>0</v>
      </c>
      <c r="F18" s="37">
        <f t="shared" si="1"/>
        <v>0</v>
      </c>
      <c r="G18" s="6">
        <f t="shared" si="2"/>
        <v>0</v>
      </c>
      <c r="J18" s="74">
        <v>31.4</v>
      </c>
      <c r="K18" s="74">
        <v>3.23</v>
      </c>
      <c r="L18" s="75">
        <v>28.17</v>
      </c>
      <c r="M18" s="75" t="s">
        <v>279</v>
      </c>
      <c r="N18" s="77" t="s">
        <v>280</v>
      </c>
      <c r="O18" s="77" t="s">
        <v>193</v>
      </c>
    </row>
    <row r="19" spans="1:16" x14ac:dyDescent="0.25">
      <c r="E19" s="37">
        <f t="shared" si="0"/>
        <v>0</v>
      </c>
      <c r="F19" s="37">
        <f t="shared" si="1"/>
        <v>0</v>
      </c>
      <c r="G19" s="6">
        <f t="shared" si="2"/>
        <v>0</v>
      </c>
      <c r="J19" s="74">
        <v>194</v>
      </c>
      <c r="K19" s="74">
        <v>0</v>
      </c>
      <c r="L19" s="75">
        <v>194</v>
      </c>
      <c r="M19" s="75" t="s">
        <v>281</v>
      </c>
      <c r="N19" s="77" t="s">
        <v>282</v>
      </c>
      <c r="O19" s="77" t="s">
        <v>193</v>
      </c>
      <c r="P19" s="75" t="s">
        <v>283</v>
      </c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J20" s="74">
        <v>99.01</v>
      </c>
      <c r="K20" s="74">
        <v>16.5</v>
      </c>
      <c r="L20" s="75">
        <v>82.51</v>
      </c>
      <c r="M20" s="75" t="s">
        <v>284</v>
      </c>
      <c r="N20" s="77" t="s">
        <v>285</v>
      </c>
      <c r="O20" s="77" t="s">
        <v>192</v>
      </c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/>
      <c r="F23" s="37"/>
      <c r="G23" s="37"/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6872.45</v>
      </c>
      <c r="F24" s="16">
        <f>SUM(F2:F21)</f>
        <v>1374.49</v>
      </c>
      <c r="G24" s="16">
        <f>SUM(G2:G21)</f>
        <v>8246.9399999999987</v>
      </c>
      <c r="J24" s="78">
        <f>SUM(J2:J20)</f>
        <v>5343.19</v>
      </c>
      <c r="K24" s="78">
        <f t="shared" ref="K24:L24" si="3">SUM(K2:K20)</f>
        <v>788.17000000000007</v>
      </c>
      <c r="L24" s="78">
        <f t="shared" si="3"/>
        <v>4550.8900000000012</v>
      </c>
      <c r="M24" s="79"/>
      <c r="N24" s="79"/>
      <c r="O24" s="79"/>
      <c r="P24" s="79"/>
    </row>
    <row r="28" spans="1:16" x14ac:dyDescent="0.25">
      <c r="B28" s="90"/>
    </row>
    <row r="29" spans="1:16" x14ac:dyDescent="0.25">
      <c r="B29" s="47"/>
      <c r="K29" s="86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36" sqref="E3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180301</v>
      </c>
      <c r="B2" s="2" t="s">
        <v>11</v>
      </c>
      <c r="C2" s="6">
        <v>1080</v>
      </c>
      <c r="D2" s="6">
        <v>0</v>
      </c>
      <c r="E2" s="6">
        <f>SUM(C2:D2)</f>
        <v>1080</v>
      </c>
      <c r="F2" s="6">
        <f t="shared" ref="F2:F31" si="0">E2/5</f>
        <v>216</v>
      </c>
      <c r="G2" s="30">
        <f t="shared" ref="G2:G31" si="1">SUM(E2:F2)</f>
        <v>1296</v>
      </c>
      <c r="H2" s="85"/>
      <c r="J2" s="74">
        <v>41.82</v>
      </c>
      <c r="K2" s="74" t="s">
        <v>16</v>
      </c>
      <c r="L2" s="75">
        <v>41.82</v>
      </c>
      <c r="M2" s="75" t="s">
        <v>30</v>
      </c>
      <c r="N2" s="75" t="s">
        <v>30</v>
      </c>
      <c r="O2" s="75" t="s">
        <v>193</v>
      </c>
    </row>
    <row r="3" spans="1:16" x14ac:dyDescent="0.25">
      <c r="A3" s="2">
        <v>180304</v>
      </c>
      <c r="B3" s="2" t="s">
        <v>11</v>
      </c>
      <c r="C3" s="6">
        <v>540</v>
      </c>
      <c r="D3" s="6">
        <v>0</v>
      </c>
      <c r="E3" s="6">
        <f t="shared" ref="E3:E13" si="2">SUM(C3:D3)</f>
        <v>540</v>
      </c>
      <c r="F3" s="6">
        <f t="shared" si="0"/>
        <v>108</v>
      </c>
      <c r="G3" s="6">
        <f t="shared" si="1"/>
        <v>648</v>
      </c>
      <c r="J3" s="74">
        <v>75.2</v>
      </c>
      <c r="K3" s="74" t="s">
        <v>16</v>
      </c>
      <c r="L3" s="75">
        <v>75.2</v>
      </c>
      <c r="M3" s="75" t="s">
        <v>189</v>
      </c>
      <c r="N3" s="75" t="s">
        <v>286</v>
      </c>
      <c r="O3" s="75" t="s">
        <v>193</v>
      </c>
    </row>
    <row r="4" spans="1:16" x14ac:dyDescent="0.25">
      <c r="A4" s="2">
        <v>180309</v>
      </c>
      <c r="B4" s="2" t="s">
        <v>11</v>
      </c>
      <c r="C4" s="6">
        <v>540</v>
      </c>
      <c r="D4" s="6">
        <v>0</v>
      </c>
      <c r="E4" s="6">
        <f t="shared" si="2"/>
        <v>540</v>
      </c>
      <c r="F4" s="6">
        <f>E4/5</f>
        <v>108</v>
      </c>
      <c r="G4" s="6">
        <f t="shared" si="1"/>
        <v>648</v>
      </c>
      <c r="J4" s="74">
        <v>14.9</v>
      </c>
      <c r="K4" s="74">
        <v>1.35</v>
      </c>
      <c r="L4" s="75">
        <v>13.55</v>
      </c>
      <c r="M4" s="75" t="s">
        <v>224</v>
      </c>
      <c r="N4" s="75" t="s">
        <v>286</v>
      </c>
      <c r="O4" s="75" t="s">
        <v>193</v>
      </c>
    </row>
    <row r="5" spans="1:16" x14ac:dyDescent="0.25">
      <c r="A5" s="2">
        <v>180402</v>
      </c>
      <c r="B5" s="2" t="s">
        <v>11</v>
      </c>
      <c r="C5" s="6">
        <v>550</v>
      </c>
      <c r="D5" s="6">
        <v>0</v>
      </c>
      <c r="E5" s="6">
        <f t="shared" si="2"/>
        <v>550</v>
      </c>
      <c r="F5" s="6">
        <f>E5/5</f>
        <v>110</v>
      </c>
      <c r="G5" s="6">
        <f t="shared" si="1"/>
        <v>660</v>
      </c>
      <c r="J5" s="74">
        <v>16</v>
      </c>
      <c r="K5" s="74" t="s">
        <v>16</v>
      </c>
      <c r="L5" s="75">
        <v>16</v>
      </c>
      <c r="M5" s="75" t="s">
        <v>77</v>
      </c>
      <c r="N5" s="75" t="s">
        <v>87</v>
      </c>
      <c r="O5" s="75" t="s">
        <v>193</v>
      </c>
    </row>
    <row r="6" spans="1:16" x14ac:dyDescent="0.25">
      <c r="A6" s="2">
        <v>180413</v>
      </c>
      <c r="B6" s="2" t="s">
        <v>287</v>
      </c>
      <c r="C6" s="6">
        <v>279.22000000000003</v>
      </c>
      <c r="D6" s="6">
        <v>0</v>
      </c>
      <c r="E6" s="6">
        <f t="shared" si="2"/>
        <v>279.22000000000003</v>
      </c>
      <c r="F6" s="6">
        <f t="shared" si="0"/>
        <v>55.844000000000008</v>
      </c>
      <c r="G6" s="6">
        <f t="shared" si="1"/>
        <v>335.06400000000002</v>
      </c>
      <c r="J6" s="74">
        <v>58.66</v>
      </c>
      <c r="K6" s="74" t="s">
        <v>243</v>
      </c>
      <c r="L6" s="75">
        <v>58.66</v>
      </c>
      <c r="M6" s="75" t="s">
        <v>10</v>
      </c>
      <c r="N6" s="75" t="s">
        <v>268</v>
      </c>
      <c r="O6" s="75" t="s">
        <v>193</v>
      </c>
    </row>
    <row r="7" spans="1:16" x14ac:dyDescent="0.25">
      <c r="A7" s="2">
        <v>180313</v>
      </c>
      <c r="B7" s="2" t="s">
        <v>115</v>
      </c>
      <c r="C7" s="6">
        <v>120</v>
      </c>
      <c r="D7" s="6">
        <v>0</v>
      </c>
      <c r="E7" s="6">
        <f t="shared" si="2"/>
        <v>120</v>
      </c>
      <c r="F7" s="6">
        <f t="shared" si="0"/>
        <v>24</v>
      </c>
      <c r="G7" s="6">
        <f t="shared" si="1"/>
        <v>144</v>
      </c>
      <c r="J7" s="74">
        <v>28.7</v>
      </c>
      <c r="K7" s="74">
        <v>0.33</v>
      </c>
      <c r="L7" s="75">
        <v>28.37</v>
      </c>
      <c r="M7" s="75" t="s">
        <v>137</v>
      </c>
      <c r="N7" s="75" t="s">
        <v>288</v>
      </c>
      <c r="O7" s="75" t="s">
        <v>193</v>
      </c>
    </row>
    <row r="8" spans="1:16" x14ac:dyDescent="0.25">
      <c r="A8" s="2">
        <v>180302</v>
      </c>
      <c r="B8" s="2" t="s">
        <v>59</v>
      </c>
      <c r="C8" s="6">
        <v>1079.58</v>
      </c>
      <c r="D8" s="6">
        <v>0</v>
      </c>
      <c r="E8" s="6">
        <f t="shared" si="2"/>
        <v>1079.58</v>
      </c>
      <c r="F8" s="6">
        <f t="shared" si="0"/>
        <v>215.916</v>
      </c>
      <c r="G8" s="6">
        <f t="shared" si="1"/>
        <v>1295.4959999999999</v>
      </c>
      <c r="J8" s="74">
        <v>31</v>
      </c>
      <c r="K8" s="74">
        <v>2.82</v>
      </c>
      <c r="L8" s="75">
        <v>28.18</v>
      </c>
      <c r="M8" s="75" t="s">
        <v>290</v>
      </c>
      <c r="N8" s="75" t="s">
        <v>291</v>
      </c>
      <c r="O8" s="75" t="s">
        <v>292</v>
      </c>
    </row>
    <row r="9" spans="1:16" x14ac:dyDescent="0.25">
      <c r="A9" s="2">
        <v>180305</v>
      </c>
      <c r="B9" s="2" t="s">
        <v>59</v>
      </c>
      <c r="C9" s="6">
        <v>126.5</v>
      </c>
      <c r="D9" s="6">
        <v>0</v>
      </c>
      <c r="E9" s="6">
        <f t="shared" si="2"/>
        <v>126.5</v>
      </c>
      <c r="F9" s="6">
        <f t="shared" si="0"/>
        <v>25.3</v>
      </c>
      <c r="G9" s="6">
        <f t="shared" si="1"/>
        <v>151.80000000000001</v>
      </c>
      <c r="J9" s="74">
        <v>78.12</v>
      </c>
      <c r="K9" s="74">
        <v>0</v>
      </c>
      <c r="L9" s="75">
        <v>78.12</v>
      </c>
      <c r="M9" s="75" t="s">
        <v>293</v>
      </c>
      <c r="N9" s="75" t="s">
        <v>294</v>
      </c>
      <c r="O9" s="75" t="s">
        <v>192</v>
      </c>
    </row>
    <row r="10" spans="1:16" x14ac:dyDescent="0.25">
      <c r="A10" s="2">
        <v>180306</v>
      </c>
      <c r="B10" s="2" t="s">
        <v>59</v>
      </c>
      <c r="C10" s="6">
        <v>883.96</v>
      </c>
      <c r="D10" s="6">
        <v>0</v>
      </c>
      <c r="E10" s="6">
        <f t="shared" si="2"/>
        <v>883.96</v>
      </c>
      <c r="F10" s="6">
        <f t="shared" si="0"/>
        <v>176.792</v>
      </c>
      <c r="G10" s="6">
        <f t="shared" si="1"/>
        <v>1060.752</v>
      </c>
      <c r="J10" s="74">
        <v>45</v>
      </c>
      <c r="K10" s="74">
        <v>0</v>
      </c>
      <c r="L10" s="75">
        <v>45</v>
      </c>
      <c r="M10" s="75" t="s">
        <v>293</v>
      </c>
      <c r="N10" s="75" t="s">
        <v>294</v>
      </c>
      <c r="O10" s="75" t="s">
        <v>192</v>
      </c>
    </row>
    <row r="11" spans="1:16" x14ac:dyDescent="0.25">
      <c r="A11" s="2">
        <v>180307</v>
      </c>
      <c r="B11" s="2" t="s">
        <v>59</v>
      </c>
      <c r="C11" s="6">
        <v>136.84</v>
      </c>
      <c r="D11" s="6">
        <v>0</v>
      </c>
      <c r="E11" s="6">
        <f t="shared" si="2"/>
        <v>136.84</v>
      </c>
      <c r="F11" s="6">
        <f t="shared" si="0"/>
        <v>27.368000000000002</v>
      </c>
      <c r="G11" s="6">
        <f t="shared" si="1"/>
        <v>164.208</v>
      </c>
      <c r="J11" s="74">
        <v>40</v>
      </c>
      <c r="K11" s="74">
        <v>0</v>
      </c>
      <c r="L11" s="75">
        <v>40</v>
      </c>
      <c r="M11" s="75" t="s">
        <v>293</v>
      </c>
      <c r="N11" s="75" t="s">
        <v>294</v>
      </c>
      <c r="O11" s="75" t="s">
        <v>192</v>
      </c>
    </row>
    <row r="12" spans="1:16" x14ac:dyDescent="0.25">
      <c r="A12" s="2">
        <v>180311</v>
      </c>
      <c r="B12" s="2" t="s">
        <v>59</v>
      </c>
      <c r="C12" s="6">
        <v>74.8</v>
      </c>
      <c r="D12" s="6">
        <v>0</v>
      </c>
      <c r="E12" s="6">
        <f t="shared" si="2"/>
        <v>74.8</v>
      </c>
      <c r="F12" s="6">
        <f t="shared" si="0"/>
        <v>14.959999999999999</v>
      </c>
      <c r="G12" s="6">
        <f t="shared" si="1"/>
        <v>89.759999999999991</v>
      </c>
      <c r="J12" s="74">
        <v>16.649999999999999</v>
      </c>
      <c r="K12" s="74">
        <v>0</v>
      </c>
      <c r="L12" s="75">
        <v>16.649999999999999</v>
      </c>
      <c r="M12" s="75" t="s">
        <v>293</v>
      </c>
      <c r="N12" s="75" t="s">
        <v>294</v>
      </c>
      <c r="O12" s="75" t="s">
        <v>192</v>
      </c>
    </row>
    <row r="13" spans="1:16" x14ac:dyDescent="0.25">
      <c r="A13" s="2">
        <v>180312</v>
      </c>
      <c r="B13" s="2" t="s">
        <v>59</v>
      </c>
      <c r="C13" s="6">
        <v>63.8</v>
      </c>
      <c r="D13" s="6">
        <v>0</v>
      </c>
      <c r="E13" s="6">
        <f t="shared" si="2"/>
        <v>63.8</v>
      </c>
      <c r="F13" s="6">
        <f t="shared" si="0"/>
        <v>12.76</v>
      </c>
      <c r="G13" s="6">
        <f t="shared" si="1"/>
        <v>76.56</v>
      </c>
      <c r="J13" s="74">
        <v>101</v>
      </c>
      <c r="K13" s="74">
        <v>3.17</v>
      </c>
      <c r="L13" s="74">
        <v>97.83</v>
      </c>
      <c r="M13" s="75" t="s">
        <v>295</v>
      </c>
      <c r="N13" s="75" t="s">
        <v>296</v>
      </c>
      <c r="O13" s="75" t="s">
        <v>192</v>
      </c>
    </row>
    <row r="14" spans="1:16" x14ac:dyDescent="0.25">
      <c r="A14" s="2">
        <v>180314</v>
      </c>
      <c r="B14" s="2" t="s">
        <v>59</v>
      </c>
      <c r="C14" s="6">
        <v>110</v>
      </c>
      <c r="D14" s="6">
        <v>0</v>
      </c>
      <c r="E14" s="6">
        <f t="shared" ref="E14:E31" si="3">SUM(C14:D14)</f>
        <v>110</v>
      </c>
      <c r="F14" s="37">
        <f t="shared" ref="F14:F21" si="4">E14/5</f>
        <v>22</v>
      </c>
      <c r="G14" s="6">
        <f t="shared" ref="G14:G21" si="5">SUM(E14:F14)</f>
        <v>132</v>
      </c>
      <c r="J14" s="74">
        <v>39.85</v>
      </c>
      <c r="K14" s="74">
        <v>3.62</v>
      </c>
      <c r="L14" s="75">
        <v>36.229999999999997</v>
      </c>
      <c r="M14" s="75" t="s">
        <v>297</v>
      </c>
      <c r="N14" s="75" t="s">
        <v>298</v>
      </c>
      <c r="O14" s="75" t="s">
        <v>192</v>
      </c>
    </row>
    <row r="15" spans="1:16" x14ac:dyDescent="0.25">
      <c r="A15" s="2">
        <v>180315</v>
      </c>
      <c r="B15" s="2" t="s">
        <v>59</v>
      </c>
      <c r="C15" s="6">
        <v>58.74</v>
      </c>
      <c r="D15" s="6">
        <v>0</v>
      </c>
      <c r="E15" s="6">
        <f t="shared" si="3"/>
        <v>58.74</v>
      </c>
      <c r="F15" s="6">
        <f t="shared" si="4"/>
        <v>11.748000000000001</v>
      </c>
      <c r="G15" s="6">
        <f t="shared" si="5"/>
        <v>70.488</v>
      </c>
      <c r="J15" s="74">
        <v>77.98</v>
      </c>
      <c r="K15" s="74">
        <v>11.33</v>
      </c>
      <c r="L15" s="75">
        <v>66.650000000000006</v>
      </c>
      <c r="M15" s="75" t="s">
        <v>82</v>
      </c>
      <c r="N15" s="77" t="s">
        <v>299</v>
      </c>
      <c r="O15" s="77" t="s">
        <v>193</v>
      </c>
    </row>
    <row r="16" spans="1:16" x14ac:dyDescent="0.25">
      <c r="A16" s="2">
        <v>180316</v>
      </c>
      <c r="B16" s="2" t="s">
        <v>59</v>
      </c>
      <c r="C16" s="6">
        <v>550</v>
      </c>
      <c r="D16" s="6">
        <v>0</v>
      </c>
      <c r="E16" s="6">
        <f t="shared" si="3"/>
        <v>550</v>
      </c>
      <c r="F16" s="37">
        <f t="shared" si="4"/>
        <v>110</v>
      </c>
      <c r="G16" s="6">
        <f t="shared" si="5"/>
        <v>660</v>
      </c>
      <c r="J16" s="74">
        <v>22.85</v>
      </c>
      <c r="K16" s="74" t="s">
        <v>16</v>
      </c>
      <c r="L16" s="75">
        <v>21.66</v>
      </c>
      <c r="M16" s="75" t="s">
        <v>300</v>
      </c>
      <c r="N16" s="77" t="s">
        <v>301</v>
      </c>
      <c r="O16" s="75" t="s">
        <v>192</v>
      </c>
    </row>
    <row r="17" spans="1:16" x14ac:dyDescent="0.25">
      <c r="A17" s="2">
        <v>180317</v>
      </c>
      <c r="B17" s="2" t="s">
        <v>59</v>
      </c>
      <c r="C17" s="6">
        <v>147.4</v>
      </c>
      <c r="D17" s="6">
        <v>0</v>
      </c>
      <c r="E17" s="6">
        <f t="shared" si="3"/>
        <v>147.4</v>
      </c>
      <c r="F17" s="37">
        <f t="shared" si="4"/>
        <v>29.48</v>
      </c>
      <c r="G17" s="6">
        <f t="shared" si="5"/>
        <v>176.88</v>
      </c>
      <c r="J17" s="74">
        <v>12.34</v>
      </c>
      <c r="K17" s="74" t="s">
        <v>16</v>
      </c>
      <c r="L17" s="75">
        <v>11.7</v>
      </c>
      <c r="M17" s="75" t="s">
        <v>300</v>
      </c>
      <c r="N17" s="77" t="s">
        <v>301</v>
      </c>
      <c r="O17" s="75" t="s">
        <v>192</v>
      </c>
    </row>
    <row r="18" spans="1:16" x14ac:dyDescent="0.25">
      <c r="A18" s="2">
        <v>180318</v>
      </c>
      <c r="B18" s="2" t="s">
        <v>59</v>
      </c>
      <c r="C18" s="6">
        <v>118.8</v>
      </c>
      <c r="D18" s="6">
        <v>0</v>
      </c>
      <c r="E18" s="6">
        <f t="shared" si="3"/>
        <v>118.8</v>
      </c>
      <c r="F18" s="37">
        <f t="shared" si="4"/>
        <v>23.759999999999998</v>
      </c>
      <c r="G18" s="6">
        <f t="shared" si="5"/>
        <v>142.56</v>
      </c>
      <c r="J18" s="74">
        <v>13.15</v>
      </c>
      <c r="K18" s="74" t="s">
        <v>16</v>
      </c>
      <c r="L18" s="75">
        <v>12.47</v>
      </c>
      <c r="M18" s="75" t="s">
        <v>300</v>
      </c>
      <c r="N18" s="77" t="s">
        <v>301</v>
      </c>
      <c r="O18" s="75" t="s">
        <v>192</v>
      </c>
    </row>
    <row r="19" spans="1:16" x14ac:dyDescent="0.25">
      <c r="A19" s="2">
        <v>180319</v>
      </c>
      <c r="B19" s="2" t="s">
        <v>59</v>
      </c>
      <c r="C19" s="6">
        <v>25.3</v>
      </c>
      <c r="D19" s="6">
        <v>0</v>
      </c>
      <c r="E19" s="6">
        <f t="shared" si="3"/>
        <v>25.3</v>
      </c>
      <c r="F19" s="37">
        <f t="shared" si="4"/>
        <v>5.0600000000000005</v>
      </c>
      <c r="G19" s="6">
        <f t="shared" si="5"/>
        <v>30.36</v>
      </c>
      <c r="J19" s="74">
        <v>13.87</v>
      </c>
      <c r="K19" s="74" t="s">
        <v>16</v>
      </c>
      <c r="L19" s="75">
        <v>13.15</v>
      </c>
      <c r="M19" s="75" t="s">
        <v>300</v>
      </c>
      <c r="N19" s="77" t="s">
        <v>301</v>
      </c>
      <c r="O19" s="75" t="s">
        <v>192</v>
      </c>
    </row>
    <row r="20" spans="1:16" x14ac:dyDescent="0.25">
      <c r="A20" s="2">
        <v>180408</v>
      </c>
      <c r="B20" s="2" t="s">
        <v>12</v>
      </c>
      <c r="C20" s="6">
        <v>860.75</v>
      </c>
      <c r="D20" s="6">
        <v>0</v>
      </c>
      <c r="E20" s="6">
        <f t="shared" si="3"/>
        <v>860.75</v>
      </c>
      <c r="F20" s="37">
        <f t="shared" si="4"/>
        <v>172.15</v>
      </c>
      <c r="G20" s="6">
        <f t="shared" si="5"/>
        <v>1032.9000000000001</v>
      </c>
      <c r="J20" s="74">
        <v>64.989999999999995</v>
      </c>
      <c r="K20" s="74">
        <v>10.83</v>
      </c>
      <c r="L20" s="75">
        <v>54.16</v>
      </c>
      <c r="M20" s="75" t="s">
        <v>74</v>
      </c>
      <c r="N20" s="77" t="s">
        <v>302</v>
      </c>
      <c r="O20" s="75" t="s">
        <v>192</v>
      </c>
    </row>
    <row r="21" spans="1:16" x14ac:dyDescent="0.25">
      <c r="A21" s="2">
        <v>180410</v>
      </c>
      <c r="B21" s="2" t="s">
        <v>50</v>
      </c>
      <c r="C21" s="6">
        <v>640</v>
      </c>
      <c r="D21" s="6">
        <v>0</v>
      </c>
      <c r="E21" s="6">
        <f t="shared" si="3"/>
        <v>640</v>
      </c>
      <c r="F21" s="37">
        <f t="shared" si="4"/>
        <v>128</v>
      </c>
      <c r="G21" s="6">
        <f t="shared" si="5"/>
        <v>768</v>
      </c>
      <c r="J21" s="74">
        <v>31.5</v>
      </c>
      <c r="K21" s="74">
        <v>2.86</v>
      </c>
      <c r="L21" s="75">
        <v>28.64</v>
      </c>
      <c r="M21" s="75" t="s">
        <v>303</v>
      </c>
      <c r="N21" s="77" t="s">
        <v>304</v>
      </c>
      <c r="O21" s="77" t="s">
        <v>193</v>
      </c>
    </row>
    <row r="22" spans="1:16" x14ac:dyDescent="0.25">
      <c r="A22" s="2">
        <v>180321</v>
      </c>
      <c r="B22" s="2" t="s">
        <v>19</v>
      </c>
      <c r="C22" s="6">
        <v>86.63</v>
      </c>
      <c r="D22" s="6">
        <v>0</v>
      </c>
      <c r="E22" s="6">
        <f t="shared" si="3"/>
        <v>86.63</v>
      </c>
      <c r="F22" s="37">
        <f t="shared" si="0"/>
        <v>17.326000000000001</v>
      </c>
      <c r="G22" s="6">
        <f t="shared" si="1"/>
        <v>103.95599999999999</v>
      </c>
      <c r="J22" s="74">
        <v>9</v>
      </c>
      <c r="K22" s="74">
        <v>33</v>
      </c>
      <c r="L22" s="75">
        <v>8.67</v>
      </c>
      <c r="M22" s="75" t="s">
        <v>137</v>
      </c>
      <c r="N22" s="77" t="s">
        <v>288</v>
      </c>
      <c r="O22" s="77" t="s">
        <v>193</v>
      </c>
    </row>
    <row r="23" spans="1:16" x14ac:dyDescent="0.25">
      <c r="A23" s="2">
        <v>180401</v>
      </c>
      <c r="B23" s="2" t="s">
        <v>11</v>
      </c>
      <c r="C23" s="6">
        <v>540</v>
      </c>
      <c r="D23" s="6">
        <v>0</v>
      </c>
      <c r="E23" s="6">
        <f t="shared" si="3"/>
        <v>540</v>
      </c>
      <c r="F23" s="37">
        <f t="shared" si="0"/>
        <v>108</v>
      </c>
      <c r="G23" s="6">
        <f t="shared" si="1"/>
        <v>648</v>
      </c>
      <c r="J23" s="74">
        <v>17.899999999999999</v>
      </c>
      <c r="K23" s="74">
        <v>1.45</v>
      </c>
      <c r="L23" s="75">
        <v>16.46</v>
      </c>
      <c r="M23" s="75" t="s">
        <v>293</v>
      </c>
      <c r="N23" s="77" t="s">
        <v>294</v>
      </c>
      <c r="O23" s="77" t="s">
        <v>192</v>
      </c>
      <c r="P23" s="77"/>
    </row>
    <row r="24" spans="1:16" x14ac:dyDescent="0.25">
      <c r="A24" s="2">
        <v>180411</v>
      </c>
      <c r="B24" s="2" t="s">
        <v>11</v>
      </c>
      <c r="C24" s="6">
        <v>1080</v>
      </c>
      <c r="D24" s="6">
        <v>0</v>
      </c>
      <c r="E24" s="6">
        <f t="shared" si="3"/>
        <v>1080</v>
      </c>
      <c r="F24" s="37">
        <f t="shared" si="0"/>
        <v>216</v>
      </c>
      <c r="G24" s="6">
        <f t="shared" si="1"/>
        <v>1296</v>
      </c>
      <c r="J24" s="92">
        <v>9.4600000000000009</v>
      </c>
      <c r="K24" s="92" t="s">
        <v>16</v>
      </c>
      <c r="L24" s="93">
        <v>9.4600000000000009</v>
      </c>
      <c r="M24" s="93" t="s">
        <v>300</v>
      </c>
      <c r="N24" s="93" t="s">
        <v>157</v>
      </c>
      <c r="O24" s="93" t="s">
        <v>192</v>
      </c>
      <c r="P24" s="79"/>
    </row>
    <row r="25" spans="1:16" x14ac:dyDescent="0.25">
      <c r="A25" s="2">
        <v>180405</v>
      </c>
      <c r="B25" s="2" t="s">
        <v>11</v>
      </c>
      <c r="C25" s="6">
        <v>650</v>
      </c>
      <c r="D25" s="6">
        <v>0</v>
      </c>
      <c r="E25" s="6">
        <f t="shared" si="3"/>
        <v>650</v>
      </c>
      <c r="F25" s="37">
        <f t="shared" si="0"/>
        <v>130</v>
      </c>
      <c r="G25" s="6">
        <f t="shared" si="1"/>
        <v>780</v>
      </c>
      <c r="J25" s="74">
        <v>9.8699999999999992</v>
      </c>
      <c r="K25" s="74" t="s">
        <v>16</v>
      </c>
      <c r="L25" s="75">
        <v>9.36</v>
      </c>
      <c r="M25" s="75" t="s">
        <v>300</v>
      </c>
      <c r="N25" s="75" t="s">
        <v>157</v>
      </c>
      <c r="O25" s="75" t="s">
        <v>192</v>
      </c>
    </row>
    <row r="26" spans="1:16" x14ac:dyDescent="0.25">
      <c r="A26" s="2">
        <v>180406</v>
      </c>
      <c r="B26" s="2" t="s">
        <v>11</v>
      </c>
      <c r="C26" s="6">
        <v>550</v>
      </c>
      <c r="D26" s="6">
        <v>0</v>
      </c>
      <c r="E26" s="6">
        <f t="shared" si="3"/>
        <v>550</v>
      </c>
      <c r="F26" s="37">
        <f t="shared" si="0"/>
        <v>110</v>
      </c>
      <c r="G26" s="6">
        <f t="shared" si="1"/>
        <v>660</v>
      </c>
      <c r="J26" s="74">
        <v>13.11</v>
      </c>
      <c r="K26" s="74" t="s">
        <v>16</v>
      </c>
      <c r="L26" s="75">
        <v>12.44</v>
      </c>
      <c r="M26" s="75" t="s">
        <v>300</v>
      </c>
      <c r="N26" s="75" t="s">
        <v>157</v>
      </c>
      <c r="O26" s="75" t="s">
        <v>192</v>
      </c>
    </row>
    <row r="27" spans="1:16" x14ac:dyDescent="0.25">
      <c r="A27" s="2">
        <v>180412</v>
      </c>
      <c r="B27" s="2" t="s">
        <v>12</v>
      </c>
      <c r="C27" s="6">
        <v>860.75</v>
      </c>
      <c r="D27" s="6">
        <v>0</v>
      </c>
      <c r="E27" s="6">
        <f t="shared" si="3"/>
        <v>860.75</v>
      </c>
      <c r="F27" s="37">
        <f t="shared" si="0"/>
        <v>172.15</v>
      </c>
      <c r="G27" s="6">
        <f t="shared" si="1"/>
        <v>1032.9000000000001</v>
      </c>
    </row>
    <row r="28" spans="1:16" x14ac:dyDescent="0.25">
      <c r="A28" s="2">
        <v>180414</v>
      </c>
      <c r="B28" s="2" t="s">
        <v>11</v>
      </c>
      <c r="C28" s="6">
        <v>1620</v>
      </c>
      <c r="D28" s="6">
        <v>0</v>
      </c>
      <c r="E28" s="6">
        <f t="shared" si="3"/>
        <v>1620</v>
      </c>
      <c r="F28" s="37">
        <f t="shared" si="0"/>
        <v>324</v>
      </c>
      <c r="G28" s="6">
        <f t="shared" si="1"/>
        <v>1944</v>
      </c>
    </row>
    <row r="29" spans="1:16" x14ac:dyDescent="0.25">
      <c r="A29" s="2">
        <v>180507</v>
      </c>
      <c r="B29" s="2" t="s">
        <v>11</v>
      </c>
      <c r="C29" s="6">
        <v>1100</v>
      </c>
      <c r="D29" s="6">
        <v>0</v>
      </c>
      <c r="E29" s="6">
        <f t="shared" si="3"/>
        <v>1100</v>
      </c>
      <c r="F29" s="37">
        <f t="shared" si="0"/>
        <v>220</v>
      </c>
      <c r="G29" s="6">
        <f t="shared" si="1"/>
        <v>1320</v>
      </c>
      <c r="J29" s="78">
        <f>SUM(J2:J26)</f>
        <v>882.92000000000007</v>
      </c>
      <c r="K29" s="78">
        <f t="shared" ref="K29:L29" si="6">SUM(K2:K26)</f>
        <v>70.760000000000005</v>
      </c>
      <c r="L29" s="78">
        <f t="shared" si="6"/>
        <v>840.43000000000006</v>
      </c>
    </row>
    <row r="30" spans="1:16" x14ac:dyDescent="0.25">
      <c r="A30" s="2">
        <v>180504</v>
      </c>
      <c r="B30" s="2" t="s">
        <v>11</v>
      </c>
      <c r="C30" s="6">
        <v>4400</v>
      </c>
      <c r="D30" s="6">
        <v>0</v>
      </c>
      <c r="E30" s="6">
        <f t="shared" si="3"/>
        <v>4400</v>
      </c>
      <c r="F30" s="37">
        <f t="shared" si="0"/>
        <v>880</v>
      </c>
      <c r="G30" s="6">
        <f t="shared" si="1"/>
        <v>5280</v>
      </c>
    </row>
    <row r="31" spans="1:16" x14ac:dyDescent="0.25">
      <c r="E31" s="6">
        <f t="shared" si="3"/>
        <v>0</v>
      </c>
      <c r="F31" s="37">
        <f t="shared" si="0"/>
        <v>0</v>
      </c>
      <c r="G31" s="6">
        <f t="shared" si="1"/>
        <v>0</v>
      </c>
    </row>
    <row r="32" spans="1:16" x14ac:dyDescent="0.25">
      <c r="A32" s="15" t="s">
        <v>21</v>
      </c>
      <c r="B32" s="15"/>
      <c r="C32" s="16"/>
      <c r="D32" s="16"/>
      <c r="E32" s="16">
        <f t="shared" ref="E32:F32" si="7">SUM(E2:E31)</f>
        <v>18873.07</v>
      </c>
      <c r="F32" s="16">
        <f t="shared" si="7"/>
        <v>3774.614</v>
      </c>
      <c r="G32" s="16">
        <f>SUM(G2:G31)</f>
        <v>22647.684000000001</v>
      </c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A32" sqref="A32"/>
    </sheetView>
  </sheetViews>
  <sheetFormatPr baseColWidth="10" defaultColWidth="9.140625" defaultRowHeight="15" x14ac:dyDescent="0.25"/>
  <cols>
    <col min="1" max="1" width="9.7109375" style="2" customWidth="1"/>
    <col min="2" max="2" width="12" style="2" customWidth="1"/>
    <col min="3" max="7" width="9.1406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160105</v>
      </c>
      <c r="B2" s="2" t="s">
        <v>11</v>
      </c>
      <c r="C2" s="6">
        <v>540</v>
      </c>
      <c r="D2" s="6">
        <v>25.34</v>
      </c>
      <c r="E2" s="6">
        <f>SUM(C2:D2)</f>
        <v>565.34</v>
      </c>
      <c r="F2" s="6">
        <f>E2/5</f>
        <v>113.06800000000001</v>
      </c>
      <c r="G2" s="6">
        <f>SUM(E2:F2)</f>
        <v>678.40800000000002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160106</v>
      </c>
      <c r="B3" s="2" t="s">
        <v>11</v>
      </c>
      <c r="C3" s="6">
        <v>540</v>
      </c>
      <c r="D3" s="6">
        <v>101.8</v>
      </c>
      <c r="E3" s="6">
        <f t="shared" ref="E3:E7" si="0">SUM(C3:D3)</f>
        <v>641.79999999999995</v>
      </c>
      <c r="F3" s="6">
        <f t="shared" ref="F3:F21" si="1">E3/5</f>
        <v>128.35999999999999</v>
      </c>
      <c r="G3" s="6">
        <f t="shared" ref="G3:G20" si="2">SUM(E3:F3)</f>
        <v>770.16</v>
      </c>
      <c r="K3" s="9">
        <v>5.47</v>
      </c>
      <c r="L3" s="9">
        <v>27.34</v>
      </c>
      <c r="M3" s="9" t="s">
        <v>16</v>
      </c>
      <c r="N3" s="9">
        <v>70</v>
      </c>
      <c r="P3" s="9">
        <v>25.57</v>
      </c>
      <c r="Q3" s="9" t="s">
        <v>16</v>
      </c>
      <c r="R3" s="9">
        <v>750</v>
      </c>
      <c r="S3" s="9" t="s">
        <v>16</v>
      </c>
      <c r="T3" s="9">
        <v>35.729999999999997</v>
      </c>
      <c r="U3" s="9" t="s">
        <v>16</v>
      </c>
      <c r="V3" s="9">
        <v>18.100000000000001</v>
      </c>
      <c r="W3" s="9" t="s">
        <v>56</v>
      </c>
      <c r="X3" s="9">
        <v>197</v>
      </c>
      <c r="AA3" s="9">
        <v>2.7</v>
      </c>
      <c r="AB3" s="9">
        <v>13.49</v>
      </c>
      <c r="AC3" s="13" t="s">
        <v>44</v>
      </c>
    </row>
    <row r="4" spans="1:29" x14ac:dyDescent="0.25">
      <c r="A4" s="2">
        <v>160109</v>
      </c>
      <c r="B4" s="2" t="s">
        <v>11</v>
      </c>
      <c r="C4" s="6">
        <v>540</v>
      </c>
      <c r="D4" s="6">
        <v>25.56</v>
      </c>
      <c r="E4" s="6">
        <f t="shared" si="0"/>
        <v>565.55999999999995</v>
      </c>
      <c r="F4" s="6">
        <f t="shared" si="1"/>
        <v>113.11199999999999</v>
      </c>
      <c r="G4" s="6">
        <f t="shared" si="2"/>
        <v>678.67199999999991</v>
      </c>
      <c r="M4" s="9">
        <v>0</v>
      </c>
      <c r="N4" s="9">
        <v>66.510000000000005</v>
      </c>
      <c r="P4" s="9">
        <v>25.45</v>
      </c>
      <c r="V4" s="9">
        <v>10.91</v>
      </c>
      <c r="W4" s="9" t="s">
        <v>58</v>
      </c>
      <c r="X4" s="9">
        <v>19.899999999999999</v>
      </c>
      <c r="AB4" s="9">
        <v>23.68</v>
      </c>
      <c r="AC4" s="13" t="s">
        <v>30</v>
      </c>
    </row>
    <row r="5" spans="1:29" x14ac:dyDescent="0.25">
      <c r="A5" s="2">
        <v>160110</v>
      </c>
      <c r="B5" s="2" t="s">
        <v>11</v>
      </c>
      <c r="C5" s="6">
        <v>540</v>
      </c>
      <c r="D5" s="6">
        <v>25.94</v>
      </c>
      <c r="E5" s="6">
        <f t="shared" si="0"/>
        <v>565.94000000000005</v>
      </c>
      <c r="F5" s="6">
        <f t="shared" si="1"/>
        <v>113.18800000000002</v>
      </c>
      <c r="G5" s="6">
        <f t="shared" si="2"/>
        <v>679.12800000000004</v>
      </c>
      <c r="M5" s="9">
        <v>1.1399999999999999</v>
      </c>
      <c r="N5" s="9">
        <v>11.36</v>
      </c>
      <c r="P5" s="9">
        <v>25.65</v>
      </c>
      <c r="X5" s="9">
        <v>55</v>
      </c>
      <c r="AB5" s="9">
        <v>48.88</v>
      </c>
      <c r="AC5" s="13" t="s">
        <v>47</v>
      </c>
    </row>
    <row r="6" spans="1:29" x14ac:dyDescent="0.25">
      <c r="A6" s="2">
        <v>160111</v>
      </c>
      <c r="B6" s="2" t="s">
        <v>11</v>
      </c>
      <c r="C6" s="6">
        <v>540</v>
      </c>
      <c r="D6" s="6">
        <v>27.09</v>
      </c>
      <c r="E6" s="6">
        <f t="shared" si="0"/>
        <v>567.09</v>
      </c>
      <c r="F6" s="6">
        <f t="shared" si="1"/>
        <v>113.41800000000001</v>
      </c>
      <c r="G6" s="6">
        <f t="shared" si="2"/>
        <v>680.50800000000004</v>
      </c>
      <c r="P6" s="9">
        <v>29.75</v>
      </c>
      <c r="AB6" s="9">
        <v>4.29</v>
      </c>
      <c r="AC6" s="13" t="s">
        <v>52</v>
      </c>
    </row>
    <row r="7" spans="1:29" x14ac:dyDescent="0.25">
      <c r="A7" s="2">
        <v>160112</v>
      </c>
      <c r="B7" s="2" t="s">
        <v>11</v>
      </c>
      <c r="C7" s="6">
        <v>540</v>
      </c>
      <c r="D7" s="6">
        <v>20.49</v>
      </c>
      <c r="E7" s="6">
        <f t="shared" si="0"/>
        <v>560.49</v>
      </c>
      <c r="F7" s="6">
        <f t="shared" si="1"/>
        <v>112.098</v>
      </c>
      <c r="G7" s="6">
        <f t="shared" si="2"/>
        <v>672.58799999999997</v>
      </c>
      <c r="P7" s="9">
        <v>32.6</v>
      </c>
      <c r="AB7" s="9">
        <v>1.45</v>
      </c>
      <c r="AC7" s="13" t="s">
        <v>48</v>
      </c>
    </row>
    <row r="8" spans="1:29" x14ac:dyDescent="0.25">
      <c r="A8" s="2">
        <v>160113</v>
      </c>
      <c r="B8" s="2" t="s">
        <v>19</v>
      </c>
      <c r="C8" s="6">
        <v>302.33</v>
      </c>
      <c r="D8" s="6">
        <v>0</v>
      </c>
      <c r="E8" s="6">
        <f t="shared" ref="E8:E21" si="3">SUM(C8:D8)</f>
        <v>302.33</v>
      </c>
      <c r="F8" s="6">
        <f t="shared" si="1"/>
        <v>60.465999999999994</v>
      </c>
      <c r="G8" s="6">
        <f t="shared" si="2"/>
        <v>362.79599999999999</v>
      </c>
      <c r="P8" s="9">
        <v>11.52</v>
      </c>
      <c r="AB8" s="9">
        <v>2.8</v>
      </c>
      <c r="AC8" s="13" t="s">
        <v>52</v>
      </c>
    </row>
    <row r="9" spans="1:29" x14ac:dyDescent="0.25">
      <c r="A9" s="2">
        <v>160102</v>
      </c>
      <c r="B9" s="2" t="s">
        <v>50</v>
      </c>
      <c r="C9" s="6">
        <v>600</v>
      </c>
      <c r="D9" s="6">
        <v>0</v>
      </c>
      <c r="E9" s="6">
        <f t="shared" si="3"/>
        <v>600</v>
      </c>
      <c r="F9" s="6">
        <f t="shared" si="1"/>
        <v>120</v>
      </c>
      <c r="G9" s="6">
        <f t="shared" si="2"/>
        <v>720</v>
      </c>
      <c r="P9" s="9">
        <v>25.16</v>
      </c>
      <c r="AB9" s="24">
        <v>1.44</v>
      </c>
      <c r="AC9" s="25" t="s">
        <v>52</v>
      </c>
    </row>
    <row r="10" spans="1:29" ht="15" customHeight="1" x14ac:dyDescent="0.25">
      <c r="A10" s="2">
        <v>160206</v>
      </c>
      <c r="B10" s="2" t="s">
        <v>51</v>
      </c>
      <c r="C10" s="6">
        <v>629.55999999999995</v>
      </c>
      <c r="D10" s="6">
        <v>0</v>
      </c>
      <c r="E10" s="6">
        <f t="shared" si="3"/>
        <v>629.55999999999995</v>
      </c>
      <c r="F10" s="6">
        <f t="shared" si="1"/>
        <v>125.91199999999999</v>
      </c>
      <c r="G10" s="6">
        <f t="shared" si="2"/>
        <v>755.47199999999998</v>
      </c>
      <c r="P10" s="9">
        <v>23.97</v>
      </c>
      <c r="AB10" s="9">
        <v>-55</v>
      </c>
      <c r="AC10" s="13" t="s">
        <v>53</v>
      </c>
    </row>
    <row r="11" spans="1:29" x14ac:dyDescent="0.25">
      <c r="A11" s="2">
        <v>160201</v>
      </c>
      <c r="B11" s="2" t="s">
        <v>59</v>
      </c>
      <c r="C11" s="6">
        <v>1650</v>
      </c>
      <c r="D11" s="6">
        <v>0</v>
      </c>
      <c r="E11" s="6">
        <f t="shared" si="3"/>
        <v>1650</v>
      </c>
      <c r="F11" s="6">
        <f t="shared" si="1"/>
        <v>330</v>
      </c>
      <c r="G11" s="6">
        <f t="shared" si="2"/>
        <v>1980</v>
      </c>
      <c r="P11" s="9">
        <v>25.46</v>
      </c>
      <c r="AB11" s="9">
        <v>9.59</v>
      </c>
      <c r="AC11" s="13" t="s">
        <v>54</v>
      </c>
    </row>
    <row r="12" spans="1:29" x14ac:dyDescent="0.25">
      <c r="A12" s="2">
        <v>160210</v>
      </c>
      <c r="B12" s="2" t="s">
        <v>59</v>
      </c>
      <c r="C12" s="6">
        <v>550</v>
      </c>
      <c r="D12" s="6">
        <v>0</v>
      </c>
      <c r="E12" s="6">
        <f t="shared" si="3"/>
        <v>550</v>
      </c>
      <c r="F12" s="6">
        <f t="shared" si="1"/>
        <v>110</v>
      </c>
      <c r="G12" s="6">
        <f t="shared" si="2"/>
        <v>660</v>
      </c>
      <c r="P12" s="9">
        <v>19.649999999999999</v>
      </c>
      <c r="AB12" s="9">
        <v>0.26</v>
      </c>
      <c r="AC12" s="13" t="s">
        <v>52</v>
      </c>
    </row>
    <row r="13" spans="1:29" x14ac:dyDescent="0.25">
      <c r="A13" s="2">
        <v>160202</v>
      </c>
      <c r="B13" s="2" t="s">
        <v>11</v>
      </c>
      <c r="C13" s="6">
        <v>540</v>
      </c>
      <c r="D13" s="6">
        <v>49.43</v>
      </c>
      <c r="E13" s="6">
        <f t="shared" si="3"/>
        <v>589.42999999999995</v>
      </c>
      <c r="F13" s="6">
        <f t="shared" si="1"/>
        <v>117.886</v>
      </c>
      <c r="G13" s="6">
        <f t="shared" si="2"/>
        <v>707.31599999999992</v>
      </c>
      <c r="P13" s="9">
        <v>22.41</v>
      </c>
      <c r="AB13" s="9">
        <v>0.52</v>
      </c>
      <c r="AC13" s="13" t="s">
        <v>52</v>
      </c>
    </row>
    <row r="14" spans="1:29" x14ac:dyDescent="0.25">
      <c r="A14" s="2">
        <v>160203</v>
      </c>
      <c r="B14" s="2" t="s">
        <v>11</v>
      </c>
      <c r="C14" s="6">
        <v>540</v>
      </c>
      <c r="D14" s="6">
        <v>49.56</v>
      </c>
      <c r="E14" s="6">
        <f t="shared" si="3"/>
        <v>589.55999999999995</v>
      </c>
      <c r="F14" s="6">
        <f t="shared" si="1"/>
        <v>117.91199999999999</v>
      </c>
      <c r="G14" s="6">
        <f t="shared" si="2"/>
        <v>707.47199999999998</v>
      </c>
      <c r="P14" s="9">
        <v>24.97</v>
      </c>
      <c r="AB14" s="9">
        <v>-5.76</v>
      </c>
      <c r="AC14" s="13" t="s">
        <v>60</v>
      </c>
    </row>
    <row r="15" spans="1:29" x14ac:dyDescent="0.25">
      <c r="A15" s="2">
        <v>160204</v>
      </c>
      <c r="B15" s="2" t="s">
        <v>11</v>
      </c>
      <c r="C15" s="6">
        <v>540</v>
      </c>
      <c r="D15" s="6">
        <v>27.04</v>
      </c>
      <c r="E15" s="6">
        <f t="shared" si="3"/>
        <v>567.04</v>
      </c>
      <c r="F15" s="6">
        <f t="shared" si="1"/>
        <v>113.40799999999999</v>
      </c>
      <c r="G15" s="6">
        <f t="shared" si="2"/>
        <v>680.44799999999998</v>
      </c>
      <c r="P15" s="9">
        <v>21.94</v>
      </c>
      <c r="AB15" s="9">
        <v>5.84</v>
      </c>
      <c r="AC15" s="13" t="s">
        <v>52</v>
      </c>
    </row>
    <row r="16" spans="1:29" x14ac:dyDescent="0.25">
      <c r="A16" s="2">
        <v>160205</v>
      </c>
      <c r="B16" s="2" t="s">
        <v>11</v>
      </c>
      <c r="C16" s="6">
        <v>540</v>
      </c>
      <c r="D16" s="6">
        <v>0</v>
      </c>
      <c r="E16" s="6">
        <f t="shared" si="3"/>
        <v>540</v>
      </c>
      <c r="F16" s="6">
        <f t="shared" si="1"/>
        <v>108</v>
      </c>
      <c r="G16" s="6">
        <f t="shared" si="2"/>
        <v>648</v>
      </c>
      <c r="P16" s="9">
        <v>16.78</v>
      </c>
    </row>
    <row r="17" spans="1:29" x14ac:dyDescent="0.25">
      <c r="A17" s="2">
        <v>160207</v>
      </c>
      <c r="B17" s="2" t="s">
        <v>11</v>
      </c>
      <c r="C17" s="6">
        <v>540</v>
      </c>
      <c r="D17" s="6">
        <v>24.67</v>
      </c>
      <c r="E17" s="6">
        <f t="shared" si="3"/>
        <v>564.66999999999996</v>
      </c>
      <c r="F17" s="6">
        <f t="shared" si="1"/>
        <v>112.934</v>
      </c>
      <c r="G17" s="6">
        <f t="shared" si="2"/>
        <v>677.60399999999993</v>
      </c>
      <c r="P17" s="9">
        <v>24.71</v>
      </c>
    </row>
    <row r="18" spans="1:29" x14ac:dyDescent="0.25">
      <c r="A18" s="2">
        <v>160208</v>
      </c>
      <c r="B18" s="2" t="s">
        <v>11</v>
      </c>
      <c r="C18" s="6">
        <v>540</v>
      </c>
      <c r="D18" s="6">
        <v>49.84</v>
      </c>
      <c r="E18" s="6">
        <f t="shared" si="3"/>
        <v>589.84</v>
      </c>
      <c r="F18" s="6">
        <f t="shared" si="1"/>
        <v>117.968</v>
      </c>
      <c r="G18" s="6">
        <f t="shared" si="2"/>
        <v>707.80799999999999</v>
      </c>
      <c r="P18" s="9">
        <v>24.85</v>
      </c>
    </row>
    <row r="19" spans="1:29" x14ac:dyDescent="0.25">
      <c r="A19" s="2">
        <v>160209</v>
      </c>
      <c r="B19" s="2" t="s">
        <v>11</v>
      </c>
      <c r="C19" s="6">
        <v>540</v>
      </c>
      <c r="D19" s="6">
        <v>0</v>
      </c>
      <c r="E19" s="6">
        <f t="shared" si="3"/>
        <v>540</v>
      </c>
      <c r="F19" s="6">
        <f t="shared" si="1"/>
        <v>108</v>
      </c>
      <c r="G19" s="6">
        <f t="shared" si="2"/>
        <v>648</v>
      </c>
      <c r="P19" s="9">
        <v>27.35</v>
      </c>
    </row>
    <row r="20" spans="1:29" x14ac:dyDescent="0.25">
      <c r="E20" s="6">
        <f t="shared" si="3"/>
        <v>0</v>
      </c>
      <c r="F20" s="6">
        <f t="shared" si="1"/>
        <v>0</v>
      </c>
      <c r="G20" s="6">
        <f t="shared" si="2"/>
        <v>0</v>
      </c>
      <c r="P20" s="9">
        <v>24.43</v>
      </c>
    </row>
    <row r="21" spans="1:29" x14ac:dyDescent="0.25">
      <c r="E21" s="6">
        <f t="shared" si="3"/>
        <v>0</v>
      </c>
      <c r="F21" s="6">
        <f t="shared" si="1"/>
        <v>0</v>
      </c>
      <c r="G21" s="6">
        <f t="shared" ref="G21" si="4">SUM(E21:F21)</f>
        <v>0</v>
      </c>
    </row>
    <row r="23" spans="1:29" x14ac:dyDescent="0.25"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SUM(E2:E21)</f>
        <v>11178.65</v>
      </c>
      <c r="F24" s="16">
        <f>SUM(F2:F21)</f>
        <v>2235.7299999999996</v>
      </c>
      <c r="G24" s="16">
        <f>SUM(G2:G21)</f>
        <v>13414.380000000001</v>
      </c>
      <c r="J24" s="17" t="s">
        <v>21</v>
      </c>
      <c r="K24" s="17">
        <f>SUM(K3:K22)</f>
        <v>5.47</v>
      </c>
      <c r="L24" s="17">
        <f t="shared" ref="L24:Z24" si="5">SUM(L3:L22)</f>
        <v>27.34</v>
      </c>
      <c r="M24" s="17">
        <f t="shared" si="5"/>
        <v>1.1399999999999999</v>
      </c>
      <c r="N24" s="17">
        <f t="shared" si="5"/>
        <v>147.87</v>
      </c>
      <c r="O24" s="17">
        <f t="shared" si="5"/>
        <v>0</v>
      </c>
      <c r="P24" s="17">
        <f t="shared" si="5"/>
        <v>432.22</v>
      </c>
      <c r="Q24" s="17">
        <f t="shared" si="5"/>
        <v>0</v>
      </c>
      <c r="R24" s="17">
        <f>SUM(R3:R22)/2</f>
        <v>375</v>
      </c>
      <c r="S24" s="17">
        <f t="shared" si="5"/>
        <v>0</v>
      </c>
      <c r="T24" s="17">
        <f>SUM(T3:T22)/2</f>
        <v>17.864999999999998</v>
      </c>
      <c r="U24" s="17">
        <f t="shared" si="5"/>
        <v>0</v>
      </c>
      <c r="V24" s="17">
        <f t="shared" si="5"/>
        <v>29.01</v>
      </c>
      <c r="W24" s="17">
        <f t="shared" si="5"/>
        <v>0</v>
      </c>
      <c r="X24" s="17">
        <f t="shared" si="5"/>
        <v>271.89999999999998</v>
      </c>
      <c r="Y24" s="17">
        <f t="shared" si="5"/>
        <v>0</v>
      </c>
      <c r="Z24" s="17">
        <f t="shared" si="5"/>
        <v>0</v>
      </c>
      <c r="AA24" s="17">
        <f>SUM(AA3:AA22)</f>
        <v>2.7</v>
      </c>
      <c r="AB24" s="17">
        <f>SUM(AB3:AB22)</f>
        <v>51.480000000000018</v>
      </c>
      <c r="AC24" s="17">
        <f>SUM(AC3:AC22)</f>
        <v>0</v>
      </c>
    </row>
    <row r="25" spans="1:29" x14ac:dyDescent="0.25">
      <c r="E25" s="6">
        <v>11179</v>
      </c>
      <c r="F25" s="6">
        <v>2236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920.46500000000003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9.3099999999999987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K28" s="9">
        <v>9</v>
      </c>
      <c r="O28" s="20"/>
      <c r="P28" s="20"/>
      <c r="AA28" s="20"/>
      <c r="AB28" s="17">
        <v>1000</v>
      </c>
      <c r="AC28" s="19" t="s">
        <v>45</v>
      </c>
    </row>
    <row r="29" spans="1:29" x14ac:dyDescent="0.25">
      <c r="B29" s="26" t="s">
        <v>57</v>
      </c>
      <c r="AB29" s="9">
        <v>7875</v>
      </c>
      <c r="AC29" s="13" t="s">
        <v>61</v>
      </c>
    </row>
    <row r="30" spans="1:29" x14ac:dyDescent="0.25">
      <c r="AB30" s="9">
        <v>7875</v>
      </c>
      <c r="AC30" s="13" t="s">
        <v>61</v>
      </c>
    </row>
    <row r="31" spans="1:29" x14ac:dyDescent="0.25">
      <c r="AB31" s="17"/>
      <c r="AC31" s="19"/>
    </row>
    <row r="32" spans="1:29" ht="45" x14ac:dyDescent="0.25">
      <c r="B32" s="2" t="s">
        <v>63</v>
      </c>
      <c r="N32" s="9" t="s">
        <v>49</v>
      </c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0" sqref="B30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180320</v>
      </c>
      <c r="B2" s="2" t="s">
        <v>307</v>
      </c>
      <c r="C2" s="6">
        <v>600</v>
      </c>
      <c r="D2" s="6">
        <v>0</v>
      </c>
      <c r="E2" s="6">
        <f t="shared" ref="E2:E22" si="0">SUM(C2:D2)</f>
        <v>600</v>
      </c>
      <c r="F2" s="6">
        <f t="shared" ref="F2:F22" si="1">E2/5</f>
        <v>120</v>
      </c>
      <c r="G2" s="30">
        <f t="shared" ref="G2:G22" si="2">SUM(E2:F2)</f>
        <v>720</v>
      </c>
      <c r="H2" s="85"/>
      <c r="J2" s="74">
        <v>14.15</v>
      </c>
      <c r="K2" s="74">
        <v>0</v>
      </c>
      <c r="L2" s="75">
        <v>14.15</v>
      </c>
      <c r="M2" s="75" t="s">
        <v>293</v>
      </c>
      <c r="N2" s="75" t="s">
        <v>294</v>
      </c>
      <c r="O2" s="75" t="s">
        <v>192</v>
      </c>
    </row>
    <row r="3" spans="1:16" x14ac:dyDescent="0.25">
      <c r="A3" s="2">
        <v>180404</v>
      </c>
      <c r="B3" s="2" t="s">
        <v>59</v>
      </c>
      <c r="C3" s="6">
        <v>189</v>
      </c>
      <c r="D3" s="6">
        <v>0</v>
      </c>
      <c r="E3" s="6">
        <f t="shared" si="0"/>
        <v>189</v>
      </c>
      <c r="F3" s="6">
        <f t="shared" si="1"/>
        <v>37.799999999999997</v>
      </c>
      <c r="G3" s="6">
        <f t="shared" si="2"/>
        <v>226.8</v>
      </c>
      <c r="J3" s="74">
        <v>9.5500000000000007</v>
      </c>
      <c r="K3" s="74" t="s">
        <v>16</v>
      </c>
      <c r="L3" s="75">
        <v>9.0500000000000007</v>
      </c>
      <c r="M3" s="75" t="s">
        <v>305</v>
      </c>
      <c r="N3" s="75" t="s">
        <v>306</v>
      </c>
      <c r="O3" s="75" t="s">
        <v>192</v>
      </c>
    </row>
    <row r="4" spans="1:16" x14ac:dyDescent="0.25">
      <c r="A4" s="2">
        <v>180407</v>
      </c>
      <c r="B4" s="2" t="s">
        <v>59</v>
      </c>
      <c r="C4" s="6">
        <v>30</v>
      </c>
      <c r="D4" s="6">
        <v>0</v>
      </c>
      <c r="E4" s="6">
        <f t="shared" si="0"/>
        <v>30</v>
      </c>
      <c r="F4" s="6">
        <f>E4/5</f>
        <v>6</v>
      </c>
      <c r="G4" s="6">
        <f t="shared" si="2"/>
        <v>36</v>
      </c>
      <c r="J4" s="74">
        <v>12.1</v>
      </c>
      <c r="K4" s="74" t="s">
        <v>16</v>
      </c>
      <c r="L4" s="75">
        <v>11.47</v>
      </c>
      <c r="M4" s="75" t="s">
        <v>305</v>
      </c>
      <c r="N4" s="75" t="s">
        <v>306</v>
      </c>
      <c r="O4" s="75" t="s">
        <v>192</v>
      </c>
    </row>
    <row r="5" spans="1:16" x14ac:dyDescent="0.25">
      <c r="A5" s="2">
        <v>180409</v>
      </c>
      <c r="B5" s="2" t="s">
        <v>59</v>
      </c>
      <c r="C5" s="6">
        <v>1155</v>
      </c>
      <c r="D5" s="6">
        <v>0</v>
      </c>
      <c r="E5" s="6">
        <f t="shared" si="0"/>
        <v>1155</v>
      </c>
      <c r="F5" s="6">
        <f>E5/5</f>
        <v>231</v>
      </c>
      <c r="G5" s="6">
        <f t="shared" si="2"/>
        <v>1386</v>
      </c>
      <c r="J5" s="74">
        <v>20.05</v>
      </c>
      <c r="K5" s="74" t="s">
        <v>16</v>
      </c>
      <c r="L5" s="75">
        <v>20.05</v>
      </c>
      <c r="M5" s="75" t="s">
        <v>293</v>
      </c>
      <c r="N5" s="75" t="s">
        <v>294</v>
      </c>
      <c r="O5" s="75" t="s">
        <v>192</v>
      </c>
    </row>
    <row r="6" spans="1:16" x14ac:dyDescent="0.25">
      <c r="A6" s="2">
        <v>180415</v>
      </c>
      <c r="B6" s="2" t="s">
        <v>59</v>
      </c>
      <c r="C6" s="6">
        <v>77.22</v>
      </c>
      <c r="D6" s="6">
        <v>0</v>
      </c>
      <c r="E6" s="6">
        <f t="shared" si="0"/>
        <v>77.22</v>
      </c>
      <c r="F6" s="6">
        <f t="shared" si="1"/>
        <v>15.443999999999999</v>
      </c>
      <c r="G6" s="6">
        <f t="shared" si="2"/>
        <v>92.664000000000001</v>
      </c>
      <c r="J6" s="74">
        <v>14.2</v>
      </c>
      <c r="K6" s="74">
        <v>1.29</v>
      </c>
      <c r="L6" s="75">
        <v>12.91</v>
      </c>
      <c r="M6" s="75" t="s">
        <v>293</v>
      </c>
      <c r="N6" s="75" t="s">
        <v>294</v>
      </c>
      <c r="O6" s="75" t="s">
        <v>192</v>
      </c>
    </row>
    <row r="7" spans="1:16" x14ac:dyDescent="0.25">
      <c r="A7" s="2">
        <v>180416</v>
      </c>
      <c r="B7" s="2" t="s">
        <v>59</v>
      </c>
      <c r="C7" s="6">
        <v>110</v>
      </c>
      <c r="D7" s="6">
        <v>0</v>
      </c>
      <c r="E7" s="6">
        <f t="shared" si="0"/>
        <v>110</v>
      </c>
      <c r="F7" s="6">
        <f t="shared" si="1"/>
        <v>22</v>
      </c>
      <c r="G7" s="6">
        <f t="shared" si="2"/>
        <v>132</v>
      </c>
      <c r="J7" s="74">
        <v>41.82</v>
      </c>
      <c r="K7" s="74">
        <v>0</v>
      </c>
      <c r="L7" s="75">
        <v>41.82</v>
      </c>
      <c r="M7" s="75" t="s">
        <v>30</v>
      </c>
      <c r="N7" s="75" t="s">
        <v>30</v>
      </c>
      <c r="O7" s="75" t="s">
        <v>193</v>
      </c>
    </row>
    <row r="8" spans="1:16" x14ac:dyDescent="0.25">
      <c r="A8" s="2">
        <v>180417</v>
      </c>
      <c r="B8" s="2" t="s">
        <v>59</v>
      </c>
      <c r="C8" s="6">
        <v>129.13999999999999</v>
      </c>
      <c r="D8" s="6">
        <v>0</v>
      </c>
      <c r="E8" s="6">
        <f t="shared" si="0"/>
        <v>129.13999999999999</v>
      </c>
      <c r="F8" s="6">
        <f t="shared" si="1"/>
        <v>25.827999999999996</v>
      </c>
      <c r="G8" s="6">
        <f t="shared" si="2"/>
        <v>154.96799999999999</v>
      </c>
      <c r="J8" s="74">
        <v>75.2</v>
      </c>
      <c r="K8" s="74">
        <v>0</v>
      </c>
      <c r="L8" s="75">
        <v>75.2</v>
      </c>
      <c r="M8" s="75" t="s">
        <v>224</v>
      </c>
      <c r="N8" s="75" t="s">
        <v>294</v>
      </c>
      <c r="O8" s="75" t="s">
        <v>193</v>
      </c>
    </row>
    <row r="9" spans="1:16" x14ac:dyDescent="0.25">
      <c r="A9" s="2">
        <v>180418</v>
      </c>
      <c r="B9" s="2" t="s">
        <v>59</v>
      </c>
      <c r="C9" s="6">
        <v>547.79999999999995</v>
      </c>
      <c r="D9" s="6">
        <v>0</v>
      </c>
      <c r="E9" s="6">
        <f t="shared" si="0"/>
        <v>547.79999999999995</v>
      </c>
      <c r="F9" s="6">
        <f t="shared" si="1"/>
        <v>109.55999999999999</v>
      </c>
      <c r="G9" s="6">
        <f t="shared" si="2"/>
        <v>657.3599999999999</v>
      </c>
      <c r="J9" s="74">
        <v>25.05</v>
      </c>
      <c r="K9" s="74">
        <v>0.33</v>
      </c>
      <c r="L9" s="75">
        <v>24.72</v>
      </c>
      <c r="M9" s="75" t="s">
        <v>137</v>
      </c>
      <c r="N9" s="75" t="s">
        <v>288</v>
      </c>
      <c r="O9" s="75" t="s">
        <v>193</v>
      </c>
    </row>
    <row r="10" spans="1:16" x14ac:dyDescent="0.25">
      <c r="A10" s="2">
        <v>180419</v>
      </c>
      <c r="B10" s="2" t="s">
        <v>59</v>
      </c>
      <c r="C10" s="6">
        <v>508.42</v>
      </c>
      <c r="D10" s="6">
        <v>0</v>
      </c>
      <c r="E10" s="6">
        <f t="shared" si="0"/>
        <v>508.42</v>
      </c>
      <c r="F10" s="6">
        <f t="shared" si="1"/>
        <v>101.684</v>
      </c>
      <c r="G10" s="6">
        <f t="shared" si="2"/>
        <v>610.10400000000004</v>
      </c>
      <c r="J10" s="74">
        <v>33.6</v>
      </c>
      <c r="K10" s="74">
        <v>3.05</v>
      </c>
      <c r="L10" s="75">
        <v>30.55</v>
      </c>
      <c r="M10" s="75" t="s">
        <v>293</v>
      </c>
      <c r="N10" s="75" t="s">
        <v>294</v>
      </c>
      <c r="O10" s="75" t="s">
        <v>192</v>
      </c>
    </row>
    <row r="11" spans="1:16" x14ac:dyDescent="0.25">
      <c r="A11" s="2">
        <v>180420</v>
      </c>
      <c r="B11" s="2" t="s">
        <v>59</v>
      </c>
      <c r="C11" s="6">
        <v>4250</v>
      </c>
      <c r="D11" s="6">
        <v>35.42</v>
      </c>
      <c r="E11" s="6">
        <f t="shared" si="0"/>
        <v>4285.42</v>
      </c>
      <c r="F11" s="6">
        <f t="shared" si="1"/>
        <v>857.08400000000006</v>
      </c>
      <c r="G11" s="6">
        <f t="shared" si="2"/>
        <v>5142.5039999999999</v>
      </c>
      <c r="J11" s="74">
        <v>573.6</v>
      </c>
      <c r="K11" s="74">
        <v>95.6</v>
      </c>
      <c r="L11" s="75">
        <v>478</v>
      </c>
      <c r="M11" s="75" t="s">
        <v>141</v>
      </c>
      <c r="N11" s="75" t="s">
        <v>310</v>
      </c>
      <c r="O11" s="75" t="s">
        <v>193</v>
      </c>
    </row>
    <row r="12" spans="1:16" x14ac:dyDescent="0.25">
      <c r="A12" s="2" t="s">
        <v>316</v>
      </c>
      <c r="B12" s="2" t="s">
        <v>59</v>
      </c>
      <c r="C12" s="6">
        <v>22</v>
      </c>
      <c r="D12" s="6">
        <v>0</v>
      </c>
      <c r="E12" s="6">
        <f t="shared" si="0"/>
        <v>22</v>
      </c>
      <c r="F12" s="6">
        <f t="shared" si="1"/>
        <v>4.4000000000000004</v>
      </c>
      <c r="G12" s="6">
        <f t="shared" si="2"/>
        <v>26.4</v>
      </c>
      <c r="J12" s="74">
        <v>10.14</v>
      </c>
      <c r="K12" s="74" t="s">
        <v>16</v>
      </c>
      <c r="L12" s="75">
        <v>10.14</v>
      </c>
      <c r="M12" s="75" t="s">
        <v>305</v>
      </c>
      <c r="N12" s="75" t="s">
        <v>306</v>
      </c>
      <c r="O12" s="75" t="s">
        <v>192</v>
      </c>
    </row>
    <row r="13" spans="1:16" x14ac:dyDescent="0.25">
      <c r="A13" s="2">
        <v>180501</v>
      </c>
      <c r="B13" s="2" t="s">
        <v>11</v>
      </c>
      <c r="C13" s="6">
        <v>540</v>
      </c>
      <c r="D13" s="6">
        <v>0</v>
      </c>
      <c r="E13" s="6">
        <f t="shared" si="0"/>
        <v>540</v>
      </c>
      <c r="F13" s="6">
        <f t="shared" si="1"/>
        <v>108</v>
      </c>
      <c r="G13" s="6">
        <f t="shared" si="2"/>
        <v>648</v>
      </c>
      <c r="J13" s="74">
        <v>85.03</v>
      </c>
      <c r="K13" s="74" t="s">
        <v>16</v>
      </c>
      <c r="L13" s="74">
        <v>85.03</v>
      </c>
      <c r="M13" s="75" t="s">
        <v>311</v>
      </c>
      <c r="N13" s="75" t="s">
        <v>312</v>
      </c>
      <c r="O13" s="75" t="s">
        <v>193</v>
      </c>
    </row>
    <row r="14" spans="1:16" x14ac:dyDescent="0.25">
      <c r="A14" s="2">
        <v>180502</v>
      </c>
      <c r="B14" s="2" t="s">
        <v>11</v>
      </c>
      <c r="C14" s="6">
        <v>540</v>
      </c>
      <c r="D14" s="6">
        <v>0</v>
      </c>
      <c r="E14" s="6">
        <f t="shared" si="0"/>
        <v>540</v>
      </c>
      <c r="F14" s="6">
        <f t="shared" si="1"/>
        <v>108</v>
      </c>
      <c r="G14" s="6">
        <f t="shared" si="2"/>
        <v>648</v>
      </c>
      <c r="J14" s="74">
        <v>51</v>
      </c>
      <c r="K14" s="74" t="s">
        <v>16</v>
      </c>
      <c r="L14" s="75">
        <v>51</v>
      </c>
      <c r="M14" s="75" t="s">
        <v>197</v>
      </c>
      <c r="N14" s="75" t="s">
        <v>313</v>
      </c>
      <c r="O14" s="75" t="s">
        <v>193</v>
      </c>
    </row>
    <row r="15" spans="1:16" x14ac:dyDescent="0.25">
      <c r="A15" s="2">
        <v>180510</v>
      </c>
      <c r="B15" s="2" t="s">
        <v>11</v>
      </c>
      <c r="C15" s="6">
        <v>540</v>
      </c>
      <c r="D15" s="6">
        <v>0</v>
      </c>
      <c r="E15" s="6">
        <f t="shared" si="0"/>
        <v>540</v>
      </c>
      <c r="F15" s="37">
        <f t="shared" si="1"/>
        <v>108</v>
      </c>
      <c r="G15" s="6">
        <f t="shared" si="2"/>
        <v>648</v>
      </c>
      <c r="J15" s="74">
        <v>26.04</v>
      </c>
      <c r="K15" s="74">
        <v>4.34</v>
      </c>
      <c r="L15" s="75">
        <v>21.7</v>
      </c>
      <c r="M15" s="75" t="s">
        <v>314</v>
      </c>
      <c r="N15" s="77" t="s">
        <v>315</v>
      </c>
      <c r="O15" s="77" t="s">
        <v>193</v>
      </c>
    </row>
    <row r="16" spans="1:16" x14ac:dyDescent="0.25">
      <c r="A16" s="2">
        <v>180403</v>
      </c>
      <c r="B16" s="2" t="s">
        <v>11</v>
      </c>
      <c r="C16" s="6">
        <v>550</v>
      </c>
      <c r="D16" s="6">
        <v>0</v>
      </c>
      <c r="E16" s="6">
        <f t="shared" si="0"/>
        <v>550</v>
      </c>
      <c r="F16" s="6">
        <f t="shared" si="1"/>
        <v>110</v>
      </c>
      <c r="G16" s="6">
        <f t="shared" si="2"/>
        <v>660</v>
      </c>
      <c r="J16" s="74">
        <v>81.900000000000006</v>
      </c>
      <c r="K16" s="74">
        <v>10.97</v>
      </c>
      <c r="L16" s="75">
        <v>70.930000000000007</v>
      </c>
      <c r="M16" s="75" t="s">
        <v>82</v>
      </c>
      <c r="N16" s="77" t="s">
        <v>317</v>
      </c>
      <c r="O16" s="75" t="s">
        <v>193</v>
      </c>
    </row>
    <row r="17" spans="1:16" x14ac:dyDescent="0.25">
      <c r="E17" s="37">
        <f t="shared" si="0"/>
        <v>0</v>
      </c>
      <c r="F17" s="37">
        <f t="shared" si="1"/>
        <v>0</v>
      </c>
      <c r="G17" s="6">
        <f t="shared" si="2"/>
        <v>0</v>
      </c>
      <c r="J17" s="74">
        <v>1.9</v>
      </c>
      <c r="K17" s="74">
        <v>0</v>
      </c>
      <c r="L17" s="75">
        <v>1.9</v>
      </c>
      <c r="M17" s="75" t="s">
        <v>137</v>
      </c>
      <c r="N17" s="77" t="s">
        <v>318</v>
      </c>
      <c r="O17" s="77" t="s">
        <v>193</v>
      </c>
    </row>
    <row r="18" spans="1:16" x14ac:dyDescent="0.25">
      <c r="E18" s="37">
        <f t="shared" si="0"/>
        <v>0</v>
      </c>
      <c r="F18" s="37">
        <f t="shared" si="1"/>
        <v>0</v>
      </c>
      <c r="G18" s="6">
        <f t="shared" si="2"/>
        <v>0</v>
      </c>
      <c r="J18" s="74">
        <v>99.8</v>
      </c>
      <c r="K18" s="74">
        <v>0</v>
      </c>
      <c r="L18" s="75">
        <v>99.8</v>
      </c>
      <c r="M18" s="75" t="s">
        <v>10</v>
      </c>
      <c r="N18" s="77" t="s">
        <v>10</v>
      </c>
      <c r="O18" s="77" t="s">
        <v>193</v>
      </c>
    </row>
    <row r="19" spans="1:16" x14ac:dyDescent="0.25">
      <c r="E19" s="37">
        <f t="shared" si="0"/>
        <v>0</v>
      </c>
      <c r="F19" s="37">
        <f t="shared" si="1"/>
        <v>0</v>
      </c>
      <c r="G19" s="6">
        <f t="shared" si="2"/>
        <v>0</v>
      </c>
      <c r="J19" s="74">
        <v>16</v>
      </c>
      <c r="K19" s="74">
        <v>0</v>
      </c>
      <c r="L19" s="75">
        <v>16</v>
      </c>
      <c r="M19" s="75" t="s">
        <v>77</v>
      </c>
      <c r="N19" s="77" t="s">
        <v>319</v>
      </c>
      <c r="O19" s="77" t="s">
        <v>193</v>
      </c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J20" s="74">
        <v>25.8</v>
      </c>
      <c r="K20" s="74">
        <v>2.35</v>
      </c>
      <c r="L20" s="75">
        <v>23.45</v>
      </c>
      <c r="M20" s="75" t="s">
        <v>320</v>
      </c>
      <c r="N20" s="77" t="s">
        <v>321</v>
      </c>
      <c r="O20" s="77" t="s">
        <v>192</v>
      </c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J21" s="74">
        <v>20.329999999999998</v>
      </c>
      <c r="K21" s="74">
        <v>1.85</v>
      </c>
      <c r="L21" s="75">
        <v>18.48</v>
      </c>
      <c r="M21" s="75" t="s">
        <v>293</v>
      </c>
      <c r="N21" s="77" t="s">
        <v>294</v>
      </c>
      <c r="O21" s="77" t="s">
        <v>192</v>
      </c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J22" s="74">
        <v>15.05</v>
      </c>
      <c r="K22" s="74" t="s">
        <v>16</v>
      </c>
      <c r="L22" s="75">
        <v>15.05</v>
      </c>
      <c r="M22" s="75" t="s">
        <v>305</v>
      </c>
      <c r="N22" s="77" t="s">
        <v>306</v>
      </c>
      <c r="O22" s="77" t="s">
        <v>192</v>
      </c>
    </row>
    <row r="23" spans="1:16" x14ac:dyDescent="0.25">
      <c r="E23" s="37"/>
      <c r="F23" s="37"/>
      <c r="G23" s="37"/>
      <c r="J23" s="74">
        <v>15.72</v>
      </c>
      <c r="K23" s="74" t="s">
        <v>16</v>
      </c>
      <c r="L23" s="75">
        <v>15.72</v>
      </c>
      <c r="M23" s="75" t="s">
        <v>305</v>
      </c>
      <c r="N23" s="77" t="s">
        <v>306</v>
      </c>
      <c r="O23" s="77" t="s">
        <v>192</v>
      </c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9824</v>
      </c>
      <c r="F24" s="16">
        <f>SUM(F2:F21)</f>
        <v>1964.8000000000002</v>
      </c>
      <c r="G24" s="16">
        <f>SUM(G2:G21)</f>
        <v>11788.800000000001</v>
      </c>
      <c r="J24" s="92">
        <v>10.99</v>
      </c>
      <c r="K24" s="92" t="s">
        <v>16</v>
      </c>
      <c r="L24" s="93">
        <v>10.99</v>
      </c>
      <c r="M24" s="93" t="s">
        <v>162</v>
      </c>
      <c r="N24" s="93" t="s">
        <v>162</v>
      </c>
      <c r="O24" s="93" t="s">
        <v>192</v>
      </c>
      <c r="P24" s="79"/>
    </row>
    <row r="25" spans="1:16" x14ac:dyDescent="0.25">
      <c r="J25" s="74">
        <v>494</v>
      </c>
      <c r="K25" s="76" t="s">
        <v>322</v>
      </c>
      <c r="L25" s="75">
        <v>494</v>
      </c>
      <c r="M25" s="75" t="s">
        <v>323</v>
      </c>
      <c r="N25" s="75" t="s">
        <v>324</v>
      </c>
      <c r="O25" s="75" t="s">
        <v>192</v>
      </c>
      <c r="P25" s="83" t="s">
        <v>325</v>
      </c>
    </row>
    <row r="26" spans="1:16" x14ac:dyDescent="0.25">
      <c r="J26" s="74">
        <v>8.6999999999999993</v>
      </c>
      <c r="K26" s="74">
        <v>0.79</v>
      </c>
      <c r="L26" s="75">
        <v>8.6999999999999993</v>
      </c>
      <c r="M26" s="75" t="s">
        <v>326</v>
      </c>
      <c r="N26" s="75" t="s">
        <v>326</v>
      </c>
      <c r="O26" s="75" t="s">
        <v>193</v>
      </c>
    </row>
    <row r="28" spans="1:16" x14ac:dyDescent="0.25">
      <c r="B28" s="90"/>
      <c r="J28" s="78">
        <f>SUM(J2:J26)</f>
        <v>1781.72</v>
      </c>
      <c r="K28" s="78">
        <f t="shared" ref="K28:L28" si="3">SUM(K2:K26)</f>
        <v>120.57</v>
      </c>
      <c r="L28" s="78">
        <f t="shared" si="3"/>
        <v>1660.8100000000002</v>
      </c>
    </row>
    <row r="29" spans="1:16" x14ac:dyDescent="0.25">
      <c r="B29" s="47"/>
      <c r="K29" s="86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A31" sqref="A31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180421</v>
      </c>
      <c r="B2" s="2" t="s">
        <v>11</v>
      </c>
      <c r="C2" s="6">
        <v>650</v>
      </c>
      <c r="D2" s="6">
        <v>0</v>
      </c>
      <c r="E2" s="6">
        <f t="shared" ref="E2:E22" si="0">SUM(C2:D2)</f>
        <v>650</v>
      </c>
      <c r="F2" s="6">
        <f t="shared" ref="F2:F22" si="1">E2/5</f>
        <v>130</v>
      </c>
      <c r="G2" s="30">
        <f t="shared" ref="G2:G22" si="2">SUM(E2:F2)</f>
        <v>780</v>
      </c>
      <c r="H2" s="85"/>
      <c r="J2" s="74">
        <v>75.2</v>
      </c>
      <c r="K2" s="74">
        <v>0</v>
      </c>
      <c r="L2" s="75">
        <v>75.2</v>
      </c>
      <c r="M2" s="75" t="s">
        <v>189</v>
      </c>
      <c r="N2" s="75" t="s">
        <v>294</v>
      </c>
      <c r="O2" s="75" t="s">
        <v>193</v>
      </c>
    </row>
    <row r="3" spans="1:16" x14ac:dyDescent="0.25">
      <c r="A3" s="2">
        <v>180516</v>
      </c>
      <c r="B3" s="2" t="s">
        <v>11</v>
      </c>
      <c r="C3" s="6">
        <v>550</v>
      </c>
      <c r="D3" s="6">
        <v>0</v>
      </c>
      <c r="E3" s="6">
        <f t="shared" si="0"/>
        <v>550</v>
      </c>
      <c r="F3" s="6">
        <f t="shared" si="1"/>
        <v>110</v>
      </c>
      <c r="G3" s="6">
        <f t="shared" si="2"/>
        <v>660</v>
      </c>
      <c r="J3" s="74">
        <v>41.82</v>
      </c>
      <c r="K3" s="74">
        <v>0</v>
      </c>
      <c r="L3" s="75">
        <v>41.82</v>
      </c>
      <c r="M3" s="75" t="s">
        <v>30</v>
      </c>
      <c r="N3" s="75" t="s">
        <v>327</v>
      </c>
      <c r="O3" s="75" t="s">
        <v>193</v>
      </c>
    </row>
    <row r="4" spans="1:16" x14ac:dyDescent="0.25">
      <c r="A4" s="2">
        <v>180511</v>
      </c>
      <c r="B4" s="2" t="s">
        <v>11</v>
      </c>
      <c r="C4" s="6">
        <v>540</v>
      </c>
      <c r="D4" s="6">
        <v>0</v>
      </c>
      <c r="E4" s="6">
        <f t="shared" si="0"/>
        <v>540</v>
      </c>
      <c r="F4" s="6">
        <f>E4/5</f>
        <v>108</v>
      </c>
      <c r="G4" s="6">
        <f t="shared" si="2"/>
        <v>648</v>
      </c>
      <c r="J4" s="74">
        <v>6.9</v>
      </c>
      <c r="K4" s="74">
        <v>0</v>
      </c>
      <c r="L4" s="75">
        <v>6.9</v>
      </c>
      <c r="M4" s="75" t="s">
        <v>328</v>
      </c>
      <c r="N4" s="75" t="s">
        <v>329</v>
      </c>
      <c r="O4" s="75" t="s">
        <v>193</v>
      </c>
    </row>
    <row r="5" spans="1:16" x14ac:dyDescent="0.25">
      <c r="A5" s="2">
        <v>180603</v>
      </c>
      <c r="B5" s="2" t="s">
        <v>11</v>
      </c>
      <c r="C5" s="6">
        <v>550</v>
      </c>
      <c r="D5" s="6">
        <v>0</v>
      </c>
      <c r="E5" s="6">
        <f t="shared" si="0"/>
        <v>550</v>
      </c>
      <c r="F5" s="6">
        <f>E5/5</f>
        <v>110</v>
      </c>
      <c r="G5" s="6">
        <f t="shared" si="2"/>
        <v>660</v>
      </c>
      <c r="J5" s="74">
        <v>20</v>
      </c>
      <c r="K5" s="74">
        <v>1.82</v>
      </c>
      <c r="L5" s="75">
        <v>18.18</v>
      </c>
      <c r="M5" s="75" t="s">
        <v>331</v>
      </c>
      <c r="N5" s="75" t="s">
        <v>330</v>
      </c>
      <c r="O5" s="75" t="s">
        <v>193</v>
      </c>
    </row>
    <row r="6" spans="1:16" x14ac:dyDescent="0.25">
      <c r="A6" s="2">
        <v>180608</v>
      </c>
      <c r="B6" s="2" t="s">
        <v>11</v>
      </c>
      <c r="C6" s="6">
        <v>540</v>
      </c>
      <c r="D6" s="6">
        <v>0</v>
      </c>
      <c r="E6" s="6">
        <f t="shared" si="0"/>
        <v>540</v>
      </c>
      <c r="F6" s="6">
        <f t="shared" si="1"/>
        <v>108</v>
      </c>
      <c r="G6" s="6">
        <f t="shared" si="2"/>
        <v>648</v>
      </c>
      <c r="J6" s="74">
        <v>636</v>
      </c>
      <c r="K6" s="74">
        <v>106</v>
      </c>
      <c r="L6" s="75">
        <v>530</v>
      </c>
      <c r="M6" s="75" t="s">
        <v>50</v>
      </c>
      <c r="N6" s="75" t="s">
        <v>86</v>
      </c>
      <c r="O6" s="75" t="s">
        <v>193</v>
      </c>
    </row>
    <row r="7" spans="1:16" x14ac:dyDescent="0.25">
      <c r="A7" s="2">
        <v>180505</v>
      </c>
      <c r="B7" s="2" t="s">
        <v>332</v>
      </c>
      <c r="C7" s="6">
        <v>700</v>
      </c>
      <c r="D7" s="6">
        <v>0</v>
      </c>
      <c r="E7" s="6">
        <f t="shared" si="0"/>
        <v>700</v>
      </c>
      <c r="F7" s="6" t="s">
        <v>114</v>
      </c>
      <c r="G7" s="6">
        <f t="shared" si="2"/>
        <v>700</v>
      </c>
      <c r="J7" s="74">
        <v>59.66</v>
      </c>
      <c r="K7" s="74" t="s">
        <v>16</v>
      </c>
      <c r="L7" s="75">
        <v>59.66</v>
      </c>
      <c r="M7" s="94" t="s">
        <v>333</v>
      </c>
      <c r="N7" s="75" t="s">
        <v>334</v>
      </c>
      <c r="O7" s="75" t="s">
        <v>193</v>
      </c>
    </row>
    <row r="8" spans="1:16" x14ac:dyDescent="0.25">
      <c r="A8" s="2">
        <v>180610</v>
      </c>
      <c r="B8" s="2" t="s">
        <v>332</v>
      </c>
      <c r="C8" s="6">
        <v>1400</v>
      </c>
      <c r="D8" s="6">
        <v>0</v>
      </c>
      <c r="E8" s="6">
        <f t="shared" si="0"/>
        <v>1400</v>
      </c>
      <c r="F8" s="6" t="s">
        <v>114</v>
      </c>
      <c r="G8" s="6">
        <f t="shared" si="2"/>
        <v>1400</v>
      </c>
      <c r="J8" s="74">
        <v>15</v>
      </c>
      <c r="K8" s="74">
        <v>1.36</v>
      </c>
      <c r="L8" s="75">
        <v>13.64</v>
      </c>
      <c r="M8" s="75" t="s">
        <v>336</v>
      </c>
      <c r="N8" s="75" t="s">
        <v>337</v>
      </c>
      <c r="O8" s="75" t="s">
        <v>193</v>
      </c>
    </row>
    <row r="9" spans="1:16" x14ac:dyDescent="0.25">
      <c r="A9" s="2">
        <v>180508</v>
      </c>
      <c r="B9" s="2" t="s">
        <v>115</v>
      </c>
      <c r="C9" s="6">
        <v>66</v>
      </c>
      <c r="D9" s="6">
        <v>0</v>
      </c>
      <c r="E9" s="6">
        <f t="shared" si="0"/>
        <v>66</v>
      </c>
      <c r="F9" s="6">
        <f t="shared" si="1"/>
        <v>13.2</v>
      </c>
      <c r="G9" s="6">
        <f t="shared" si="2"/>
        <v>79.2</v>
      </c>
      <c r="J9" s="74">
        <v>16</v>
      </c>
      <c r="K9" s="74" t="s">
        <v>16</v>
      </c>
      <c r="L9" s="75">
        <v>16</v>
      </c>
      <c r="M9" s="75" t="s">
        <v>77</v>
      </c>
      <c r="N9" s="75" t="s">
        <v>319</v>
      </c>
      <c r="O9" s="75" t="s">
        <v>193</v>
      </c>
    </row>
    <row r="10" spans="1:16" x14ac:dyDescent="0.25">
      <c r="A10" s="2">
        <v>180515</v>
      </c>
      <c r="B10" s="2" t="s">
        <v>115</v>
      </c>
      <c r="C10" s="6">
        <v>1200</v>
      </c>
      <c r="D10" s="6">
        <v>0</v>
      </c>
      <c r="E10" s="6">
        <f t="shared" si="0"/>
        <v>1200</v>
      </c>
      <c r="F10" s="6">
        <f t="shared" si="1"/>
        <v>240</v>
      </c>
      <c r="G10" s="6">
        <f t="shared" si="2"/>
        <v>1440</v>
      </c>
      <c r="J10" s="74">
        <v>68.23</v>
      </c>
      <c r="K10" s="74" t="s">
        <v>243</v>
      </c>
      <c r="L10" s="75">
        <v>68.23</v>
      </c>
      <c r="M10" s="94" t="s">
        <v>10</v>
      </c>
      <c r="N10" s="75" t="s">
        <v>268</v>
      </c>
      <c r="O10" s="75" t="s">
        <v>193</v>
      </c>
    </row>
    <row r="11" spans="1:16" x14ac:dyDescent="0.25">
      <c r="A11" s="2">
        <v>180606</v>
      </c>
      <c r="B11" s="2" t="s">
        <v>12</v>
      </c>
      <c r="C11" s="6">
        <v>584.72</v>
      </c>
      <c r="D11" s="6">
        <v>0</v>
      </c>
      <c r="E11" s="6">
        <f t="shared" si="0"/>
        <v>584.72</v>
      </c>
      <c r="F11" s="6">
        <f t="shared" si="1"/>
        <v>116.944</v>
      </c>
      <c r="G11" s="6">
        <f t="shared" si="2"/>
        <v>701.66399999999999</v>
      </c>
      <c r="J11" s="74">
        <v>15.5</v>
      </c>
      <c r="K11" s="74">
        <v>1.41</v>
      </c>
      <c r="L11" s="75">
        <v>13.09</v>
      </c>
      <c r="M11" s="75" t="s">
        <v>336</v>
      </c>
      <c r="N11" s="75" t="s">
        <v>337</v>
      </c>
      <c r="O11" s="75" t="s">
        <v>193</v>
      </c>
    </row>
    <row r="12" spans="1:16" x14ac:dyDescent="0.25">
      <c r="A12" s="2">
        <v>180707</v>
      </c>
      <c r="B12" s="2" t="s">
        <v>94</v>
      </c>
      <c r="C12" s="6">
        <v>1464.6</v>
      </c>
      <c r="D12" s="6">
        <v>0</v>
      </c>
      <c r="E12" s="6">
        <f t="shared" si="0"/>
        <v>1464.6</v>
      </c>
      <c r="F12" s="6">
        <f t="shared" si="1"/>
        <v>292.91999999999996</v>
      </c>
      <c r="G12" s="6">
        <f t="shared" si="2"/>
        <v>1757.52</v>
      </c>
      <c r="J12" s="74">
        <v>8.5</v>
      </c>
      <c r="K12" s="74">
        <v>0.77</v>
      </c>
      <c r="L12" s="75">
        <v>7.73</v>
      </c>
      <c r="M12" s="75" t="s">
        <v>336</v>
      </c>
      <c r="N12" s="75" t="s">
        <v>337</v>
      </c>
      <c r="O12" s="75" t="s">
        <v>193</v>
      </c>
    </row>
    <row r="13" spans="1:16" x14ac:dyDescent="0.25">
      <c r="A13" s="2">
        <v>180503</v>
      </c>
      <c r="B13" s="2" t="s">
        <v>59</v>
      </c>
      <c r="C13" s="6">
        <v>1143.1199999999999</v>
      </c>
      <c r="D13" s="6">
        <v>0</v>
      </c>
      <c r="E13" s="6">
        <f t="shared" si="0"/>
        <v>1143.1199999999999</v>
      </c>
      <c r="F13" s="6">
        <f t="shared" si="1"/>
        <v>228.62399999999997</v>
      </c>
      <c r="G13" s="6">
        <f t="shared" si="2"/>
        <v>1371.7439999999999</v>
      </c>
      <c r="J13" s="74">
        <v>10.5</v>
      </c>
      <c r="K13" s="74">
        <v>0.95</v>
      </c>
      <c r="L13" s="74">
        <v>9.5500000000000007</v>
      </c>
      <c r="M13" s="75" t="s">
        <v>336</v>
      </c>
      <c r="N13" s="75" t="s">
        <v>337</v>
      </c>
      <c r="O13" s="75" t="s">
        <v>193</v>
      </c>
    </row>
    <row r="14" spans="1:16" x14ac:dyDescent="0.25">
      <c r="A14" s="2">
        <v>180506</v>
      </c>
      <c r="B14" s="2" t="s">
        <v>59</v>
      </c>
      <c r="C14" s="6">
        <v>120</v>
      </c>
      <c r="D14" s="6">
        <v>0</v>
      </c>
      <c r="E14" s="6">
        <f t="shared" si="0"/>
        <v>120</v>
      </c>
      <c r="F14" s="6">
        <f t="shared" si="1"/>
        <v>24</v>
      </c>
      <c r="G14" s="6">
        <f t="shared" si="2"/>
        <v>144</v>
      </c>
      <c r="J14" s="74">
        <v>15</v>
      </c>
      <c r="K14" s="74">
        <v>1.36</v>
      </c>
      <c r="L14" s="75">
        <v>13.64</v>
      </c>
      <c r="M14" s="75" t="s">
        <v>336</v>
      </c>
      <c r="N14" s="75" t="s">
        <v>337</v>
      </c>
      <c r="O14" s="83" t="s">
        <v>338</v>
      </c>
    </row>
    <row r="15" spans="1:16" x14ac:dyDescent="0.25">
      <c r="A15" s="2">
        <v>180509</v>
      </c>
      <c r="B15" s="2" t="s">
        <v>59</v>
      </c>
      <c r="C15" s="6">
        <v>15</v>
      </c>
      <c r="D15" s="6">
        <v>0</v>
      </c>
      <c r="E15" s="6">
        <f t="shared" si="0"/>
        <v>15</v>
      </c>
      <c r="F15" s="37">
        <f t="shared" si="1"/>
        <v>3</v>
      </c>
      <c r="G15" s="6">
        <f t="shared" si="2"/>
        <v>18</v>
      </c>
      <c r="J15" s="74">
        <v>12</v>
      </c>
      <c r="K15" s="74">
        <v>1.0900000000000001</v>
      </c>
      <c r="L15" s="75">
        <v>10.91</v>
      </c>
      <c r="M15" s="75" t="s">
        <v>336</v>
      </c>
      <c r="N15" s="77" t="s">
        <v>337</v>
      </c>
      <c r="O15" s="84" t="s">
        <v>338</v>
      </c>
    </row>
    <row r="16" spans="1:16" x14ac:dyDescent="0.25">
      <c r="A16" s="2">
        <v>180513</v>
      </c>
      <c r="B16" s="2" t="s">
        <v>59</v>
      </c>
      <c r="C16" s="6">
        <v>15</v>
      </c>
      <c r="D16" s="6">
        <v>0</v>
      </c>
      <c r="E16" s="6">
        <f t="shared" si="0"/>
        <v>15</v>
      </c>
      <c r="F16" s="6">
        <f t="shared" si="1"/>
        <v>3</v>
      </c>
      <c r="G16" s="6">
        <f t="shared" si="2"/>
        <v>18</v>
      </c>
      <c r="J16" s="74">
        <v>10.5</v>
      </c>
      <c r="K16" s="74">
        <v>0.95</v>
      </c>
      <c r="L16" s="75">
        <v>9.5500000000000007</v>
      </c>
      <c r="M16" s="75" t="s">
        <v>336</v>
      </c>
      <c r="N16" s="77" t="s">
        <v>337</v>
      </c>
      <c r="O16" s="83" t="s">
        <v>338</v>
      </c>
    </row>
    <row r="17" spans="1:16" x14ac:dyDescent="0.25">
      <c r="A17" s="2">
        <v>180706</v>
      </c>
      <c r="B17" s="2" t="s">
        <v>352</v>
      </c>
      <c r="C17" s="6">
        <v>2940.44</v>
      </c>
      <c r="D17" s="6">
        <v>0</v>
      </c>
      <c r="E17" s="37">
        <f t="shared" si="0"/>
        <v>2940.44</v>
      </c>
      <c r="F17" s="37">
        <f t="shared" si="1"/>
        <v>588.08799999999997</v>
      </c>
      <c r="G17" s="6">
        <f t="shared" si="2"/>
        <v>3528.5280000000002</v>
      </c>
      <c r="J17" s="74">
        <v>49</v>
      </c>
      <c r="K17" s="74" t="s">
        <v>16</v>
      </c>
      <c r="L17" s="75">
        <v>49</v>
      </c>
      <c r="M17" s="75" t="s">
        <v>69</v>
      </c>
      <c r="N17" s="77" t="s">
        <v>339</v>
      </c>
      <c r="O17" s="77" t="s">
        <v>192</v>
      </c>
    </row>
    <row r="18" spans="1:16" x14ac:dyDescent="0.25">
      <c r="A18" s="2">
        <v>180710</v>
      </c>
      <c r="B18" s="2" t="s">
        <v>352</v>
      </c>
      <c r="C18" s="6">
        <v>470</v>
      </c>
      <c r="D18" s="6">
        <v>0</v>
      </c>
      <c r="E18" s="37">
        <f t="shared" si="0"/>
        <v>470</v>
      </c>
      <c r="F18" s="37">
        <f t="shared" si="1"/>
        <v>94</v>
      </c>
      <c r="G18" s="6">
        <f t="shared" si="2"/>
        <v>564</v>
      </c>
      <c r="J18" s="74">
        <v>14.89</v>
      </c>
      <c r="K18" s="74" t="s">
        <v>16</v>
      </c>
      <c r="L18" s="75">
        <v>14.89</v>
      </c>
      <c r="M18" s="75" t="s">
        <v>277</v>
      </c>
      <c r="N18" s="77" t="s">
        <v>294</v>
      </c>
      <c r="O18" s="77" t="s">
        <v>192</v>
      </c>
    </row>
    <row r="19" spans="1:16" x14ac:dyDescent="0.25">
      <c r="E19" s="37">
        <f t="shared" si="0"/>
        <v>0</v>
      </c>
      <c r="F19" s="37">
        <f t="shared" si="1"/>
        <v>0</v>
      </c>
      <c r="G19" s="6">
        <f t="shared" si="2"/>
        <v>0</v>
      </c>
      <c r="J19" s="74">
        <v>8</v>
      </c>
      <c r="K19" s="74">
        <v>0.73</v>
      </c>
      <c r="L19" s="75">
        <v>7.27</v>
      </c>
      <c r="M19" s="75" t="s">
        <v>277</v>
      </c>
      <c r="N19" s="77" t="s">
        <v>294</v>
      </c>
      <c r="O19" s="77" t="s">
        <v>192</v>
      </c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J20" s="74">
        <v>5.99</v>
      </c>
      <c r="K20" s="74">
        <v>0</v>
      </c>
      <c r="L20" s="75">
        <v>5.99</v>
      </c>
      <c r="M20" s="75" t="s">
        <v>284</v>
      </c>
      <c r="N20" s="77" t="s">
        <v>340</v>
      </c>
      <c r="O20" s="77" t="s">
        <v>192</v>
      </c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J21" s="74">
        <v>329</v>
      </c>
      <c r="K21" s="74">
        <v>54.83</v>
      </c>
      <c r="L21" s="75">
        <v>274.17</v>
      </c>
      <c r="M21" s="75" t="s">
        <v>27</v>
      </c>
      <c r="N21" s="77" t="s">
        <v>341</v>
      </c>
      <c r="O21" s="77" t="s">
        <v>193</v>
      </c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J22" s="74">
        <v>340.44</v>
      </c>
      <c r="K22" s="74">
        <v>56.74</v>
      </c>
      <c r="L22" s="75">
        <v>283.7</v>
      </c>
      <c r="M22" s="96" t="s">
        <v>342</v>
      </c>
      <c r="N22" s="77" t="s">
        <v>343</v>
      </c>
      <c r="O22" s="77" t="s">
        <v>193</v>
      </c>
    </row>
    <row r="23" spans="1:16" x14ac:dyDescent="0.25">
      <c r="E23" s="37"/>
      <c r="F23" s="37"/>
      <c r="G23" s="37"/>
      <c r="J23" s="74">
        <v>81.680000000000007</v>
      </c>
      <c r="K23" s="74">
        <v>10.94</v>
      </c>
      <c r="L23" s="75">
        <v>70.739999999999995</v>
      </c>
      <c r="M23" s="75" t="s">
        <v>82</v>
      </c>
      <c r="N23" s="77" t="s">
        <v>345</v>
      </c>
      <c r="O23" s="77" t="s">
        <v>193</v>
      </c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12948.88</v>
      </c>
      <c r="F24" s="16">
        <f>SUM(F2:F21)</f>
        <v>2169.7759999999998</v>
      </c>
      <c r="G24" s="16">
        <f>SUM(G2:G21)</f>
        <v>15118.656000000001</v>
      </c>
      <c r="J24" s="92">
        <v>12.3</v>
      </c>
      <c r="K24" s="92" t="s">
        <v>16</v>
      </c>
      <c r="L24" s="93">
        <v>11.67</v>
      </c>
      <c r="M24" s="93" t="s">
        <v>305</v>
      </c>
      <c r="N24" s="93" t="s">
        <v>157</v>
      </c>
      <c r="O24" s="93" t="s">
        <v>192</v>
      </c>
      <c r="P24" s="79"/>
    </row>
    <row r="25" spans="1:16" x14ac:dyDescent="0.25">
      <c r="J25" s="74">
        <v>10.86</v>
      </c>
      <c r="K25" s="76" t="s">
        <v>16</v>
      </c>
      <c r="L25" s="75">
        <v>10.29</v>
      </c>
      <c r="M25" s="75" t="s">
        <v>305</v>
      </c>
      <c r="N25" s="75" t="s">
        <v>157</v>
      </c>
      <c r="O25" s="75" t="s">
        <v>192</v>
      </c>
      <c r="P25" s="83"/>
    </row>
    <row r="26" spans="1:16" x14ac:dyDescent="0.25">
      <c r="E26" s="101" t="s">
        <v>353</v>
      </c>
      <c r="J26" s="74">
        <v>16.61</v>
      </c>
      <c r="K26" s="74" t="s">
        <v>16</v>
      </c>
      <c r="L26" s="75">
        <v>16.61</v>
      </c>
      <c r="M26" s="75" t="s">
        <v>305</v>
      </c>
      <c r="N26" s="75" t="s">
        <v>157</v>
      </c>
      <c r="O26" s="75" t="s">
        <v>192</v>
      </c>
    </row>
    <row r="27" spans="1:16" x14ac:dyDescent="0.25">
      <c r="J27" s="74">
        <v>14.45</v>
      </c>
      <c r="K27" s="74">
        <v>1.31</v>
      </c>
      <c r="L27" s="75">
        <v>13.14</v>
      </c>
      <c r="M27" s="75" t="s">
        <v>277</v>
      </c>
      <c r="N27" s="75" t="s">
        <v>294</v>
      </c>
      <c r="O27" s="75" t="s">
        <v>192</v>
      </c>
    </row>
    <row r="28" spans="1:16" x14ac:dyDescent="0.25">
      <c r="B28" s="90"/>
      <c r="J28" s="98">
        <v>1300</v>
      </c>
      <c r="K28" s="98" t="s">
        <v>16</v>
      </c>
      <c r="L28" s="99">
        <v>1300</v>
      </c>
      <c r="M28" s="99" t="s">
        <v>346</v>
      </c>
      <c r="N28" s="99" t="s">
        <v>347</v>
      </c>
      <c r="O28" s="75" t="s">
        <v>193</v>
      </c>
    </row>
    <row r="29" spans="1:16" x14ac:dyDescent="0.25">
      <c r="B29" s="47"/>
      <c r="J29" s="98">
        <v>340</v>
      </c>
      <c r="K29" s="100" t="s">
        <v>16</v>
      </c>
      <c r="L29" s="99">
        <v>340</v>
      </c>
      <c r="M29" s="99" t="s">
        <v>346</v>
      </c>
      <c r="N29" s="99" t="s">
        <v>348</v>
      </c>
      <c r="O29" s="75" t="s">
        <v>193</v>
      </c>
    </row>
    <row r="30" spans="1:16" x14ac:dyDescent="0.25">
      <c r="J30" s="74">
        <v>329</v>
      </c>
      <c r="K30" s="74">
        <v>54.83</v>
      </c>
      <c r="L30" s="75">
        <v>274.17</v>
      </c>
      <c r="M30" s="75" t="s">
        <v>27</v>
      </c>
      <c r="N30" s="75" t="s">
        <v>341</v>
      </c>
      <c r="O30" s="75" t="s">
        <v>193</v>
      </c>
    </row>
    <row r="31" spans="1:16" x14ac:dyDescent="0.25">
      <c r="J31" s="74">
        <v>76.5</v>
      </c>
      <c r="K31" s="74">
        <v>7.6</v>
      </c>
      <c r="L31" s="75">
        <v>98.9</v>
      </c>
      <c r="M31" s="75" t="s">
        <v>350</v>
      </c>
      <c r="N31" s="75" t="s">
        <v>351</v>
      </c>
      <c r="O31" s="75" t="s">
        <v>193</v>
      </c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5" spans="1:16" x14ac:dyDescent="0.25">
      <c r="J35" s="78">
        <f>SUM(J2:J31)</f>
        <v>3939.5299999999997</v>
      </c>
      <c r="K35" s="78">
        <f t="shared" ref="K35:L35" si="3">SUM(K2:K31)</f>
        <v>302.69</v>
      </c>
      <c r="L35" s="78">
        <f t="shared" si="3"/>
        <v>3664.64</v>
      </c>
    </row>
    <row r="36" spans="1:16" x14ac:dyDescent="0.25">
      <c r="M36" s="95" t="s">
        <v>335</v>
      </c>
    </row>
    <row r="37" spans="1:16" x14ac:dyDescent="0.25">
      <c r="M37" s="96" t="s">
        <v>344</v>
      </c>
    </row>
    <row r="39" spans="1:16" x14ac:dyDescent="0.25">
      <c r="M39" s="99" t="s">
        <v>349</v>
      </c>
    </row>
  </sheetData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34" sqref="A34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180614</v>
      </c>
      <c r="B2" s="2" t="s">
        <v>12</v>
      </c>
      <c r="C2" s="6">
        <v>860.75</v>
      </c>
      <c r="D2" s="6">
        <v>0</v>
      </c>
      <c r="E2" s="37">
        <f t="shared" ref="E2:E23" si="0">SUM(C2:D2)</f>
        <v>860.75</v>
      </c>
      <c r="F2" s="37">
        <f t="shared" ref="F2:F23" si="1">E2/5</f>
        <v>172.15</v>
      </c>
      <c r="G2" s="6">
        <f t="shared" ref="G2:G23" si="2">SUM(E2:F2)</f>
        <v>1032.9000000000001</v>
      </c>
      <c r="H2" s="85"/>
      <c r="J2" s="74">
        <v>41.82</v>
      </c>
      <c r="K2" s="74">
        <v>0</v>
      </c>
      <c r="L2" s="75">
        <v>41.82</v>
      </c>
      <c r="M2" s="75" t="s">
        <v>354</v>
      </c>
      <c r="N2" s="75" t="s">
        <v>354</v>
      </c>
      <c r="O2" s="75" t="s">
        <v>193</v>
      </c>
    </row>
    <row r="3" spans="1:16" x14ac:dyDescent="0.25">
      <c r="A3" s="2">
        <v>180602</v>
      </c>
      <c r="B3" s="2" t="s">
        <v>11</v>
      </c>
      <c r="C3" s="6">
        <v>1620</v>
      </c>
      <c r="D3" s="6">
        <v>0</v>
      </c>
      <c r="E3" s="37">
        <f t="shared" si="0"/>
        <v>1620</v>
      </c>
      <c r="F3" s="37">
        <f t="shared" si="1"/>
        <v>324</v>
      </c>
      <c r="G3" s="6">
        <f t="shared" si="2"/>
        <v>1944</v>
      </c>
      <c r="J3" s="74">
        <v>1.6</v>
      </c>
      <c r="K3" s="74">
        <v>0</v>
      </c>
      <c r="L3" s="75">
        <v>1.6</v>
      </c>
      <c r="M3" s="75" t="s">
        <v>137</v>
      </c>
      <c r="N3" s="75" t="s">
        <v>355</v>
      </c>
      <c r="O3" s="75" t="s">
        <v>193</v>
      </c>
    </row>
    <row r="4" spans="1:16" x14ac:dyDescent="0.25">
      <c r="A4" s="2">
        <v>180609</v>
      </c>
      <c r="B4" s="2" t="s">
        <v>11</v>
      </c>
      <c r="C4" s="6">
        <v>1080</v>
      </c>
      <c r="D4" s="6">
        <v>0</v>
      </c>
      <c r="E4" s="37">
        <f t="shared" si="0"/>
        <v>1080</v>
      </c>
      <c r="F4" s="37">
        <f t="shared" si="1"/>
        <v>216</v>
      </c>
      <c r="G4" s="6">
        <f t="shared" si="2"/>
        <v>1296</v>
      </c>
      <c r="J4" s="74">
        <v>5</v>
      </c>
      <c r="K4" s="74">
        <v>0.45</v>
      </c>
      <c r="L4" s="75">
        <v>4.55</v>
      </c>
      <c r="M4" s="75" t="s">
        <v>356</v>
      </c>
      <c r="N4" s="75" t="s">
        <v>357</v>
      </c>
      <c r="O4" s="75" t="s">
        <v>193</v>
      </c>
    </row>
    <row r="5" spans="1:16" x14ac:dyDescent="0.25">
      <c r="A5" s="2">
        <v>180704</v>
      </c>
      <c r="B5" s="2" t="s">
        <v>11</v>
      </c>
      <c r="C5" s="6">
        <v>850</v>
      </c>
      <c r="D5" s="6">
        <v>0</v>
      </c>
      <c r="E5" s="37">
        <f t="shared" si="0"/>
        <v>850</v>
      </c>
      <c r="F5" s="37">
        <f t="shared" si="1"/>
        <v>170</v>
      </c>
      <c r="G5" s="6">
        <f t="shared" si="2"/>
        <v>1020</v>
      </c>
      <c r="J5" s="74">
        <v>8</v>
      </c>
      <c r="K5" s="74">
        <v>0.73</v>
      </c>
      <c r="L5" s="75">
        <v>7.27</v>
      </c>
      <c r="M5" s="75" t="s">
        <v>356</v>
      </c>
      <c r="N5" s="75" t="s">
        <v>357</v>
      </c>
      <c r="O5" s="75" t="s">
        <v>193</v>
      </c>
    </row>
    <row r="6" spans="1:16" x14ac:dyDescent="0.25">
      <c r="A6" s="2">
        <v>180601</v>
      </c>
      <c r="B6" s="2" t="s">
        <v>59</v>
      </c>
      <c r="C6" s="6">
        <v>1100</v>
      </c>
      <c r="D6" s="6">
        <v>0</v>
      </c>
      <c r="E6" s="37">
        <f t="shared" si="0"/>
        <v>1100</v>
      </c>
      <c r="F6" s="37">
        <f t="shared" si="1"/>
        <v>220</v>
      </c>
      <c r="G6" s="6">
        <f t="shared" si="2"/>
        <v>1320</v>
      </c>
      <c r="J6" s="74">
        <v>29</v>
      </c>
      <c r="K6" s="74">
        <v>2.64</v>
      </c>
      <c r="L6" s="75">
        <v>26.36</v>
      </c>
      <c r="M6" s="75" t="s">
        <v>358</v>
      </c>
      <c r="N6" s="75" t="s">
        <v>359</v>
      </c>
      <c r="O6" s="75" t="s">
        <v>193</v>
      </c>
    </row>
    <row r="7" spans="1:16" x14ac:dyDescent="0.25">
      <c r="A7" s="2">
        <v>180604</v>
      </c>
      <c r="B7" s="2" t="s">
        <v>59</v>
      </c>
      <c r="C7" s="6">
        <v>276.32</v>
      </c>
      <c r="D7" s="6">
        <v>0</v>
      </c>
      <c r="E7" s="37">
        <f t="shared" si="0"/>
        <v>276.32</v>
      </c>
      <c r="F7" s="37">
        <f t="shared" si="1"/>
        <v>55.263999999999996</v>
      </c>
      <c r="G7" s="6">
        <f t="shared" si="2"/>
        <v>331.584</v>
      </c>
      <c r="J7" s="74">
        <v>68.23</v>
      </c>
      <c r="K7" s="74">
        <v>0</v>
      </c>
      <c r="L7" s="75">
        <v>68.23</v>
      </c>
      <c r="M7" s="94" t="s">
        <v>10</v>
      </c>
      <c r="N7" s="75" t="s">
        <v>10</v>
      </c>
      <c r="O7" s="75" t="s">
        <v>193</v>
      </c>
    </row>
    <row r="8" spans="1:16" x14ac:dyDescent="0.25">
      <c r="A8" s="2">
        <v>180605</v>
      </c>
      <c r="B8" s="2" t="s">
        <v>59</v>
      </c>
      <c r="C8" s="6">
        <v>650</v>
      </c>
      <c r="D8" s="6">
        <v>0</v>
      </c>
      <c r="E8" s="37">
        <f t="shared" si="0"/>
        <v>650</v>
      </c>
      <c r="F8" s="37">
        <f t="shared" si="1"/>
        <v>130</v>
      </c>
      <c r="G8" s="6">
        <f t="shared" si="2"/>
        <v>780</v>
      </c>
      <c r="J8" s="74">
        <v>60</v>
      </c>
      <c r="K8" s="74">
        <v>5.45</v>
      </c>
      <c r="L8" s="75">
        <v>54.55</v>
      </c>
      <c r="M8" s="75" t="s">
        <v>360</v>
      </c>
      <c r="N8" s="75" t="s">
        <v>361</v>
      </c>
      <c r="O8" s="75" t="s">
        <v>192</v>
      </c>
    </row>
    <row r="9" spans="1:16" x14ac:dyDescent="0.25">
      <c r="A9" s="2">
        <v>180607</v>
      </c>
      <c r="B9" s="2" t="s">
        <v>59</v>
      </c>
      <c r="C9" s="6">
        <v>650</v>
      </c>
      <c r="D9" s="6">
        <v>0</v>
      </c>
      <c r="E9" s="37">
        <f t="shared" si="0"/>
        <v>650</v>
      </c>
      <c r="F9" s="37">
        <f t="shared" si="1"/>
        <v>130</v>
      </c>
      <c r="G9" s="6">
        <f t="shared" si="2"/>
        <v>780</v>
      </c>
      <c r="J9" s="74">
        <v>116.99</v>
      </c>
      <c r="K9" s="74">
        <v>19.5</v>
      </c>
      <c r="L9" s="75">
        <v>97.49</v>
      </c>
      <c r="M9" s="75" t="s">
        <v>362</v>
      </c>
      <c r="N9" s="75" t="s">
        <v>363</v>
      </c>
      <c r="O9" s="75" t="s">
        <v>192</v>
      </c>
    </row>
    <row r="10" spans="1:16" x14ac:dyDescent="0.25">
      <c r="A10" s="2">
        <v>180611</v>
      </c>
      <c r="B10" s="2" t="s">
        <v>59</v>
      </c>
      <c r="C10" s="6">
        <v>469.26</v>
      </c>
      <c r="D10" s="6">
        <v>0</v>
      </c>
      <c r="E10" s="37">
        <f t="shared" si="0"/>
        <v>469.26</v>
      </c>
      <c r="F10" s="37">
        <f t="shared" si="1"/>
        <v>93.852000000000004</v>
      </c>
      <c r="G10" s="6">
        <f t="shared" si="2"/>
        <v>563.11199999999997</v>
      </c>
      <c r="J10" s="74">
        <v>18.43</v>
      </c>
      <c r="K10" s="74">
        <v>1.67</v>
      </c>
      <c r="L10" s="75">
        <v>16.760000000000002</v>
      </c>
      <c r="M10" s="75" t="s">
        <v>293</v>
      </c>
      <c r="N10" s="75" t="s">
        <v>294</v>
      </c>
      <c r="O10" s="75" t="s">
        <v>192</v>
      </c>
    </row>
    <row r="11" spans="1:16" x14ac:dyDescent="0.25">
      <c r="A11" s="2">
        <v>180612</v>
      </c>
      <c r="B11" s="2" t="s">
        <v>59</v>
      </c>
      <c r="C11" s="6">
        <v>15</v>
      </c>
      <c r="D11" s="6">
        <v>0</v>
      </c>
      <c r="E11" s="37">
        <f t="shared" si="0"/>
        <v>15</v>
      </c>
      <c r="F11" s="37">
        <f t="shared" si="1"/>
        <v>3</v>
      </c>
      <c r="G11" s="6">
        <f t="shared" si="2"/>
        <v>18</v>
      </c>
      <c r="J11" s="74">
        <v>18.100000000000001</v>
      </c>
      <c r="K11" s="74">
        <v>1.65</v>
      </c>
      <c r="L11" s="75">
        <v>16.45</v>
      </c>
      <c r="M11" s="75" t="s">
        <v>293</v>
      </c>
      <c r="N11" s="75" t="s">
        <v>294</v>
      </c>
      <c r="O11" s="75" t="s">
        <v>192</v>
      </c>
    </row>
    <row r="12" spans="1:16" x14ac:dyDescent="0.25">
      <c r="A12" s="2">
        <v>180613</v>
      </c>
      <c r="B12" s="2" t="s">
        <v>59</v>
      </c>
      <c r="C12" s="6">
        <v>21.34</v>
      </c>
      <c r="D12" s="6">
        <v>0</v>
      </c>
      <c r="E12" s="37">
        <f t="shared" si="0"/>
        <v>21.34</v>
      </c>
      <c r="F12" s="37">
        <f t="shared" si="1"/>
        <v>4.2679999999999998</v>
      </c>
      <c r="G12" s="6">
        <f t="shared" si="2"/>
        <v>25.608000000000001</v>
      </c>
      <c r="J12" s="74">
        <v>13.7</v>
      </c>
      <c r="K12" s="74">
        <v>1.25</v>
      </c>
      <c r="L12" s="75">
        <v>12.45</v>
      </c>
      <c r="M12" s="75" t="s">
        <v>293</v>
      </c>
      <c r="N12" s="75" t="s">
        <v>294</v>
      </c>
      <c r="O12" s="75" t="s">
        <v>192</v>
      </c>
    </row>
    <row r="13" spans="1:16" x14ac:dyDescent="0.25">
      <c r="A13" s="2">
        <v>180703</v>
      </c>
      <c r="B13" s="2" t="s">
        <v>11</v>
      </c>
      <c r="C13" s="6">
        <v>1080</v>
      </c>
      <c r="D13" s="6">
        <v>0</v>
      </c>
      <c r="E13" s="37">
        <f t="shared" si="0"/>
        <v>1080</v>
      </c>
      <c r="F13" s="37">
        <f t="shared" si="1"/>
        <v>216</v>
      </c>
      <c r="G13" s="6">
        <f t="shared" si="2"/>
        <v>1296</v>
      </c>
      <c r="L13" s="74"/>
    </row>
    <row r="14" spans="1:16" x14ac:dyDescent="0.25">
      <c r="A14" s="2">
        <v>180512</v>
      </c>
      <c r="B14" s="2" t="s">
        <v>59</v>
      </c>
      <c r="C14" s="6">
        <v>9.68</v>
      </c>
      <c r="D14" s="6">
        <v>0</v>
      </c>
      <c r="E14" s="37">
        <f t="shared" si="0"/>
        <v>9.68</v>
      </c>
      <c r="F14" s="37">
        <f t="shared" si="1"/>
        <v>1.9359999999999999</v>
      </c>
      <c r="G14" s="6">
        <f t="shared" si="2"/>
        <v>11.616</v>
      </c>
      <c r="J14" s="74">
        <v>26</v>
      </c>
      <c r="K14" s="74">
        <v>2.37</v>
      </c>
      <c r="L14" s="75">
        <v>23.63</v>
      </c>
      <c r="M14" s="75" t="s">
        <v>251</v>
      </c>
      <c r="N14" s="75" t="s">
        <v>364</v>
      </c>
      <c r="O14" s="83" t="s">
        <v>193</v>
      </c>
    </row>
    <row r="15" spans="1:16" x14ac:dyDescent="0.25">
      <c r="A15" s="2">
        <v>180702</v>
      </c>
      <c r="B15" s="2" t="s">
        <v>59</v>
      </c>
      <c r="C15" s="6">
        <v>1400</v>
      </c>
      <c r="D15" s="6">
        <v>0</v>
      </c>
      <c r="E15" s="37">
        <f t="shared" si="0"/>
        <v>1400</v>
      </c>
      <c r="F15" s="37">
        <f t="shared" si="1"/>
        <v>280</v>
      </c>
      <c r="G15" s="6">
        <f t="shared" si="2"/>
        <v>1680</v>
      </c>
      <c r="J15" s="74">
        <v>14</v>
      </c>
      <c r="K15" s="74">
        <v>1.26</v>
      </c>
      <c r="L15" s="75">
        <v>12.72</v>
      </c>
      <c r="M15" s="75" t="s">
        <v>356</v>
      </c>
      <c r="N15" s="77" t="s">
        <v>357</v>
      </c>
      <c r="O15" s="84" t="s">
        <v>193</v>
      </c>
    </row>
    <row r="16" spans="1:16" x14ac:dyDescent="0.25">
      <c r="A16" s="2">
        <v>180701</v>
      </c>
      <c r="B16" s="2" t="s">
        <v>115</v>
      </c>
      <c r="C16" s="6">
        <v>84</v>
      </c>
      <c r="D16" s="6">
        <v>0</v>
      </c>
      <c r="E16" s="37">
        <f t="shared" si="0"/>
        <v>84</v>
      </c>
      <c r="F16" s="37">
        <f t="shared" si="1"/>
        <v>16.8</v>
      </c>
      <c r="G16" s="6">
        <f t="shared" si="2"/>
        <v>100.8</v>
      </c>
      <c r="J16" s="74">
        <v>21</v>
      </c>
      <c r="K16" s="74">
        <v>1.91</v>
      </c>
      <c r="L16" s="75">
        <f>J16-K16</f>
        <v>19.09</v>
      </c>
      <c r="M16" s="75" t="s">
        <v>356</v>
      </c>
      <c r="N16" s="77" t="s">
        <v>357</v>
      </c>
      <c r="O16" s="84" t="s">
        <v>193</v>
      </c>
    </row>
    <row r="17" spans="1:16" x14ac:dyDescent="0.25">
      <c r="A17" s="2">
        <v>180615</v>
      </c>
      <c r="B17" s="2" t="s">
        <v>19</v>
      </c>
      <c r="C17" s="6">
        <v>86.63</v>
      </c>
      <c r="D17" s="6">
        <v>0</v>
      </c>
      <c r="E17" s="37">
        <f t="shared" si="0"/>
        <v>86.63</v>
      </c>
      <c r="F17" s="37">
        <f t="shared" si="1"/>
        <v>17.326000000000001</v>
      </c>
      <c r="G17" s="6">
        <f t="shared" si="2"/>
        <v>103.95599999999999</v>
      </c>
      <c r="J17" s="74">
        <v>10.55</v>
      </c>
      <c r="K17" s="74">
        <v>0.96</v>
      </c>
      <c r="L17" s="75">
        <f>J17-K17</f>
        <v>9.59</v>
      </c>
      <c r="M17" s="75" t="s">
        <v>356</v>
      </c>
      <c r="N17" s="77" t="s">
        <v>357</v>
      </c>
      <c r="O17" s="84" t="s">
        <v>193</v>
      </c>
    </row>
    <row r="18" spans="1:16" x14ac:dyDescent="0.25">
      <c r="E18" s="37">
        <f t="shared" si="0"/>
        <v>0</v>
      </c>
      <c r="F18" s="37">
        <f t="shared" si="1"/>
        <v>0</v>
      </c>
      <c r="G18" s="6">
        <f t="shared" si="2"/>
        <v>0</v>
      </c>
      <c r="J18" s="74">
        <v>82.97</v>
      </c>
      <c r="K18" s="74">
        <v>11.15</v>
      </c>
      <c r="L18" s="75">
        <v>71.819999999999993</v>
      </c>
      <c r="M18" s="75" t="s">
        <v>82</v>
      </c>
      <c r="N18" s="77" t="s">
        <v>365</v>
      </c>
      <c r="O18" s="77" t="s">
        <v>193</v>
      </c>
    </row>
    <row r="19" spans="1:16" x14ac:dyDescent="0.25">
      <c r="E19" s="37">
        <f t="shared" si="0"/>
        <v>0</v>
      </c>
      <c r="F19" s="37">
        <f t="shared" si="1"/>
        <v>0</v>
      </c>
      <c r="G19" s="6">
        <f t="shared" si="2"/>
        <v>0</v>
      </c>
      <c r="J19" s="74">
        <v>9.7100000000000009</v>
      </c>
      <c r="K19" s="74">
        <v>0</v>
      </c>
      <c r="L19" s="75">
        <v>9.7100000000000009</v>
      </c>
      <c r="M19" s="75" t="s">
        <v>366</v>
      </c>
      <c r="N19" s="77" t="s">
        <v>367</v>
      </c>
      <c r="O19" s="77" t="s">
        <v>192</v>
      </c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J20" s="74">
        <v>10.5</v>
      </c>
      <c r="K20" s="74" t="s">
        <v>16</v>
      </c>
      <c r="L20" s="75">
        <v>9.66</v>
      </c>
      <c r="M20" s="83" t="s">
        <v>368</v>
      </c>
      <c r="N20" s="77" t="s">
        <v>369</v>
      </c>
      <c r="O20" s="77" t="s">
        <v>192</v>
      </c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J21" s="74">
        <v>309.73</v>
      </c>
      <c r="K21" s="74" t="s">
        <v>16</v>
      </c>
      <c r="L21" s="75">
        <v>309.73</v>
      </c>
      <c r="M21" s="75" t="s">
        <v>370</v>
      </c>
      <c r="N21" s="77" t="s">
        <v>371</v>
      </c>
      <c r="O21" s="77" t="s">
        <v>192</v>
      </c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J22" s="74">
        <v>339.27</v>
      </c>
      <c r="K22" s="74" t="s">
        <v>16</v>
      </c>
      <c r="L22" s="75">
        <v>339.27</v>
      </c>
      <c r="M22" s="75" t="s">
        <v>372</v>
      </c>
      <c r="N22" s="77" t="s">
        <v>373</v>
      </c>
      <c r="O22" s="77" t="s">
        <v>192</v>
      </c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J23" s="74">
        <v>51</v>
      </c>
      <c r="K23" s="74">
        <v>0</v>
      </c>
      <c r="L23" s="75">
        <v>51</v>
      </c>
      <c r="M23" s="75" t="s">
        <v>69</v>
      </c>
      <c r="N23" s="77" t="s">
        <v>374</v>
      </c>
      <c r="O23" s="77" t="s">
        <v>192</v>
      </c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10252.98</v>
      </c>
      <c r="F24" s="16">
        <f>SUM(F2:F21)</f>
        <v>2050.596</v>
      </c>
      <c r="G24" s="16">
        <f>SUM(G2:G21)</f>
        <v>12303.575999999999</v>
      </c>
      <c r="J24" s="92">
        <v>9.61</v>
      </c>
      <c r="K24" s="92">
        <v>0</v>
      </c>
      <c r="L24" s="93">
        <v>9.61</v>
      </c>
      <c r="M24" s="93" t="s">
        <v>366</v>
      </c>
      <c r="N24" s="93" t="s">
        <v>367</v>
      </c>
      <c r="O24" s="93" t="s">
        <v>192</v>
      </c>
      <c r="P24" s="79"/>
    </row>
    <row r="25" spans="1:16" x14ac:dyDescent="0.25">
      <c r="J25" s="78">
        <f>SUM(J2:J24)</f>
        <v>1265.2099999999998</v>
      </c>
      <c r="K25" s="78">
        <f t="shared" ref="K25:L25" si="3">SUM(K2:K24)</f>
        <v>50.989999999999988</v>
      </c>
      <c r="L25" s="78">
        <f t="shared" si="3"/>
        <v>1213.3599999999999</v>
      </c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L31" s="95" t="s">
        <v>335</v>
      </c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E24" sqref="E24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180717</v>
      </c>
      <c r="B2" s="2" t="s">
        <v>19</v>
      </c>
      <c r="C2" s="6">
        <v>75</v>
      </c>
      <c r="D2" s="6">
        <v>0</v>
      </c>
      <c r="E2" s="37">
        <f t="shared" ref="E2:E23" si="0">SUM(C2:D2)</f>
        <v>75</v>
      </c>
      <c r="F2" s="37">
        <f t="shared" ref="F2:F23" si="1">E2/5</f>
        <v>15</v>
      </c>
      <c r="G2" s="6">
        <f t="shared" ref="G2:G23" si="2">SUM(E2:F2)</f>
        <v>90</v>
      </c>
      <c r="H2" s="85"/>
      <c r="J2" s="74">
        <v>41.82</v>
      </c>
      <c r="K2" s="74" t="s">
        <v>16</v>
      </c>
      <c r="L2" s="75">
        <v>41.82</v>
      </c>
      <c r="M2" s="75" t="s">
        <v>375</v>
      </c>
      <c r="N2" s="75" t="s">
        <v>327</v>
      </c>
      <c r="O2" s="75" t="s">
        <v>193</v>
      </c>
    </row>
    <row r="3" spans="1:16" x14ac:dyDescent="0.25">
      <c r="A3" s="2">
        <v>180705</v>
      </c>
      <c r="B3" s="2" t="s">
        <v>59</v>
      </c>
      <c r="C3" s="6">
        <v>48.18</v>
      </c>
      <c r="D3" s="6">
        <v>0</v>
      </c>
      <c r="E3" s="37">
        <f t="shared" si="0"/>
        <v>48.18</v>
      </c>
      <c r="F3" s="37">
        <f t="shared" si="1"/>
        <v>9.6359999999999992</v>
      </c>
      <c r="G3" s="6">
        <f t="shared" si="2"/>
        <v>57.816000000000003</v>
      </c>
      <c r="J3" s="74">
        <v>75.2</v>
      </c>
      <c r="K3" s="74">
        <v>0</v>
      </c>
      <c r="L3" s="75">
        <v>75.2</v>
      </c>
      <c r="M3" s="75" t="s">
        <v>189</v>
      </c>
      <c r="N3" s="75" t="s">
        <v>376</v>
      </c>
      <c r="O3" s="75" t="s">
        <v>193</v>
      </c>
    </row>
    <row r="4" spans="1:16" x14ac:dyDescent="0.25">
      <c r="A4" s="2">
        <v>180708</v>
      </c>
      <c r="B4" s="2" t="s">
        <v>59</v>
      </c>
      <c r="C4" s="6">
        <v>410.3</v>
      </c>
      <c r="D4" s="6">
        <v>0</v>
      </c>
      <c r="E4" s="37">
        <f t="shared" si="0"/>
        <v>410.3</v>
      </c>
      <c r="F4" s="37">
        <f t="shared" si="1"/>
        <v>82.06</v>
      </c>
      <c r="G4" s="6">
        <f t="shared" si="2"/>
        <v>492.36</v>
      </c>
      <c r="J4" s="74">
        <v>35.299999999999997</v>
      </c>
      <c r="K4" s="74">
        <v>3.21</v>
      </c>
      <c r="L4" s="75">
        <v>32.090000000000003</v>
      </c>
      <c r="M4" s="75" t="s">
        <v>377</v>
      </c>
      <c r="N4" s="75" t="s">
        <v>280</v>
      </c>
      <c r="O4" s="75" t="s">
        <v>193</v>
      </c>
    </row>
    <row r="5" spans="1:16" x14ac:dyDescent="0.25">
      <c r="A5" s="2">
        <v>180713</v>
      </c>
      <c r="B5" s="2" t="s">
        <v>59</v>
      </c>
      <c r="C5" s="6">
        <v>122.76</v>
      </c>
      <c r="D5" s="6">
        <v>0</v>
      </c>
      <c r="E5" s="37">
        <f t="shared" si="0"/>
        <v>122.76</v>
      </c>
      <c r="F5" s="37">
        <f t="shared" si="1"/>
        <v>24.552</v>
      </c>
      <c r="G5" s="6">
        <f t="shared" si="2"/>
        <v>147.31200000000001</v>
      </c>
      <c r="J5" s="74">
        <v>9.25</v>
      </c>
      <c r="K5" s="74">
        <v>0.84</v>
      </c>
      <c r="L5" s="75">
        <v>8.41</v>
      </c>
      <c r="M5" s="75" t="s">
        <v>336</v>
      </c>
      <c r="N5" s="75" t="s">
        <v>357</v>
      </c>
      <c r="O5" s="75" t="s">
        <v>193</v>
      </c>
    </row>
    <row r="6" spans="1:16" x14ac:dyDescent="0.25">
      <c r="A6" s="2">
        <v>180714</v>
      </c>
      <c r="B6" s="2" t="s">
        <v>59</v>
      </c>
      <c r="C6" s="6">
        <v>251.24</v>
      </c>
      <c r="D6" s="6">
        <v>0</v>
      </c>
      <c r="E6" s="37">
        <f t="shared" si="0"/>
        <v>251.24</v>
      </c>
      <c r="F6" s="37">
        <f t="shared" si="1"/>
        <v>50.248000000000005</v>
      </c>
      <c r="G6" s="6">
        <f t="shared" si="2"/>
        <v>301.488</v>
      </c>
      <c r="J6" s="74">
        <v>12.65</v>
      </c>
      <c r="K6" s="74">
        <v>1.1499999999999999</v>
      </c>
      <c r="L6" s="75">
        <v>11.5</v>
      </c>
      <c r="M6" s="75" t="s">
        <v>336</v>
      </c>
      <c r="N6" s="75" t="s">
        <v>357</v>
      </c>
      <c r="O6" s="75" t="s">
        <v>193</v>
      </c>
    </row>
    <row r="7" spans="1:16" x14ac:dyDescent="0.25">
      <c r="A7" s="2">
        <v>180711</v>
      </c>
      <c r="B7" s="2" t="s">
        <v>11</v>
      </c>
      <c r="C7" s="6">
        <v>1080</v>
      </c>
      <c r="D7" s="6">
        <v>0</v>
      </c>
      <c r="E7" s="37">
        <f t="shared" si="0"/>
        <v>1080</v>
      </c>
      <c r="F7" s="37">
        <f t="shared" si="1"/>
        <v>216</v>
      </c>
      <c r="G7" s="6">
        <f t="shared" si="2"/>
        <v>1296</v>
      </c>
      <c r="J7" s="74">
        <v>68.23</v>
      </c>
      <c r="K7" s="74" t="s">
        <v>16</v>
      </c>
      <c r="L7" s="75">
        <v>68.23</v>
      </c>
      <c r="M7" s="94" t="s">
        <v>10</v>
      </c>
      <c r="N7" s="75" t="s">
        <v>268</v>
      </c>
      <c r="O7" s="75" t="s">
        <v>193</v>
      </c>
    </row>
    <row r="8" spans="1:16" x14ac:dyDescent="0.25">
      <c r="A8" s="2">
        <v>180715</v>
      </c>
      <c r="B8" s="2" t="s">
        <v>11</v>
      </c>
      <c r="C8" s="6">
        <v>1620</v>
      </c>
      <c r="D8" s="6">
        <v>0</v>
      </c>
      <c r="E8" s="37">
        <f t="shared" si="0"/>
        <v>1620</v>
      </c>
      <c r="F8" s="37">
        <f t="shared" si="1"/>
        <v>324</v>
      </c>
      <c r="G8" s="6">
        <f t="shared" si="2"/>
        <v>1944</v>
      </c>
      <c r="J8" s="74">
        <v>5.5</v>
      </c>
      <c r="K8" s="74" t="s">
        <v>16</v>
      </c>
      <c r="L8" s="75">
        <v>5.5</v>
      </c>
      <c r="M8" s="75" t="s">
        <v>378</v>
      </c>
      <c r="N8" s="75" t="s">
        <v>379</v>
      </c>
      <c r="O8" s="75" t="s">
        <v>381</v>
      </c>
    </row>
    <row r="9" spans="1:16" x14ac:dyDescent="0.25">
      <c r="A9" s="2">
        <v>180716</v>
      </c>
      <c r="B9" s="2" t="s">
        <v>11</v>
      </c>
      <c r="C9" s="6">
        <v>540</v>
      </c>
      <c r="D9" s="6">
        <v>0</v>
      </c>
      <c r="E9" s="37">
        <f t="shared" si="0"/>
        <v>540</v>
      </c>
      <c r="F9" s="37">
        <f t="shared" si="1"/>
        <v>108</v>
      </c>
      <c r="G9" s="6">
        <f t="shared" si="2"/>
        <v>648</v>
      </c>
      <c r="J9" s="74">
        <v>415.73</v>
      </c>
      <c r="K9" s="74" t="s">
        <v>16</v>
      </c>
      <c r="L9" s="75">
        <v>415.73</v>
      </c>
      <c r="M9" s="75" t="s">
        <v>380</v>
      </c>
      <c r="N9" s="75" t="s">
        <v>339</v>
      </c>
      <c r="O9" s="75" t="s">
        <v>381</v>
      </c>
    </row>
    <row r="10" spans="1:16" x14ac:dyDescent="0.25">
      <c r="A10" s="2">
        <v>180709</v>
      </c>
      <c r="B10" s="2" t="s">
        <v>11</v>
      </c>
      <c r="C10" s="6">
        <v>610</v>
      </c>
      <c r="D10" s="6">
        <v>0</v>
      </c>
      <c r="E10" s="37">
        <f t="shared" si="0"/>
        <v>610</v>
      </c>
      <c r="F10" s="37">
        <f t="shared" si="1"/>
        <v>122</v>
      </c>
      <c r="G10" s="6">
        <f t="shared" si="2"/>
        <v>732</v>
      </c>
      <c r="J10" s="74">
        <v>79.94</v>
      </c>
      <c r="K10" s="74">
        <v>10.65</v>
      </c>
      <c r="L10" s="75">
        <v>69.290000000000006</v>
      </c>
      <c r="M10" s="75" t="s">
        <v>82</v>
      </c>
      <c r="N10" s="75" t="s">
        <v>317</v>
      </c>
      <c r="O10" s="75" t="s">
        <v>193</v>
      </c>
    </row>
    <row r="11" spans="1:16" x14ac:dyDescent="0.25">
      <c r="A11" s="2">
        <v>180712</v>
      </c>
      <c r="B11" s="2" t="s">
        <v>11</v>
      </c>
      <c r="C11" s="6">
        <v>650</v>
      </c>
      <c r="D11" s="6">
        <v>0</v>
      </c>
      <c r="E11" s="37">
        <f t="shared" si="0"/>
        <v>650</v>
      </c>
      <c r="F11" s="37">
        <f t="shared" si="1"/>
        <v>130</v>
      </c>
      <c r="G11" s="6">
        <f t="shared" si="2"/>
        <v>780</v>
      </c>
      <c r="J11" s="74">
        <v>22.15</v>
      </c>
      <c r="K11" s="74">
        <v>2.0099999999999998</v>
      </c>
      <c r="L11" s="75">
        <v>20.14</v>
      </c>
      <c r="M11" s="75" t="s">
        <v>382</v>
      </c>
      <c r="N11" s="75" t="s">
        <v>294</v>
      </c>
      <c r="O11" s="75" t="s">
        <v>192</v>
      </c>
    </row>
    <row r="12" spans="1:16" x14ac:dyDescent="0.25">
      <c r="A12" s="2">
        <v>180811</v>
      </c>
      <c r="B12" s="2" t="s">
        <v>11</v>
      </c>
      <c r="C12" s="6">
        <v>2160</v>
      </c>
      <c r="D12" s="6">
        <v>0</v>
      </c>
      <c r="E12" s="37">
        <f t="shared" si="0"/>
        <v>2160</v>
      </c>
      <c r="F12" s="37">
        <f t="shared" si="1"/>
        <v>432</v>
      </c>
      <c r="G12" s="6">
        <f t="shared" si="2"/>
        <v>2592</v>
      </c>
    </row>
    <row r="13" spans="1:16" x14ac:dyDescent="0.25">
      <c r="A13" s="2">
        <v>180817</v>
      </c>
      <c r="B13" s="2" t="s">
        <v>11</v>
      </c>
      <c r="C13" s="6">
        <v>700</v>
      </c>
      <c r="D13" s="6">
        <v>0</v>
      </c>
      <c r="E13" s="37">
        <f t="shared" si="0"/>
        <v>700</v>
      </c>
      <c r="F13" s="37">
        <f t="shared" si="1"/>
        <v>140</v>
      </c>
      <c r="G13" s="6">
        <f t="shared" si="2"/>
        <v>840</v>
      </c>
      <c r="L13" s="74"/>
    </row>
    <row r="14" spans="1:16" x14ac:dyDescent="0.25">
      <c r="A14" s="2">
        <v>180810</v>
      </c>
      <c r="B14" s="2" t="s">
        <v>50</v>
      </c>
      <c r="C14" s="6">
        <v>600</v>
      </c>
      <c r="D14" s="6">
        <v>0</v>
      </c>
      <c r="E14" s="37">
        <f t="shared" si="0"/>
        <v>600</v>
      </c>
      <c r="F14" s="37">
        <f t="shared" si="1"/>
        <v>120</v>
      </c>
      <c r="G14" s="6">
        <f t="shared" si="2"/>
        <v>720</v>
      </c>
      <c r="O14" s="83"/>
    </row>
    <row r="15" spans="1:16" x14ac:dyDescent="0.25">
      <c r="E15" s="37">
        <f t="shared" si="0"/>
        <v>0</v>
      </c>
      <c r="F15" s="37">
        <f t="shared" si="1"/>
        <v>0</v>
      </c>
      <c r="G15" s="6">
        <f t="shared" si="2"/>
        <v>0</v>
      </c>
      <c r="N15" s="77"/>
      <c r="O15" s="84"/>
    </row>
    <row r="16" spans="1:16" x14ac:dyDescent="0.25">
      <c r="E16" s="37">
        <f t="shared" si="0"/>
        <v>0</v>
      </c>
      <c r="F16" s="37">
        <f t="shared" si="1"/>
        <v>0</v>
      </c>
      <c r="G16" s="6">
        <f t="shared" si="2"/>
        <v>0</v>
      </c>
      <c r="N16" s="77"/>
      <c r="O16" s="84"/>
    </row>
    <row r="17" spans="1:16" x14ac:dyDescent="0.25">
      <c r="E17" s="37">
        <f t="shared" si="0"/>
        <v>0</v>
      </c>
      <c r="F17" s="37">
        <f t="shared" si="1"/>
        <v>0</v>
      </c>
      <c r="G17" s="6">
        <f t="shared" si="2"/>
        <v>0</v>
      </c>
      <c r="J17" s="74">
        <f>SUM(J2:J11)</f>
        <v>765.7700000000001</v>
      </c>
      <c r="K17" s="74">
        <f t="shared" ref="K17:L17" si="3">SUM(K2:K11)</f>
        <v>17.86</v>
      </c>
      <c r="L17" s="74">
        <f t="shared" si="3"/>
        <v>747.91</v>
      </c>
      <c r="N17" s="77"/>
      <c r="O17" s="84"/>
    </row>
    <row r="18" spans="1:16" x14ac:dyDescent="0.25">
      <c r="E18" s="37">
        <f t="shared" si="0"/>
        <v>0</v>
      </c>
      <c r="F18" s="37">
        <f t="shared" si="1"/>
        <v>0</v>
      </c>
      <c r="G18" s="6">
        <f t="shared" si="2"/>
        <v>0</v>
      </c>
      <c r="N18" s="77"/>
      <c r="O18" s="77"/>
    </row>
    <row r="19" spans="1:16" x14ac:dyDescent="0.25">
      <c r="E19" s="37">
        <f t="shared" si="0"/>
        <v>0</v>
      </c>
      <c r="F19" s="37">
        <f t="shared" si="1"/>
        <v>0</v>
      </c>
      <c r="G19" s="6">
        <f t="shared" si="2"/>
        <v>0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8867.48</v>
      </c>
      <c r="F24" s="16">
        <f>SUM(F2:F21)</f>
        <v>1773.4960000000001</v>
      </c>
      <c r="G24" s="16">
        <f>SUM(G2:G21)</f>
        <v>10640.976000000001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95" t="s">
        <v>335</v>
      </c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H24" sqref="H24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180801</v>
      </c>
      <c r="B2" s="2" t="s">
        <v>59</v>
      </c>
      <c r="C2" s="6">
        <v>70.400000000000006</v>
      </c>
      <c r="D2" s="6">
        <v>0</v>
      </c>
      <c r="E2" s="37">
        <f t="shared" ref="E2:E29" si="0">SUM(C2:D2)</f>
        <v>70.400000000000006</v>
      </c>
      <c r="F2" s="37">
        <f t="shared" ref="F2:F29" si="1">E2/5</f>
        <v>14.080000000000002</v>
      </c>
      <c r="G2" s="6">
        <f t="shared" ref="G2:G29" si="2">SUM(E2:F2)</f>
        <v>84.48</v>
      </c>
      <c r="H2" s="85"/>
      <c r="J2" s="74">
        <v>21</v>
      </c>
      <c r="K2" s="74">
        <v>1.91</v>
      </c>
      <c r="L2" s="75">
        <v>19.09</v>
      </c>
      <c r="M2" s="75" t="s">
        <v>336</v>
      </c>
      <c r="N2" s="75" t="s">
        <v>357</v>
      </c>
      <c r="O2" s="75" t="s">
        <v>193</v>
      </c>
    </row>
    <row r="3" spans="1:16" x14ac:dyDescent="0.25">
      <c r="A3" s="2">
        <v>180802</v>
      </c>
      <c r="B3" s="2" t="s">
        <v>59</v>
      </c>
      <c r="C3" s="6">
        <v>154</v>
      </c>
      <c r="D3" s="6">
        <v>0</v>
      </c>
      <c r="E3" s="37">
        <f t="shared" si="0"/>
        <v>154</v>
      </c>
      <c r="F3" s="37">
        <f t="shared" si="1"/>
        <v>30.8</v>
      </c>
      <c r="G3" s="6">
        <f t="shared" si="2"/>
        <v>184.8</v>
      </c>
      <c r="J3" s="74">
        <v>41.82</v>
      </c>
      <c r="K3" s="74" t="s">
        <v>16</v>
      </c>
      <c r="L3" s="75">
        <v>41.82</v>
      </c>
      <c r="M3" s="75" t="s">
        <v>375</v>
      </c>
      <c r="N3" s="75" t="s">
        <v>327</v>
      </c>
      <c r="O3" s="75" t="s">
        <v>193</v>
      </c>
    </row>
    <row r="4" spans="1:16" x14ac:dyDescent="0.25">
      <c r="A4" s="2">
        <v>180803</v>
      </c>
      <c r="B4" s="2" t="s">
        <v>59</v>
      </c>
      <c r="C4" s="6">
        <v>146.52000000000001</v>
      </c>
      <c r="D4" s="6">
        <v>0</v>
      </c>
      <c r="E4" s="37">
        <f t="shared" si="0"/>
        <v>146.52000000000001</v>
      </c>
      <c r="F4" s="37">
        <f t="shared" si="1"/>
        <v>29.304000000000002</v>
      </c>
      <c r="G4" s="6">
        <f t="shared" si="2"/>
        <v>175.82400000000001</v>
      </c>
      <c r="J4" s="74">
        <v>75.2</v>
      </c>
      <c r="K4" s="74">
        <v>0</v>
      </c>
      <c r="L4" s="75">
        <v>75.2</v>
      </c>
      <c r="M4" s="75" t="s">
        <v>189</v>
      </c>
      <c r="N4" s="75" t="s">
        <v>376</v>
      </c>
      <c r="O4" s="75" t="s">
        <v>193</v>
      </c>
    </row>
    <row r="5" spans="1:16" x14ac:dyDescent="0.25">
      <c r="A5" s="2">
        <v>180804</v>
      </c>
      <c r="B5" s="2" t="s">
        <v>59</v>
      </c>
      <c r="C5" s="6">
        <v>46.42</v>
      </c>
      <c r="D5" s="6">
        <v>0</v>
      </c>
      <c r="E5" s="37">
        <f t="shared" si="0"/>
        <v>46.42</v>
      </c>
      <c r="F5" s="37">
        <f t="shared" si="1"/>
        <v>9.2840000000000007</v>
      </c>
      <c r="G5" s="6">
        <f t="shared" si="2"/>
        <v>55.704000000000001</v>
      </c>
      <c r="J5" s="74">
        <v>521.23</v>
      </c>
      <c r="K5" s="74">
        <v>0</v>
      </c>
      <c r="L5" s="75">
        <v>521.23</v>
      </c>
      <c r="M5" s="75" t="s">
        <v>93</v>
      </c>
      <c r="N5" s="75" t="s">
        <v>383</v>
      </c>
      <c r="O5" s="75" t="s">
        <v>381</v>
      </c>
    </row>
    <row r="6" spans="1:16" x14ac:dyDescent="0.25">
      <c r="A6" s="2">
        <v>180805</v>
      </c>
      <c r="B6" s="2" t="s">
        <v>59</v>
      </c>
      <c r="C6" s="6">
        <v>185.68</v>
      </c>
      <c r="D6" s="6">
        <v>0</v>
      </c>
      <c r="E6" s="37">
        <f t="shared" si="0"/>
        <v>185.68</v>
      </c>
      <c r="F6" s="37">
        <f t="shared" si="1"/>
        <v>37.136000000000003</v>
      </c>
      <c r="G6" s="6">
        <f t="shared" si="2"/>
        <v>222.816</v>
      </c>
      <c r="J6" s="74">
        <v>587.33000000000004</v>
      </c>
      <c r="K6" s="74" t="s">
        <v>16</v>
      </c>
      <c r="L6" s="75">
        <v>587.33000000000004</v>
      </c>
      <c r="M6" s="94" t="s">
        <v>333</v>
      </c>
      <c r="N6" s="75" t="s">
        <v>384</v>
      </c>
      <c r="O6" s="75" t="s">
        <v>193</v>
      </c>
    </row>
    <row r="7" spans="1:16" x14ac:dyDescent="0.25">
      <c r="A7" s="2">
        <v>180806</v>
      </c>
      <c r="B7" s="2" t="s">
        <v>59</v>
      </c>
      <c r="C7" s="6">
        <v>126.06</v>
      </c>
      <c r="D7" s="6">
        <v>0</v>
      </c>
      <c r="E7" s="37">
        <f t="shared" si="0"/>
        <v>126.06</v>
      </c>
      <c r="F7" s="37">
        <f t="shared" si="1"/>
        <v>25.212</v>
      </c>
      <c r="G7" s="6">
        <f t="shared" si="2"/>
        <v>151.27199999999999</v>
      </c>
      <c r="J7" s="74">
        <v>18.38</v>
      </c>
      <c r="K7" s="74" t="s">
        <v>16</v>
      </c>
      <c r="L7" s="75">
        <v>18.38</v>
      </c>
      <c r="M7" s="75" t="s">
        <v>386</v>
      </c>
      <c r="N7" s="75" t="s">
        <v>48</v>
      </c>
      <c r="O7" s="75" t="s">
        <v>193</v>
      </c>
    </row>
    <row r="8" spans="1:16" x14ac:dyDescent="0.25">
      <c r="A8" s="2">
        <v>180807</v>
      </c>
      <c r="B8" s="2" t="s">
        <v>59</v>
      </c>
      <c r="C8" s="6">
        <v>68.42</v>
      </c>
      <c r="D8" s="6">
        <v>0</v>
      </c>
      <c r="E8" s="37">
        <f t="shared" si="0"/>
        <v>68.42</v>
      </c>
      <c r="F8" s="37">
        <f t="shared" si="1"/>
        <v>13.684000000000001</v>
      </c>
      <c r="G8" s="6">
        <f t="shared" si="2"/>
        <v>82.103999999999999</v>
      </c>
      <c r="J8" s="74">
        <v>636</v>
      </c>
      <c r="K8" s="74">
        <v>106</v>
      </c>
      <c r="L8" s="75">
        <v>530</v>
      </c>
      <c r="M8" s="75" t="s">
        <v>50</v>
      </c>
      <c r="N8" s="75" t="s">
        <v>86</v>
      </c>
      <c r="O8" s="75" t="s">
        <v>193</v>
      </c>
    </row>
    <row r="9" spans="1:16" x14ac:dyDescent="0.25">
      <c r="A9" s="2">
        <v>180808</v>
      </c>
      <c r="B9" s="2" t="s">
        <v>59</v>
      </c>
      <c r="C9" s="6">
        <v>41.14</v>
      </c>
      <c r="D9" s="6">
        <v>0</v>
      </c>
      <c r="E9" s="37">
        <f t="shared" si="0"/>
        <v>41.14</v>
      </c>
      <c r="F9" s="37">
        <f t="shared" si="1"/>
        <v>8.2279999999999998</v>
      </c>
      <c r="G9" s="6">
        <f t="shared" si="2"/>
        <v>49.368000000000002</v>
      </c>
      <c r="J9" s="74">
        <v>68.23</v>
      </c>
      <c r="K9" s="74">
        <v>0</v>
      </c>
      <c r="L9" s="75">
        <v>68.23</v>
      </c>
      <c r="M9" s="94" t="s">
        <v>10</v>
      </c>
      <c r="N9" s="75" t="s">
        <v>10</v>
      </c>
      <c r="O9" s="75" t="s">
        <v>193</v>
      </c>
    </row>
    <row r="10" spans="1:16" x14ac:dyDescent="0.25">
      <c r="A10" s="2">
        <v>180809</v>
      </c>
      <c r="B10" s="2" t="s">
        <v>59</v>
      </c>
      <c r="C10" s="6">
        <v>1657.04</v>
      </c>
      <c r="D10" s="6">
        <v>0</v>
      </c>
      <c r="E10" s="37">
        <f t="shared" si="0"/>
        <v>1657.04</v>
      </c>
      <c r="F10" s="37">
        <f t="shared" si="1"/>
        <v>331.40800000000002</v>
      </c>
      <c r="G10" s="6">
        <f t="shared" si="2"/>
        <v>1988.4479999999999</v>
      </c>
      <c r="J10" s="74">
        <v>83.79</v>
      </c>
      <c r="K10" s="74">
        <v>11.29</v>
      </c>
      <c r="L10" s="75">
        <v>72.5</v>
      </c>
      <c r="M10" s="75" t="s">
        <v>82</v>
      </c>
      <c r="N10" s="75" t="s">
        <v>388</v>
      </c>
      <c r="O10" s="75" t="s">
        <v>193</v>
      </c>
    </row>
    <row r="11" spans="1:16" x14ac:dyDescent="0.25">
      <c r="A11" s="2">
        <v>180812</v>
      </c>
      <c r="B11" s="2" t="s">
        <v>59</v>
      </c>
      <c r="C11" s="6">
        <v>52.58</v>
      </c>
      <c r="D11" s="6">
        <v>0</v>
      </c>
      <c r="E11" s="37">
        <f t="shared" si="0"/>
        <v>52.58</v>
      </c>
      <c r="F11" s="37">
        <f t="shared" si="1"/>
        <v>10.516</v>
      </c>
      <c r="G11" s="6">
        <f t="shared" si="2"/>
        <v>63.095999999999997</v>
      </c>
      <c r="J11" s="74">
        <v>10.25</v>
      </c>
      <c r="K11" s="74">
        <v>0.93</v>
      </c>
      <c r="L11" s="75">
        <v>9.32</v>
      </c>
      <c r="M11" s="75" t="s">
        <v>389</v>
      </c>
      <c r="N11" s="75" t="s">
        <v>390</v>
      </c>
      <c r="O11" s="75" t="s">
        <v>193</v>
      </c>
    </row>
    <row r="12" spans="1:16" x14ac:dyDescent="0.25">
      <c r="A12" s="2">
        <v>180814</v>
      </c>
      <c r="B12" s="2" t="s">
        <v>59</v>
      </c>
      <c r="C12" s="6">
        <v>104.06</v>
      </c>
      <c r="D12" s="6">
        <v>0</v>
      </c>
      <c r="E12" s="37">
        <f t="shared" si="0"/>
        <v>104.06</v>
      </c>
      <c r="F12" s="37">
        <f t="shared" si="1"/>
        <v>20.812000000000001</v>
      </c>
      <c r="G12" s="6">
        <f t="shared" si="2"/>
        <v>124.872</v>
      </c>
      <c r="J12" s="74">
        <v>8.6999999999999993</v>
      </c>
      <c r="K12" s="74">
        <v>0.79</v>
      </c>
      <c r="L12" s="75">
        <v>7.91</v>
      </c>
      <c r="M12" s="75" t="s">
        <v>389</v>
      </c>
      <c r="N12" s="75" t="s">
        <v>390</v>
      </c>
      <c r="O12" s="75" t="s">
        <v>193</v>
      </c>
    </row>
    <row r="13" spans="1:16" x14ac:dyDescent="0.25">
      <c r="A13" s="2">
        <v>180815</v>
      </c>
      <c r="B13" s="2" t="s">
        <v>59</v>
      </c>
      <c r="C13" s="6">
        <v>74.58</v>
      </c>
      <c r="D13" s="6">
        <v>0</v>
      </c>
      <c r="E13" s="37">
        <f t="shared" si="0"/>
        <v>74.58</v>
      </c>
      <c r="F13" s="37">
        <f t="shared" si="1"/>
        <v>14.916</v>
      </c>
      <c r="G13" s="6">
        <f t="shared" si="2"/>
        <v>89.495999999999995</v>
      </c>
      <c r="J13" s="74">
        <v>13.32</v>
      </c>
      <c r="K13" s="74">
        <v>0.62</v>
      </c>
      <c r="L13" s="74">
        <v>12.7</v>
      </c>
      <c r="M13" s="75" t="s">
        <v>137</v>
      </c>
      <c r="N13" s="75" t="s">
        <v>137</v>
      </c>
      <c r="O13" s="75" t="s">
        <v>193</v>
      </c>
    </row>
    <row r="14" spans="1:16" x14ac:dyDescent="0.25">
      <c r="A14" s="2">
        <v>180816</v>
      </c>
      <c r="B14" s="2" t="s">
        <v>59</v>
      </c>
      <c r="C14" s="6">
        <v>1100</v>
      </c>
      <c r="D14" s="6">
        <v>0</v>
      </c>
      <c r="E14" s="37">
        <f t="shared" si="0"/>
        <v>1100</v>
      </c>
      <c r="F14" s="37">
        <f t="shared" si="1"/>
        <v>220</v>
      </c>
      <c r="G14" s="6">
        <f t="shared" si="2"/>
        <v>1320</v>
      </c>
      <c r="O14" s="83"/>
    </row>
    <row r="15" spans="1:16" x14ac:dyDescent="0.25">
      <c r="A15" s="2">
        <v>180818</v>
      </c>
      <c r="B15" s="2" t="s">
        <v>59</v>
      </c>
      <c r="C15" s="6">
        <v>340.34</v>
      </c>
      <c r="D15" s="6">
        <v>0</v>
      </c>
      <c r="E15" s="37">
        <f t="shared" si="0"/>
        <v>340.34</v>
      </c>
      <c r="F15" s="37">
        <f t="shared" si="1"/>
        <v>68.067999999999998</v>
      </c>
      <c r="G15" s="6">
        <f t="shared" si="2"/>
        <v>408.40799999999996</v>
      </c>
      <c r="N15" s="77"/>
      <c r="O15" s="84"/>
    </row>
    <row r="16" spans="1:16" x14ac:dyDescent="0.25">
      <c r="A16" s="2">
        <v>180819</v>
      </c>
      <c r="B16" s="2" t="s">
        <v>59</v>
      </c>
      <c r="C16" s="6">
        <v>196.24</v>
      </c>
      <c r="D16" s="6">
        <v>0</v>
      </c>
      <c r="E16" s="37">
        <f t="shared" si="0"/>
        <v>196.24</v>
      </c>
      <c r="F16" s="37">
        <f t="shared" si="1"/>
        <v>39.248000000000005</v>
      </c>
      <c r="G16" s="6">
        <f t="shared" si="2"/>
        <v>235.488</v>
      </c>
      <c r="N16" s="77"/>
      <c r="O16" s="84"/>
    </row>
    <row r="17" spans="1:16" x14ac:dyDescent="0.25">
      <c r="A17" s="2">
        <v>180820</v>
      </c>
      <c r="B17" s="2" t="s">
        <v>59</v>
      </c>
      <c r="C17" s="6">
        <v>516.55999999999995</v>
      </c>
      <c r="D17" s="6">
        <v>0</v>
      </c>
      <c r="E17" s="37">
        <f t="shared" si="0"/>
        <v>516.55999999999995</v>
      </c>
      <c r="F17" s="37">
        <f t="shared" si="1"/>
        <v>103.31199999999998</v>
      </c>
      <c r="G17" s="6">
        <f t="shared" si="2"/>
        <v>619.87199999999996</v>
      </c>
      <c r="J17" s="78">
        <f>SUM(J2:J13)</f>
        <v>2085.25</v>
      </c>
      <c r="K17" s="78">
        <f t="shared" ref="K17:L17" si="3">SUM(K2:K13)</f>
        <v>121.54</v>
      </c>
      <c r="L17" s="78">
        <f t="shared" si="3"/>
        <v>1963.7100000000003</v>
      </c>
      <c r="N17" s="77"/>
      <c r="O17" s="84"/>
    </row>
    <row r="18" spans="1:16" x14ac:dyDescent="0.25">
      <c r="A18" s="2">
        <v>180821</v>
      </c>
      <c r="B18" s="2" t="s">
        <v>59</v>
      </c>
      <c r="C18" s="6">
        <v>613.58000000000004</v>
      </c>
      <c r="D18" s="6">
        <v>0</v>
      </c>
      <c r="E18" s="37">
        <f t="shared" si="0"/>
        <v>613.58000000000004</v>
      </c>
      <c r="F18" s="37">
        <f t="shared" si="1"/>
        <v>122.71600000000001</v>
      </c>
      <c r="G18" s="6">
        <f t="shared" si="2"/>
        <v>736.29600000000005</v>
      </c>
      <c r="N18" s="77"/>
      <c r="O18" s="77"/>
    </row>
    <row r="19" spans="1:16" x14ac:dyDescent="0.25">
      <c r="A19" s="2">
        <v>180822</v>
      </c>
      <c r="B19" s="2" t="s">
        <v>59</v>
      </c>
      <c r="C19" s="6">
        <v>256.08</v>
      </c>
      <c r="D19" s="6">
        <v>0</v>
      </c>
      <c r="E19" s="37">
        <f t="shared" si="0"/>
        <v>256.08</v>
      </c>
      <c r="F19" s="37">
        <f t="shared" si="1"/>
        <v>51.215999999999994</v>
      </c>
      <c r="G19" s="6">
        <f t="shared" si="2"/>
        <v>307.29599999999999</v>
      </c>
      <c r="N19" s="77"/>
      <c r="O19" s="77"/>
    </row>
    <row r="20" spans="1:16" x14ac:dyDescent="0.25">
      <c r="A20" s="2">
        <v>180813</v>
      </c>
      <c r="B20" s="2" t="s">
        <v>11</v>
      </c>
      <c r="C20" s="6">
        <v>2160</v>
      </c>
      <c r="D20" s="6">
        <v>0</v>
      </c>
      <c r="E20" s="37">
        <f t="shared" si="0"/>
        <v>2160</v>
      </c>
      <c r="F20" s="37">
        <f t="shared" si="1"/>
        <v>432</v>
      </c>
      <c r="G20" s="6">
        <f t="shared" si="2"/>
        <v>2592</v>
      </c>
      <c r="M20" s="83"/>
      <c r="N20" s="77"/>
      <c r="O20" s="77"/>
    </row>
    <row r="21" spans="1:16" x14ac:dyDescent="0.25">
      <c r="A21" s="2">
        <v>180823</v>
      </c>
      <c r="B21" s="2" t="s">
        <v>19</v>
      </c>
      <c r="C21" s="6">
        <v>260</v>
      </c>
      <c r="D21" s="6">
        <v>0</v>
      </c>
      <c r="E21" s="37">
        <f t="shared" si="0"/>
        <v>260</v>
      </c>
      <c r="F21" s="37">
        <f>E21/5</f>
        <v>52</v>
      </c>
      <c r="G21" s="6">
        <f t="shared" si="2"/>
        <v>312</v>
      </c>
      <c r="N21" s="77"/>
      <c r="O21" s="77"/>
    </row>
    <row r="22" spans="1:16" x14ac:dyDescent="0.25">
      <c r="A22" s="2">
        <v>180901</v>
      </c>
      <c r="B22" s="2" t="s">
        <v>11</v>
      </c>
      <c r="C22" s="6">
        <v>1080</v>
      </c>
      <c r="D22" s="6">
        <v>0</v>
      </c>
      <c r="E22" s="37">
        <f t="shared" si="0"/>
        <v>1080</v>
      </c>
      <c r="F22" s="37">
        <f t="shared" ref="F22:F27" si="4">E22/5</f>
        <v>216</v>
      </c>
      <c r="G22" s="6">
        <f t="shared" si="2"/>
        <v>1296</v>
      </c>
      <c r="N22" s="77"/>
      <c r="O22" s="77"/>
    </row>
    <row r="23" spans="1:16" x14ac:dyDescent="0.25">
      <c r="A23" s="2">
        <v>180904</v>
      </c>
      <c r="B23" s="2" t="s">
        <v>11</v>
      </c>
      <c r="C23" s="6">
        <v>550</v>
      </c>
      <c r="D23" s="6">
        <v>0</v>
      </c>
      <c r="E23" s="37">
        <f t="shared" si="0"/>
        <v>550</v>
      </c>
      <c r="F23" s="37">
        <f t="shared" si="4"/>
        <v>110</v>
      </c>
      <c r="G23" s="6">
        <f t="shared" si="2"/>
        <v>660</v>
      </c>
      <c r="N23" s="77"/>
      <c r="O23" s="77"/>
    </row>
    <row r="24" spans="1:16" x14ac:dyDescent="0.25">
      <c r="A24" s="2">
        <v>180906</v>
      </c>
      <c r="B24" s="2" t="s">
        <v>11</v>
      </c>
      <c r="C24" s="6">
        <v>1080</v>
      </c>
      <c r="D24" s="6">
        <v>0</v>
      </c>
      <c r="E24" s="37">
        <f t="shared" si="0"/>
        <v>1080</v>
      </c>
      <c r="F24" s="37">
        <f t="shared" si="4"/>
        <v>216</v>
      </c>
      <c r="G24" s="6">
        <f t="shared" si="2"/>
        <v>1296</v>
      </c>
      <c r="N24" s="77"/>
      <c r="O24" s="77"/>
    </row>
    <row r="25" spans="1:16" x14ac:dyDescent="0.25">
      <c r="A25" s="2">
        <v>180909</v>
      </c>
      <c r="B25" s="2" t="s">
        <v>11</v>
      </c>
      <c r="C25" s="6">
        <v>610</v>
      </c>
      <c r="D25" s="6">
        <v>0</v>
      </c>
      <c r="E25" s="37">
        <f t="shared" si="0"/>
        <v>610</v>
      </c>
      <c r="F25" s="37">
        <f t="shared" si="4"/>
        <v>122</v>
      </c>
      <c r="G25" s="6">
        <f t="shared" si="2"/>
        <v>732</v>
      </c>
      <c r="N25" s="77"/>
      <c r="O25" s="77"/>
    </row>
    <row r="26" spans="1:16" x14ac:dyDescent="0.25">
      <c r="A26" s="2">
        <v>180911</v>
      </c>
      <c r="B26" s="2" t="s">
        <v>11</v>
      </c>
      <c r="C26" s="6">
        <v>550</v>
      </c>
      <c r="D26" s="6">
        <v>0</v>
      </c>
      <c r="E26" s="37">
        <f t="shared" si="0"/>
        <v>550</v>
      </c>
      <c r="F26" s="37">
        <f t="shared" si="4"/>
        <v>110</v>
      </c>
      <c r="G26" s="6">
        <f t="shared" si="2"/>
        <v>660</v>
      </c>
      <c r="N26" s="77"/>
      <c r="O26" s="77"/>
    </row>
    <row r="27" spans="1:16" x14ac:dyDescent="0.25">
      <c r="A27" s="2">
        <v>181005</v>
      </c>
      <c r="B27" s="2" t="s">
        <v>352</v>
      </c>
      <c r="C27" s="6">
        <v>474.18</v>
      </c>
      <c r="D27" s="6">
        <v>0</v>
      </c>
      <c r="E27" s="37">
        <f t="shared" si="0"/>
        <v>474.18</v>
      </c>
      <c r="F27" s="37">
        <f t="shared" si="4"/>
        <v>94.835999999999999</v>
      </c>
      <c r="G27" s="6">
        <f t="shared" si="2"/>
        <v>569.01599999999996</v>
      </c>
      <c r="N27" s="77"/>
      <c r="O27" s="77"/>
    </row>
    <row r="28" spans="1:16" x14ac:dyDescent="0.25">
      <c r="E28" s="37">
        <f t="shared" si="0"/>
        <v>0</v>
      </c>
      <c r="F28" s="37">
        <f t="shared" si="1"/>
        <v>0</v>
      </c>
      <c r="G28" s="6">
        <f t="shared" si="2"/>
        <v>0</v>
      </c>
      <c r="N28" s="77"/>
      <c r="O28" s="77"/>
    </row>
    <row r="29" spans="1:16" x14ac:dyDescent="0.25">
      <c r="E29" s="37">
        <f t="shared" si="0"/>
        <v>0</v>
      </c>
      <c r="F29" s="37">
        <f t="shared" si="1"/>
        <v>0</v>
      </c>
      <c r="G29" s="6">
        <f t="shared" si="2"/>
        <v>0</v>
      </c>
      <c r="N29" s="77"/>
      <c r="O29" s="77"/>
      <c r="P29" s="77"/>
    </row>
    <row r="30" spans="1:16" x14ac:dyDescent="0.25">
      <c r="A30" s="15" t="s">
        <v>21</v>
      </c>
      <c r="B30" s="15"/>
      <c r="C30" s="16"/>
      <c r="D30" s="16"/>
      <c r="E30" s="16">
        <f>SUM(E2:E28)</f>
        <v>12513.88</v>
      </c>
      <c r="F30" s="16">
        <f t="shared" ref="F30:G30" si="5">SUM(F2:F28)</f>
        <v>2502.7759999999998</v>
      </c>
      <c r="G30" s="16">
        <f t="shared" si="5"/>
        <v>15016.656000000001</v>
      </c>
      <c r="J30" s="92"/>
      <c r="K30" s="92"/>
      <c r="L30" s="93"/>
      <c r="M30" s="93"/>
      <c r="N30" s="93"/>
      <c r="O30" s="93"/>
      <c r="P30" s="79"/>
    </row>
    <row r="31" spans="1:16" x14ac:dyDescent="0.25">
      <c r="J31" s="78"/>
      <c r="K31" s="78"/>
      <c r="L31" s="78"/>
      <c r="P31" s="83"/>
    </row>
    <row r="34" spans="1:16" x14ac:dyDescent="0.25">
      <c r="B34" s="90"/>
      <c r="D34" s="102" t="s">
        <v>387</v>
      </c>
    </row>
    <row r="35" spans="1:16" x14ac:dyDescent="0.25">
      <c r="B35" s="47"/>
      <c r="D35" s="6">
        <v>550</v>
      </c>
      <c r="K35" s="97"/>
    </row>
    <row r="36" spans="1:16" x14ac:dyDescent="0.25">
      <c r="D36" s="6">
        <v>474.18</v>
      </c>
    </row>
    <row r="37" spans="1:16" x14ac:dyDescent="0.25">
      <c r="M37" s="83"/>
    </row>
    <row r="39" spans="1:16" x14ac:dyDescent="0.25">
      <c r="A39" s="42"/>
      <c r="J39" s="81"/>
      <c r="K39" s="89"/>
      <c r="L39" s="89"/>
      <c r="M39" s="89"/>
      <c r="N39" s="89"/>
      <c r="O39" s="89"/>
      <c r="P39" s="89"/>
    </row>
    <row r="40" spans="1:16" x14ac:dyDescent="0.25">
      <c r="M40" s="95" t="s">
        <v>385</v>
      </c>
    </row>
    <row r="42" spans="1:16" x14ac:dyDescent="0.25">
      <c r="M42" s="83"/>
    </row>
  </sheetData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F14" sqref="F14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180902</v>
      </c>
      <c r="B2" s="2" t="s">
        <v>59</v>
      </c>
      <c r="C2" s="6">
        <v>351.56</v>
      </c>
      <c r="D2" s="6">
        <v>0</v>
      </c>
      <c r="E2" s="37">
        <f t="shared" ref="E2:E23" si="0">SUM(C2:D2)</f>
        <v>351.56</v>
      </c>
      <c r="F2" s="37">
        <f t="shared" ref="F2:F23" si="1">E2/5</f>
        <v>70.311999999999998</v>
      </c>
      <c r="G2" s="6">
        <f t="shared" ref="G2:G23" si="2">SUM(E2:F2)</f>
        <v>421.87200000000001</v>
      </c>
      <c r="H2" s="85"/>
      <c r="J2" s="74">
        <v>25.7</v>
      </c>
      <c r="K2" s="74" t="s">
        <v>16</v>
      </c>
      <c r="L2" s="75">
        <v>25.7</v>
      </c>
      <c r="M2" s="75" t="s">
        <v>293</v>
      </c>
      <c r="N2" s="75" t="s">
        <v>391</v>
      </c>
      <c r="O2" s="75" t="s">
        <v>243</v>
      </c>
    </row>
    <row r="3" spans="1:16" x14ac:dyDescent="0.25">
      <c r="A3" s="2">
        <v>180903</v>
      </c>
      <c r="B3" s="2" t="s">
        <v>59</v>
      </c>
      <c r="C3" s="6">
        <v>750</v>
      </c>
      <c r="D3" s="6">
        <v>0</v>
      </c>
      <c r="E3" s="37">
        <f t="shared" si="0"/>
        <v>750</v>
      </c>
      <c r="F3" s="37">
        <f t="shared" si="1"/>
        <v>150</v>
      </c>
      <c r="G3" s="6">
        <f t="shared" si="2"/>
        <v>900</v>
      </c>
      <c r="J3" s="74">
        <v>41.82</v>
      </c>
      <c r="K3" s="74">
        <v>0</v>
      </c>
      <c r="L3" s="75">
        <v>41.82</v>
      </c>
      <c r="M3" s="75" t="s">
        <v>392</v>
      </c>
      <c r="N3" s="75" t="s">
        <v>393</v>
      </c>
      <c r="O3" s="75" t="s">
        <v>193</v>
      </c>
    </row>
    <row r="4" spans="1:16" x14ac:dyDescent="0.25">
      <c r="A4" s="2">
        <v>180905</v>
      </c>
      <c r="B4" s="2" t="s">
        <v>59</v>
      </c>
      <c r="C4" s="6">
        <v>218.46</v>
      </c>
      <c r="D4" s="6">
        <v>0</v>
      </c>
      <c r="E4" s="37">
        <f t="shared" si="0"/>
        <v>218.46</v>
      </c>
      <c r="F4" s="37">
        <f t="shared" si="1"/>
        <v>43.692</v>
      </c>
      <c r="G4" s="6">
        <f t="shared" si="2"/>
        <v>262.15199999999999</v>
      </c>
      <c r="J4" s="74">
        <v>75.2</v>
      </c>
      <c r="K4" s="74">
        <v>0</v>
      </c>
      <c r="L4" s="75">
        <v>75.2</v>
      </c>
      <c r="M4" s="75" t="s">
        <v>224</v>
      </c>
      <c r="N4" s="75" t="s">
        <v>189</v>
      </c>
      <c r="O4" s="75" t="s">
        <v>193</v>
      </c>
    </row>
    <row r="5" spans="1:16" x14ac:dyDescent="0.25">
      <c r="A5" s="2">
        <v>180907</v>
      </c>
      <c r="B5" s="2" t="s">
        <v>59</v>
      </c>
      <c r="C5" s="6">
        <v>216.26</v>
      </c>
      <c r="D5" s="6">
        <v>0</v>
      </c>
      <c r="E5" s="37">
        <f t="shared" si="0"/>
        <v>216.26</v>
      </c>
      <c r="F5" s="37">
        <f t="shared" si="1"/>
        <v>43.251999999999995</v>
      </c>
      <c r="G5" s="6">
        <f t="shared" si="2"/>
        <v>259.512</v>
      </c>
      <c r="J5" s="74">
        <v>240</v>
      </c>
      <c r="K5" s="74">
        <v>0</v>
      </c>
      <c r="L5" s="75">
        <v>0</v>
      </c>
      <c r="M5" s="75" t="s">
        <v>394</v>
      </c>
      <c r="N5" s="75" t="s">
        <v>395</v>
      </c>
      <c r="O5" s="75" t="s">
        <v>193</v>
      </c>
    </row>
    <row r="6" spans="1:16" x14ac:dyDescent="0.25">
      <c r="A6" s="2">
        <v>180908</v>
      </c>
      <c r="B6" s="2" t="s">
        <v>59</v>
      </c>
      <c r="C6" s="6">
        <v>3423.02</v>
      </c>
      <c r="D6" s="6">
        <v>0</v>
      </c>
      <c r="E6" s="37">
        <f t="shared" si="0"/>
        <v>3423.02</v>
      </c>
      <c r="F6" s="37">
        <f t="shared" si="1"/>
        <v>684.60400000000004</v>
      </c>
      <c r="G6" s="6">
        <f t="shared" si="2"/>
        <v>4107.6239999999998</v>
      </c>
      <c r="J6" s="74">
        <v>8</v>
      </c>
      <c r="K6" s="74" t="s">
        <v>16</v>
      </c>
      <c r="L6" s="75">
        <v>7.39</v>
      </c>
      <c r="M6" s="75" t="s">
        <v>368</v>
      </c>
      <c r="N6" s="75" t="s">
        <v>157</v>
      </c>
      <c r="O6" s="75" t="s">
        <v>193</v>
      </c>
    </row>
    <row r="7" spans="1:16" x14ac:dyDescent="0.25">
      <c r="A7" s="2">
        <v>181014</v>
      </c>
      <c r="B7" s="2" t="s">
        <v>332</v>
      </c>
      <c r="C7" s="6">
        <v>1400</v>
      </c>
      <c r="D7" s="6">
        <v>0</v>
      </c>
      <c r="E7" s="37">
        <f t="shared" si="0"/>
        <v>1400</v>
      </c>
      <c r="F7" s="37" t="s">
        <v>404</v>
      </c>
      <c r="G7" s="6">
        <f t="shared" si="2"/>
        <v>1400</v>
      </c>
      <c r="J7" s="74">
        <v>63.23</v>
      </c>
      <c r="K7" s="74">
        <v>0</v>
      </c>
      <c r="L7" s="75">
        <v>68.23</v>
      </c>
      <c r="M7" s="94" t="s">
        <v>10</v>
      </c>
      <c r="N7" s="75" t="s">
        <v>10</v>
      </c>
      <c r="O7" s="75" t="s">
        <v>193</v>
      </c>
    </row>
    <row r="8" spans="1:16" x14ac:dyDescent="0.25">
      <c r="A8" s="2">
        <v>181110</v>
      </c>
      <c r="B8" s="34" t="s">
        <v>405</v>
      </c>
      <c r="C8" s="6">
        <v>1220</v>
      </c>
      <c r="D8" s="6">
        <v>0</v>
      </c>
      <c r="E8" s="37">
        <v>1220</v>
      </c>
      <c r="F8" s="37">
        <f t="shared" si="1"/>
        <v>244</v>
      </c>
      <c r="G8" s="6">
        <f t="shared" si="2"/>
        <v>1464</v>
      </c>
      <c r="J8" s="74">
        <v>20</v>
      </c>
      <c r="K8" s="74">
        <v>0</v>
      </c>
      <c r="L8" s="75">
        <v>20</v>
      </c>
      <c r="M8" s="75" t="s">
        <v>397</v>
      </c>
      <c r="N8" s="75" t="s">
        <v>269</v>
      </c>
      <c r="O8" s="75" t="s">
        <v>193</v>
      </c>
    </row>
    <row r="9" spans="1:16" x14ac:dyDescent="0.25">
      <c r="A9" s="2">
        <v>171215</v>
      </c>
      <c r="B9" s="2" t="s">
        <v>11</v>
      </c>
      <c r="C9" s="6">
        <v>600</v>
      </c>
      <c r="D9" s="6">
        <v>0</v>
      </c>
      <c r="E9" s="37">
        <f t="shared" si="0"/>
        <v>600</v>
      </c>
      <c r="F9" s="37">
        <f t="shared" si="1"/>
        <v>120</v>
      </c>
      <c r="G9" s="6">
        <f t="shared" si="2"/>
        <v>720</v>
      </c>
      <c r="J9" s="74">
        <v>77.98</v>
      </c>
      <c r="K9" s="74">
        <v>10.32</v>
      </c>
      <c r="L9" s="75">
        <v>67.66</v>
      </c>
      <c r="M9" s="75" t="s">
        <v>82</v>
      </c>
      <c r="N9" s="75" t="s">
        <v>278</v>
      </c>
      <c r="O9" s="75" t="s">
        <v>193</v>
      </c>
    </row>
    <row r="10" spans="1:16" x14ac:dyDescent="0.25">
      <c r="A10" s="2">
        <v>181010</v>
      </c>
      <c r="B10" s="2" t="s">
        <v>11</v>
      </c>
      <c r="C10" s="6">
        <v>850</v>
      </c>
      <c r="D10" s="6">
        <v>0</v>
      </c>
      <c r="E10" s="37">
        <f t="shared" si="0"/>
        <v>850</v>
      </c>
      <c r="F10" s="37">
        <f t="shared" si="1"/>
        <v>170</v>
      </c>
      <c r="G10" s="6">
        <f t="shared" si="2"/>
        <v>1020</v>
      </c>
    </row>
    <row r="11" spans="1:16" x14ac:dyDescent="0.25">
      <c r="A11" s="2">
        <v>181011</v>
      </c>
      <c r="B11" s="2" t="s">
        <v>11</v>
      </c>
      <c r="C11" s="6">
        <v>1180</v>
      </c>
      <c r="D11" s="6">
        <v>0</v>
      </c>
      <c r="E11" s="37">
        <f t="shared" si="0"/>
        <v>1180</v>
      </c>
      <c r="F11" s="37">
        <f t="shared" si="1"/>
        <v>236</v>
      </c>
      <c r="G11" s="6">
        <f t="shared" si="2"/>
        <v>1416</v>
      </c>
      <c r="I11" s="41">
        <v>568.03</v>
      </c>
      <c r="J11" s="74">
        <v>4.1900000000000004</v>
      </c>
      <c r="K11" s="74">
        <v>0.7</v>
      </c>
      <c r="L11" s="75">
        <v>3.49</v>
      </c>
    </row>
    <row r="12" spans="1:16" x14ac:dyDescent="0.25">
      <c r="A12" s="2">
        <v>181102</v>
      </c>
      <c r="B12" s="2" t="s">
        <v>11</v>
      </c>
      <c r="C12" s="6">
        <v>90</v>
      </c>
      <c r="D12" s="6">
        <v>0</v>
      </c>
      <c r="E12" s="37">
        <f t="shared" si="0"/>
        <v>90</v>
      </c>
      <c r="F12" s="37">
        <f t="shared" si="1"/>
        <v>18</v>
      </c>
      <c r="G12" s="6">
        <f t="shared" si="2"/>
        <v>108</v>
      </c>
      <c r="J12" s="74">
        <v>177.91</v>
      </c>
      <c r="K12" s="74" t="s">
        <v>16</v>
      </c>
      <c r="L12" s="75">
        <v>177.91</v>
      </c>
      <c r="M12" s="75" t="s">
        <v>380</v>
      </c>
      <c r="N12" s="75" t="s">
        <v>398</v>
      </c>
      <c r="O12" s="75" t="s">
        <v>399</v>
      </c>
    </row>
    <row r="13" spans="1:16" x14ac:dyDescent="0.25">
      <c r="D13" s="6">
        <v>0</v>
      </c>
      <c r="E13" s="37">
        <f t="shared" si="0"/>
        <v>0</v>
      </c>
      <c r="F13" s="37">
        <f t="shared" si="1"/>
        <v>0</v>
      </c>
      <c r="G13" s="6">
        <f t="shared" si="2"/>
        <v>0</v>
      </c>
      <c r="J13" s="74">
        <v>202.33</v>
      </c>
      <c r="K13" s="74">
        <v>0</v>
      </c>
      <c r="L13" s="74">
        <v>202.33</v>
      </c>
      <c r="M13" s="75" t="s">
        <v>69</v>
      </c>
      <c r="N13" s="75" t="s">
        <v>398</v>
      </c>
      <c r="O13" s="75" t="s">
        <v>400</v>
      </c>
    </row>
    <row r="14" spans="1:16" x14ac:dyDescent="0.25">
      <c r="D14" s="6">
        <v>0</v>
      </c>
      <c r="E14" s="37">
        <f t="shared" si="0"/>
        <v>0</v>
      </c>
      <c r="F14" s="37">
        <f t="shared" si="1"/>
        <v>0</v>
      </c>
      <c r="G14" s="6">
        <f t="shared" si="2"/>
        <v>0</v>
      </c>
      <c r="J14" s="74">
        <v>14.55</v>
      </c>
      <c r="K14" s="74">
        <v>1.32</v>
      </c>
      <c r="L14" s="75">
        <v>13.23</v>
      </c>
      <c r="M14" s="75" t="s">
        <v>293</v>
      </c>
      <c r="N14" s="75" t="s">
        <v>403</v>
      </c>
      <c r="O14" s="75" t="s">
        <v>400</v>
      </c>
    </row>
    <row r="15" spans="1:16" x14ac:dyDescent="0.25">
      <c r="E15" s="37">
        <f t="shared" si="0"/>
        <v>0</v>
      </c>
      <c r="F15" s="37">
        <f t="shared" si="1"/>
        <v>0</v>
      </c>
      <c r="G15" s="6">
        <f t="shared" si="2"/>
        <v>0</v>
      </c>
      <c r="J15" s="74">
        <v>26.15</v>
      </c>
      <c r="K15" s="74">
        <v>2.38</v>
      </c>
      <c r="L15" s="75">
        <v>23.77</v>
      </c>
      <c r="M15" s="75" t="s">
        <v>293</v>
      </c>
      <c r="N15" s="75" t="s">
        <v>403</v>
      </c>
      <c r="O15" s="75" t="s">
        <v>400</v>
      </c>
    </row>
    <row r="16" spans="1:16" x14ac:dyDescent="0.25">
      <c r="E16" s="37">
        <f t="shared" si="0"/>
        <v>0</v>
      </c>
      <c r="F16" s="37">
        <f t="shared" si="1"/>
        <v>0</v>
      </c>
      <c r="G16" s="6">
        <f t="shared" si="2"/>
        <v>0</v>
      </c>
      <c r="J16" s="74">
        <v>11.2</v>
      </c>
      <c r="K16" s="74">
        <v>3.2</v>
      </c>
      <c r="L16" s="75">
        <v>8</v>
      </c>
      <c r="M16" s="75" t="s">
        <v>293</v>
      </c>
      <c r="N16" s="75" t="s">
        <v>403</v>
      </c>
      <c r="O16" s="75" t="s">
        <v>400</v>
      </c>
    </row>
    <row r="17" spans="1:16" x14ac:dyDescent="0.25">
      <c r="E17" s="37">
        <f t="shared" si="0"/>
        <v>0</v>
      </c>
      <c r="F17" s="37">
        <f t="shared" si="1"/>
        <v>0</v>
      </c>
      <c r="G17" s="6">
        <f t="shared" si="2"/>
        <v>0</v>
      </c>
      <c r="J17" s="74">
        <v>25.7</v>
      </c>
      <c r="K17" s="74">
        <v>2.34</v>
      </c>
      <c r="L17" s="74">
        <v>23.36</v>
      </c>
      <c r="M17" s="75" t="s">
        <v>293</v>
      </c>
      <c r="N17" s="75" t="s">
        <v>403</v>
      </c>
      <c r="O17" s="75" t="s">
        <v>400</v>
      </c>
    </row>
    <row r="18" spans="1:16" x14ac:dyDescent="0.25">
      <c r="E18" s="37">
        <f t="shared" si="0"/>
        <v>0</v>
      </c>
      <c r="F18" s="37">
        <f t="shared" si="1"/>
        <v>0</v>
      </c>
      <c r="G18" s="6">
        <f t="shared" si="2"/>
        <v>0</v>
      </c>
      <c r="J18" s="74">
        <v>106</v>
      </c>
      <c r="K18" s="74">
        <v>0</v>
      </c>
      <c r="L18" s="75">
        <v>106</v>
      </c>
      <c r="M18" s="83" t="s">
        <v>401</v>
      </c>
      <c r="N18" s="77" t="s">
        <v>402</v>
      </c>
      <c r="O18" s="77" t="s">
        <v>399</v>
      </c>
    </row>
    <row r="19" spans="1:16" x14ac:dyDescent="0.25">
      <c r="E19" s="37">
        <f t="shared" si="0"/>
        <v>0</v>
      </c>
      <c r="F19" s="37">
        <f t="shared" si="1"/>
        <v>0</v>
      </c>
      <c r="G19" s="6">
        <f t="shared" si="2"/>
        <v>0</v>
      </c>
      <c r="J19" s="103">
        <v>1220</v>
      </c>
      <c r="M19" s="104" t="s">
        <v>406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J20" s="103">
        <v>1464</v>
      </c>
      <c r="M20" s="104" t="s">
        <v>406</v>
      </c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J21" s="103">
        <v>1464</v>
      </c>
      <c r="M21" s="104" t="s">
        <v>406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J22" s="103">
        <v>1443.84</v>
      </c>
      <c r="M22" s="104" t="s">
        <v>406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J23" s="103">
        <v>1966.32</v>
      </c>
      <c r="M23" s="104" t="s">
        <v>406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10299.299999999999</v>
      </c>
      <c r="F24" s="16">
        <f t="shared" ref="F24:G24" si="3">SUM(F2:F22)</f>
        <v>1779.8600000000001</v>
      </c>
      <c r="G24" s="16">
        <f t="shared" si="3"/>
        <v>12079.16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6" spans="1:16" x14ac:dyDescent="0.25">
      <c r="J26" s="74">
        <f>SUM(J2:J18)</f>
        <v>1119.96</v>
      </c>
      <c r="K26" s="74">
        <f t="shared" ref="K26:L26" si="4">SUM(K2:K18)</f>
        <v>20.259999999999998</v>
      </c>
      <c r="L26" s="74">
        <f t="shared" si="4"/>
        <v>864.09</v>
      </c>
    </row>
    <row r="28" spans="1:16" x14ac:dyDescent="0.25">
      <c r="B28" s="90"/>
      <c r="D28" s="102" t="s">
        <v>408</v>
      </c>
      <c r="E28" s="6">
        <v>8899.2999999999993</v>
      </c>
    </row>
    <row r="29" spans="1:16" x14ac:dyDescent="0.25">
      <c r="B29" s="47"/>
      <c r="K29" s="97"/>
    </row>
    <row r="31" spans="1:16" x14ac:dyDescent="0.25">
      <c r="M31" s="83"/>
    </row>
    <row r="32" spans="1:16" x14ac:dyDescent="0.25">
      <c r="B32" s="34" t="s">
        <v>407</v>
      </c>
    </row>
    <row r="33" spans="1:16" ht="30" x14ac:dyDescent="0.25">
      <c r="A33" s="42"/>
      <c r="J33" s="81"/>
      <c r="K33" s="89"/>
      <c r="L33" s="89"/>
      <c r="M33" s="89"/>
      <c r="N33" s="89" t="s">
        <v>396</v>
      </c>
      <c r="O33" s="89"/>
      <c r="P33" s="89"/>
    </row>
    <row r="36" spans="1:16" x14ac:dyDescent="0.25">
      <c r="M36" s="83"/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K12" sqref="K12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181001</v>
      </c>
      <c r="B2" s="2" t="s">
        <v>59</v>
      </c>
      <c r="C2" s="6">
        <v>823.46</v>
      </c>
      <c r="D2" s="6">
        <v>0</v>
      </c>
      <c r="E2" s="37">
        <f t="shared" ref="E2:E23" si="0">SUM(C2:D2)</f>
        <v>823.46</v>
      </c>
      <c r="F2" s="37">
        <f t="shared" ref="F2:F23" si="1">E2/5</f>
        <v>164.69200000000001</v>
      </c>
      <c r="G2" s="6">
        <f t="shared" ref="G2:G23" si="2">SUM(E2:F2)</f>
        <v>988.15200000000004</v>
      </c>
      <c r="H2" s="85"/>
      <c r="J2" s="74">
        <v>41.83</v>
      </c>
      <c r="K2" s="74" t="s">
        <v>16</v>
      </c>
      <c r="L2" s="75">
        <v>41.83</v>
      </c>
      <c r="M2" s="75" t="s">
        <v>30</v>
      </c>
      <c r="N2" s="75" t="s">
        <v>30</v>
      </c>
      <c r="O2" s="75" t="s">
        <v>193</v>
      </c>
    </row>
    <row r="3" spans="1:16" x14ac:dyDescent="0.25">
      <c r="A3" s="2">
        <v>181002</v>
      </c>
      <c r="B3" s="2" t="s">
        <v>59</v>
      </c>
      <c r="C3" s="6">
        <v>750</v>
      </c>
      <c r="D3" s="6">
        <v>0</v>
      </c>
      <c r="E3" s="37">
        <f t="shared" si="0"/>
        <v>750</v>
      </c>
      <c r="F3" s="37">
        <f t="shared" si="1"/>
        <v>150</v>
      </c>
      <c r="G3" s="6">
        <f t="shared" si="2"/>
        <v>900</v>
      </c>
      <c r="J3" s="74">
        <v>75.2</v>
      </c>
      <c r="K3" s="74" t="s">
        <v>16</v>
      </c>
      <c r="L3" s="75">
        <v>75.2</v>
      </c>
      <c r="M3" s="75" t="s">
        <v>224</v>
      </c>
      <c r="N3" s="75" t="s">
        <v>294</v>
      </c>
      <c r="O3" s="75" t="s">
        <v>193</v>
      </c>
    </row>
    <row r="4" spans="1:16" x14ac:dyDescent="0.25">
      <c r="A4" s="2">
        <v>181003</v>
      </c>
      <c r="B4" s="2" t="s">
        <v>59</v>
      </c>
      <c r="C4" s="6">
        <v>750</v>
      </c>
      <c r="D4" s="6">
        <v>0</v>
      </c>
      <c r="E4" s="37">
        <f t="shared" si="0"/>
        <v>750</v>
      </c>
      <c r="F4" s="37">
        <f t="shared" si="1"/>
        <v>150</v>
      </c>
      <c r="G4" s="6">
        <f t="shared" si="2"/>
        <v>900</v>
      </c>
      <c r="J4" s="74">
        <v>8.6999999999999993</v>
      </c>
      <c r="K4" s="74">
        <v>0.79</v>
      </c>
      <c r="L4" s="75">
        <v>7.91</v>
      </c>
      <c r="M4" s="75" t="s">
        <v>256</v>
      </c>
      <c r="N4" s="75" t="s">
        <v>409</v>
      </c>
      <c r="O4" s="75" t="s">
        <v>193</v>
      </c>
    </row>
    <row r="5" spans="1:16" x14ac:dyDescent="0.25">
      <c r="A5" s="2">
        <v>181004</v>
      </c>
      <c r="B5" s="2" t="s">
        <v>59</v>
      </c>
      <c r="C5" s="6">
        <v>650</v>
      </c>
      <c r="D5" s="6">
        <v>0</v>
      </c>
      <c r="E5" s="37">
        <f t="shared" si="0"/>
        <v>650</v>
      </c>
      <c r="F5" s="37">
        <f t="shared" si="1"/>
        <v>130</v>
      </c>
      <c r="G5" s="6">
        <f t="shared" si="2"/>
        <v>780</v>
      </c>
      <c r="J5" s="74">
        <v>18.559999999999999</v>
      </c>
      <c r="K5" s="74">
        <v>0</v>
      </c>
      <c r="L5" s="75">
        <v>18.559999999999999</v>
      </c>
      <c r="M5" s="75" t="s">
        <v>37</v>
      </c>
      <c r="N5" s="75" t="s">
        <v>410</v>
      </c>
      <c r="O5" s="75" t="s">
        <v>193</v>
      </c>
    </row>
    <row r="6" spans="1:16" x14ac:dyDescent="0.25">
      <c r="A6" s="2">
        <v>181006</v>
      </c>
      <c r="B6" s="2" t="s">
        <v>59</v>
      </c>
      <c r="C6" s="6">
        <v>91.08</v>
      </c>
      <c r="D6" s="6">
        <v>0</v>
      </c>
      <c r="E6" s="37">
        <f t="shared" si="0"/>
        <v>91.08</v>
      </c>
      <c r="F6" s="37">
        <f t="shared" si="1"/>
        <v>18.216000000000001</v>
      </c>
      <c r="G6" s="6">
        <f t="shared" si="2"/>
        <v>109.29599999999999</v>
      </c>
      <c r="J6" s="74">
        <v>68.23</v>
      </c>
      <c r="K6" s="74" t="s">
        <v>16</v>
      </c>
      <c r="L6" s="75">
        <v>68.23</v>
      </c>
      <c r="M6" s="75" t="s">
        <v>10</v>
      </c>
      <c r="N6" s="75" t="s">
        <v>411</v>
      </c>
      <c r="O6" s="75" t="s">
        <v>193</v>
      </c>
    </row>
    <row r="7" spans="1:16" x14ac:dyDescent="0.25">
      <c r="A7" s="2">
        <v>181007</v>
      </c>
      <c r="B7" s="2" t="s">
        <v>59</v>
      </c>
      <c r="C7" s="6">
        <v>154.56</v>
      </c>
      <c r="D7" s="6">
        <v>0</v>
      </c>
      <c r="E7" s="37">
        <f t="shared" si="0"/>
        <v>154.56</v>
      </c>
      <c r="F7" s="37">
        <f t="shared" si="1"/>
        <v>30.911999999999999</v>
      </c>
      <c r="G7" s="6">
        <f t="shared" si="2"/>
        <v>185.47200000000001</v>
      </c>
      <c r="J7" s="74">
        <v>648</v>
      </c>
      <c r="K7" s="74">
        <v>108</v>
      </c>
      <c r="L7" s="75">
        <v>540</v>
      </c>
      <c r="M7" s="75" t="s">
        <v>50</v>
      </c>
      <c r="N7" s="75" t="s">
        <v>86</v>
      </c>
      <c r="O7" s="75" t="s">
        <v>193</v>
      </c>
    </row>
    <row r="8" spans="1:16" x14ac:dyDescent="0.25">
      <c r="A8" s="2">
        <v>181008</v>
      </c>
      <c r="B8" s="2" t="s">
        <v>59</v>
      </c>
      <c r="C8" s="6">
        <v>1950</v>
      </c>
      <c r="D8" s="6">
        <v>0</v>
      </c>
      <c r="E8" s="37">
        <f t="shared" si="0"/>
        <v>1950</v>
      </c>
      <c r="F8" s="37">
        <f t="shared" si="1"/>
        <v>390</v>
      </c>
      <c r="G8" s="6">
        <f t="shared" si="2"/>
        <v>2340</v>
      </c>
      <c r="J8" s="74">
        <v>90.97</v>
      </c>
      <c r="K8" s="74">
        <v>12.49</v>
      </c>
      <c r="L8" s="75">
        <v>78.48</v>
      </c>
      <c r="M8" s="75" t="s">
        <v>82</v>
      </c>
      <c r="N8" s="75" t="s">
        <v>209</v>
      </c>
      <c r="O8" s="75" t="s">
        <v>193</v>
      </c>
    </row>
    <row r="9" spans="1:16" x14ac:dyDescent="0.25">
      <c r="A9" s="2">
        <v>181009</v>
      </c>
      <c r="B9" s="2" t="s">
        <v>59</v>
      </c>
      <c r="C9" s="6">
        <v>649.22</v>
      </c>
      <c r="D9" s="6">
        <v>0</v>
      </c>
      <c r="E9" s="37">
        <f t="shared" si="0"/>
        <v>649.22</v>
      </c>
      <c r="F9" s="37">
        <f t="shared" si="1"/>
        <v>129.84399999999999</v>
      </c>
      <c r="G9" s="6">
        <f t="shared" si="2"/>
        <v>779.06400000000008</v>
      </c>
      <c r="J9" s="74">
        <v>20.399999999999999</v>
      </c>
      <c r="K9" s="74">
        <v>0</v>
      </c>
      <c r="L9" s="75">
        <v>20.399999999999999</v>
      </c>
      <c r="M9" s="75" t="s">
        <v>137</v>
      </c>
      <c r="N9" s="75" t="s">
        <v>414</v>
      </c>
      <c r="O9" s="75" t="s">
        <v>193</v>
      </c>
    </row>
    <row r="10" spans="1:16" x14ac:dyDescent="0.25">
      <c r="A10" s="2">
        <v>181012</v>
      </c>
      <c r="B10" s="2" t="s">
        <v>59</v>
      </c>
      <c r="C10" s="6">
        <v>650</v>
      </c>
      <c r="D10" s="6">
        <v>0</v>
      </c>
      <c r="E10" s="37">
        <f t="shared" si="0"/>
        <v>650</v>
      </c>
      <c r="F10" s="37">
        <f t="shared" si="1"/>
        <v>130</v>
      </c>
      <c r="G10" s="6">
        <f t="shared" si="2"/>
        <v>780</v>
      </c>
      <c r="J10" s="74">
        <v>26.5</v>
      </c>
      <c r="K10" s="74">
        <v>4.42</v>
      </c>
      <c r="L10" s="75">
        <v>22.08</v>
      </c>
      <c r="M10" s="75" t="s">
        <v>415</v>
      </c>
      <c r="N10" s="75" t="s">
        <v>416</v>
      </c>
      <c r="O10" s="75" t="s">
        <v>193</v>
      </c>
    </row>
    <row r="11" spans="1:16" x14ac:dyDescent="0.25">
      <c r="A11" s="2">
        <v>181013</v>
      </c>
      <c r="B11" s="2" t="s">
        <v>59</v>
      </c>
      <c r="C11" s="6">
        <v>75</v>
      </c>
      <c r="D11" s="6">
        <v>0</v>
      </c>
      <c r="E11" s="37">
        <f t="shared" si="0"/>
        <v>75</v>
      </c>
      <c r="F11" s="37">
        <f t="shared" si="1"/>
        <v>15</v>
      </c>
      <c r="G11" s="6">
        <f t="shared" si="2"/>
        <v>90</v>
      </c>
      <c r="J11" s="74">
        <v>8.6999999999999993</v>
      </c>
      <c r="K11" s="74">
        <v>0.79</v>
      </c>
      <c r="L11" s="75">
        <v>7.91</v>
      </c>
      <c r="M11" s="75" t="s">
        <v>256</v>
      </c>
      <c r="N11" s="75" t="s">
        <v>409</v>
      </c>
      <c r="O11" s="75" t="s">
        <v>193</v>
      </c>
    </row>
    <row r="12" spans="1:16" x14ac:dyDescent="0.25">
      <c r="A12" s="2">
        <v>181015</v>
      </c>
      <c r="B12" s="2" t="s">
        <v>59</v>
      </c>
      <c r="C12" s="6">
        <v>326.27999999999997</v>
      </c>
      <c r="D12" s="6">
        <v>0</v>
      </c>
      <c r="E12" s="37">
        <f t="shared" si="0"/>
        <v>326.27999999999997</v>
      </c>
      <c r="F12" s="37">
        <f t="shared" si="1"/>
        <v>65.256</v>
      </c>
      <c r="G12" s="6">
        <f t="shared" si="2"/>
        <v>391.53599999999994</v>
      </c>
    </row>
    <row r="13" spans="1:16" x14ac:dyDescent="0.25">
      <c r="A13" s="2">
        <v>181016</v>
      </c>
      <c r="B13" s="2" t="s">
        <v>59</v>
      </c>
      <c r="C13" s="6">
        <v>60</v>
      </c>
      <c r="D13" s="6">
        <v>0</v>
      </c>
      <c r="E13" s="37">
        <f t="shared" si="0"/>
        <v>60</v>
      </c>
      <c r="F13" s="37">
        <f t="shared" si="1"/>
        <v>12</v>
      </c>
      <c r="G13" s="6">
        <f t="shared" si="2"/>
        <v>72</v>
      </c>
      <c r="L13" s="74"/>
    </row>
    <row r="14" spans="1:16" x14ac:dyDescent="0.25">
      <c r="A14" s="2">
        <v>181103</v>
      </c>
      <c r="B14" s="2" t="s">
        <v>50</v>
      </c>
      <c r="C14" s="6">
        <v>600</v>
      </c>
      <c r="D14" s="6">
        <v>0</v>
      </c>
      <c r="E14" s="37">
        <f t="shared" si="0"/>
        <v>600</v>
      </c>
      <c r="F14" s="37">
        <f t="shared" si="1"/>
        <v>120</v>
      </c>
      <c r="G14" s="6">
        <f t="shared" si="2"/>
        <v>720</v>
      </c>
      <c r="O14" s="83"/>
    </row>
    <row r="15" spans="1:16" x14ac:dyDescent="0.25">
      <c r="A15" s="2">
        <v>181101</v>
      </c>
      <c r="B15" s="2" t="s">
        <v>12</v>
      </c>
      <c r="C15" s="6">
        <v>2582.25</v>
      </c>
      <c r="D15" s="6">
        <v>0</v>
      </c>
      <c r="E15" s="37">
        <f t="shared" si="0"/>
        <v>2582.25</v>
      </c>
      <c r="F15" s="37">
        <f t="shared" si="1"/>
        <v>516.45000000000005</v>
      </c>
      <c r="G15" s="6">
        <f t="shared" si="2"/>
        <v>3098.7</v>
      </c>
      <c r="N15" s="77"/>
      <c r="O15" s="84"/>
    </row>
    <row r="16" spans="1:16" x14ac:dyDescent="0.25">
      <c r="A16" s="2">
        <v>181119</v>
      </c>
      <c r="B16" s="2" t="s">
        <v>332</v>
      </c>
      <c r="C16" s="6">
        <v>700</v>
      </c>
      <c r="D16" s="6">
        <v>0</v>
      </c>
      <c r="E16" s="37">
        <f t="shared" si="0"/>
        <v>700</v>
      </c>
      <c r="F16" s="37" t="s">
        <v>404</v>
      </c>
      <c r="G16" s="6">
        <f t="shared" si="2"/>
        <v>700</v>
      </c>
      <c r="K16" s="78">
        <f>SUM(K2:K11)</f>
        <v>126.49000000000001</v>
      </c>
      <c r="N16" s="77"/>
      <c r="O16" s="84"/>
    </row>
    <row r="17" spans="1:16" x14ac:dyDescent="0.25">
      <c r="A17" s="2">
        <v>181114</v>
      </c>
      <c r="B17" s="2" t="s">
        <v>413</v>
      </c>
      <c r="C17" s="6">
        <v>1400</v>
      </c>
      <c r="D17" s="6">
        <v>0</v>
      </c>
      <c r="E17" s="37">
        <f t="shared" si="0"/>
        <v>1400</v>
      </c>
      <c r="F17" s="37">
        <f t="shared" si="1"/>
        <v>280</v>
      </c>
      <c r="G17" s="6">
        <f t="shared" si="2"/>
        <v>1680</v>
      </c>
      <c r="L17" s="74"/>
      <c r="N17" s="77"/>
      <c r="O17" s="84"/>
    </row>
    <row r="18" spans="1:16" x14ac:dyDescent="0.25">
      <c r="A18" s="2">
        <v>180910</v>
      </c>
      <c r="B18" s="2" t="s">
        <v>50</v>
      </c>
      <c r="C18" s="6">
        <v>650</v>
      </c>
      <c r="D18" s="6">
        <v>0</v>
      </c>
      <c r="E18" s="37">
        <f t="shared" si="0"/>
        <v>650</v>
      </c>
      <c r="F18" s="37">
        <f t="shared" si="1"/>
        <v>130</v>
      </c>
      <c r="G18" s="6">
        <f t="shared" si="2"/>
        <v>780</v>
      </c>
      <c r="N18" s="77"/>
      <c r="O18" s="77"/>
    </row>
    <row r="19" spans="1:16" x14ac:dyDescent="0.25">
      <c r="A19" s="2">
        <v>181121</v>
      </c>
      <c r="B19" s="2" t="s">
        <v>231</v>
      </c>
      <c r="C19" s="6">
        <v>2190</v>
      </c>
      <c r="D19" s="6">
        <v>0</v>
      </c>
      <c r="E19" s="37">
        <f t="shared" si="0"/>
        <v>2190</v>
      </c>
      <c r="F19" s="37">
        <f t="shared" si="1"/>
        <v>438</v>
      </c>
      <c r="G19" s="6">
        <f t="shared" si="2"/>
        <v>2628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15051.85</v>
      </c>
      <c r="F24" s="16">
        <f>SUM(F2:F21)</f>
        <v>2870.3700000000003</v>
      </c>
      <c r="G24" s="16">
        <f>SUM(G2:G21)</f>
        <v>17922.22</v>
      </c>
      <c r="J24" s="92"/>
      <c r="K24" s="92"/>
      <c r="L24" s="93"/>
      <c r="M24" s="93"/>
      <c r="N24" s="93"/>
      <c r="O24" s="93"/>
      <c r="P24" s="79"/>
    </row>
    <row r="25" spans="1:16" ht="30" x14ac:dyDescent="0.25">
      <c r="E25" s="6" t="s">
        <v>417</v>
      </c>
      <c r="J25" s="78"/>
      <c r="K25" s="78"/>
      <c r="L25" s="78"/>
      <c r="P25" s="83"/>
    </row>
    <row r="26" spans="1:16" ht="30" x14ac:dyDescent="0.25">
      <c r="E26" s="6" t="s">
        <v>412</v>
      </c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26" sqref="L2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181116</v>
      </c>
      <c r="B2" s="2" t="s">
        <v>418</v>
      </c>
      <c r="C2" s="6">
        <v>750</v>
      </c>
      <c r="D2" s="6">
        <v>0</v>
      </c>
      <c r="E2" s="37">
        <f t="shared" ref="E2:E28" si="0">SUM(C2:D2)</f>
        <v>750</v>
      </c>
      <c r="F2" s="37">
        <f t="shared" ref="F2:F28" si="1">E2/5</f>
        <v>150</v>
      </c>
      <c r="G2" s="6">
        <f t="shared" ref="G2:G28" si="2">SUM(E2:F2)</f>
        <v>900</v>
      </c>
      <c r="H2" s="85"/>
      <c r="J2" s="74">
        <v>193</v>
      </c>
      <c r="K2" s="74">
        <v>0</v>
      </c>
      <c r="L2" s="75">
        <v>193</v>
      </c>
      <c r="M2" s="75" t="s">
        <v>69</v>
      </c>
      <c r="N2" s="75" t="s">
        <v>294</v>
      </c>
      <c r="O2" s="75" t="s">
        <v>381</v>
      </c>
    </row>
    <row r="3" spans="1:16" x14ac:dyDescent="0.25">
      <c r="A3" s="2">
        <v>181206</v>
      </c>
      <c r="B3" s="2" t="s">
        <v>110</v>
      </c>
      <c r="C3" s="6">
        <v>2190</v>
      </c>
      <c r="D3" s="6">
        <v>0</v>
      </c>
      <c r="E3" s="37">
        <f t="shared" si="0"/>
        <v>2190</v>
      </c>
      <c r="F3" s="37">
        <f t="shared" si="1"/>
        <v>438</v>
      </c>
      <c r="G3" s="6">
        <f t="shared" si="2"/>
        <v>2628</v>
      </c>
      <c r="J3" s="74">
        <v>17.95</v>
      </c>
      <c r="K3" s="74">
        <v>3.1</v>
      </c>
      <c r="L3" s="75">
        <f>J3-K3</f>
        <v>14.85</v>
      </c>
      <c r="M3" s="75" t="s">
        <v>293</v>
      </c>
      <c r="N3" s="75" t="s">
        <v>294</v>
      </c>
      <c r="O3" s="75" t="s">
        <v>381</v>
      </c>
    </row>
    <row r="4" spans="1:16" x14ac:dyDescent="0.25">
      <c r="A4" s="2">
        <v>181111</v>
      </c>
      <c r="B4" s="2" t="s">
        <v>11</v>
      </c>
      <c r="C4" s="6">
        <v>540</v>
      </c>
      <c r="D4" s="6">
        <v>0</v>
      </c>
      <c r="E4" s="37">
        <f t="shared" si="0"/>
        <v>540</v>
      </c>
      <c r="F4" s="37">
        <f t="shared" si="1"/>
        <v>108</v>
      </c>
      <c r="G4" s="6">
        <f t="shared" si="2"/>
        <v>648</v>
      </c>
      <c r="J4" s="74">
        <v>16</v>
      </c>
      <c r="K4" s="74">
        <v>1.45</v>
      </c>
      <c r="L4" s="75">
        <f t="shared" ref="L4:L28" si="3">J4-K4</f>
        <v>14.55</v>
      </c>
      <c r="M4" s="75" t="s">
        <v>293</v>
      </c>
      <c r="N4" s="75" t="s">
        <v>294</v>
      </c>
      <c r="O4" s="75" t="s">
        <v>381</v>
      </c>
    </row>
    <row r="5" spans="1:16" x14ac:dyDescent="0.25">
      <c r="A5" s="2">
        <v>181117</v>
      </c>
      <c r="B5" s="2" t="s">
        <v>11</v>
      </c>
      <c r="C5" s="6">
        <v>640</v>
      </c>
      <c r="D5" s="6">
        <v>0</v>
      </c>
      <c r="E5" s="37">
        <f t="shared" si="0"/>
        <v>640</v>
      </c>
      <c r="F5" s="37">
        <f t="shared" si="1"/>
        <v>128</v>
      </c>
      <c r="G5" s="6">
        <f t="shared" si="2"/>
        <v>768</v>
      </c>
      <c r="J5" s="74">
        <v>17.18</v>
      </c>
      <c r="K5" s="74">
        <v>0</v>
      </c>
      <c r="L5" s="75">
        <f t="shared" si="3"/>
        <v>17.18</v>
      </c>
      <c r="M5" s="75" t="s">
        <v>293</v>
      </c>
      <c r="N5" s="75" t="s">
        <v>294</v>
      </c>
      <c r="O5" s="75" t="s">
        <v>381</v>
      </c>
    </row>
    <row r="6" spans="1:16" x14ac:dyDescent="0.25">
      <c r="A6" s="2">
        <v>181118</v>
      </c>
      <c r="B6" s="2" t="s">
        <v>11</v>
      </c>
      <c r="C6" s="6">
        <v>540</v>
      </c>
      <c r="D6" s="6">
        <v>0</v>
      </c>
      <c r="E6" s="37">
        <f t="shared" si="0"/>
        <v>540</v>
      </c>
      <c r="F6" s="37">
        <f t="shared" si="1"/>
        <v>108</v>
      </c>
      <c r="G6" s="6">
        <f t="shared" si="2"/>
        <v>648</v>
      </c>
      <c r="J6" s="74">
        <v>11.7</v>
      </c>
      <c r="K6" s="74">
        <v>1.06</v>
      </c>
      <c r="L6" s="75">
        <f t="shared" si="3"/>
        <v>10.639999999999999</v>
      </c>
      <c r="M6" s="75" t="s">
        <v>293</v>
      </c>
      <c r="N6" s="75" t="s">
        <v>294</v>
      </c>
      <c r="O6" s="75" t="s">
        <v>381</v>
      </c>
    </row>
    <row r="7" spans="1:16" x14ac:dyDescent="0.25">
      <c r="A7" s="2">
        <v>181201</v>
      </c>
      <c r="B7" s="2" t="s">
        <v>11</v>
      </c>
      <c r="C7" s="6">
        <v>640</v>
      </c>
      <c r="D7" s="6">
        <v>0</v>
      </c>
      <c r="E7" s="37">
        <f t="shared" si="0"/>
        <v>640</v>
      </c>
      <c r="F7" s="37">
        <f t="shared" si="1"/>
        <v>128</v>
      </c>
      <c r="G7" s="6">
        <f t="shared" si="2"/>
        <v>768</v>
      </c>
      <c r="J7" s="74">
        <v>9.6999999999999993</v>
      </c>
      <c r="K7" s="74">
        <v>0.88</v>
      </c>
      <c r="L7" s="75">
        <f t="shared" si="3"/>
        <v>8.8199999999999985</v>
      </c>
      <c r="M7" s="75" t="s">
        <v>293</v>
      </c>
      <c r="N7" s="75" t="s">
        <v>294</v>
      </c>
      <c r="O7" s="75" t="s">
        <v>381</v>
      </c>
    </row>
    <row r="8" spans="1:16" x14ac:dyDescent="0.25">
      <c r="A8" s="2">
        <v>181122</v>
      </c>
      <c r="B8" s="2" t="s">
        <v>19</v>
      </c>
      <c r="C8" s="6">
        <v>77.5</v>
      </c>
      <c r="D8" s="6">
        <v>0</v>
      </c>
      <c r="E8" s="37">
        <f t="shared" si="0"/>
        <v>77.5</v>
      </c>
      <c r="F8" s="37">
        <f t="shared" si="1"/>
        <v>15.5</v>
      </c>
      <c r="G8" s="6">
        <f t="shared" si="2"/>
        <v>93</v>
      </c>
      <c r="J8" s="74">
        <v>47.47</v>
      </c>
      <c r="K8" s="74">
        <v>4.09</v>
      </c>
      <c r="L8" s="75">
        <f t="shared" si="3"/>
        <v>43.379999999999995</v>
      </c>
      <c r="M8" s="75" t="s">
        <v>293</v>
      </c>
      <c r="N8" s="75" t="s">
        <v>294</v>
      </c>
      <c r="O8" s="75" t="s">
        <v>381</v>
      </c>
    </row>
    <row r="9" spans="1:16" x14ac:dyDescent="0.25">
      <c r="A9" s="2">
        <v>181202</v>
      </c>
      <c r="B9" s="2" t="s">
        <v>12</v>
      </c>
      <c r="C9" s="6">
        <v>860.75</v>
      </c>
      <c r="D9" s="6">
        <v>0</v>
      </c>
      <c r="E9" s="37">
        <f t="shared" si="0"/>
        <v>860.75</v>
      </c>
      <c r="F9" s="37">
        <f t="shared" si="1"/>
        <v>172.15</v>
      </c>
      <c r="G9" s="6">
        <f t="shared" si="2"/>
        <v>1032.9000000000001</v>
      </c>
      <c r="J9" s="74">
        <v>47.54</v>
      </c>
      <c r="K9" s="74">
        <v>0</v>
      </c>
      <c r="L9" s="75">
        <f t="shared" si="3"/>
        <v>47.54</v>
      </c>
      <c r="M9" s="75" t="s">
        <v>419</v>
      </c>
      <c r="N9" s="75" t="s">
        <v>30</v>
      </c>
      <c r="O9" s="75" t="s">
        <v>193</v>
      </c>
    </row>
    <row r="10" spans="1:16" x14ac:dyDescent="0.25">
      <c r="A10" s="2">
        <v>181208</v>
      </c>
      <c r="B10" s="2" t="s">
        <v>12</v>
      </c>
      <c r="C10" s="6">
        <v>860.75</v>
      </c>
      <c r="D10" s="6">
        <v>0</v>
      </c>
      <c r="E10" s="37">
        <f t="shared" si="0"/>
        <v>860.75</v>
      </c>
      <c r="F10" s="37">
        <f t="shared" si="1"/>
        <v>172.15</v>
      </c>
      <c r="G10" s="6">
        <f t="shared" si="2"/>
        <v>1032.9000000000001</v>
      </c>
      <c r="J10" s="74">
        <v>75.2</v>
      </c>
      <c r="K10" s="74">
        <v>0</v>
      </c>
      <c r="L10" s="75">
        <f t="shared" si="3"/>
        <v>75.2</v>
      </c>
      <c r="M10" s="75" t="s">
        <v>189</v>
      </c>
      <c r="N10" s="75" t="s">
        <v>189</v>
      </c>
      <c r="O10" s="75" t="s">
        <v>193</v>
      </c>
    </row>
    <row r="11" spans="1:16" x14ac:dyDescent="0.25">
      <c r="A11" s="2">
        <v>181207</v>
      </c>
      <c r="B11" s="2" t="s">
        <v>352</v>
      </c>
      <c r="C11" s="6">
        <v>15</v>
      </c>
      <c r="D11" s="6">
        <v>0</v>
      </c>
      <c r="E11" s="37">
        <f t="shared" si="0"/>
        <v>15</v>
      </c>
      <c r="F11" s="37">
        <f t="shared" si="1"/>
        <v>3</v>
      </c>
      <c r="G11" s="6">
        <f t="shared" si="2"/>
        <v>18</v>
      </c>
      <c r="J11" s="74">
        <v>99</v>
      </c>
      <c r="K11" s="74">
        <v>2.04</v>
      </c>
      <c r="L11" s="75">
        <f t="shared" si="3"/>
        <v>96.96</v>
      </c>
      <c r="M11" s="75" t="s">
        <v>420</v>
      </c>
      <c r="N11" s="75" t="s">
        <v>421</v>
      </c>
      <c r="O11" s="75" t="s">
        <v>193</v>
      </c>
    </row>
    <row r="12" spans="1:16" x14ac:dyDescent="0.25">
      <c r="A12" s="2">
        <v>190101</v>
      </c>
      <c r="B12" s="2" t="s">
        <v>94</v>
      </c>
      <c r="C12" s="6">
        <v>659.2</v>
      </c>
      <c r="D12" s="6">
        <v>0</v>
      </c>
      <c r="E12" s="37">
        <f t="shared" si="0"/>
        <v>659.2</v>
      </c>
      <c r="F12" s="37">
        <f t="shared" si="1"/>
        <v>131.84</v>
      </c>
      <c r="G12" s="6">
        <f t="shared" si="2"/>
        <v>791.04000000000008</v>
      </c>
      <c r="J12" s="74">
        <v>18.38</v>
      </c>
      <c r="K12" s="74">
        <v>0</v>
      </c>
      <c r="L12" s="75">
        <f t="shared" si="3"/>
        <v>18.38</v>
      </c>
      <c r="M12" s="75" t="s">
        <v>43</v>
      </c>
      <c r="N12" s="75" t="s">
        <v>422</v>
      </c>
      <c r="O12" s="75" t="s">
        <v>193</v>
      </c>
    </row>
    <row r="13" spans="1:16" x14ac:dyDescent="0.25">
      <c r="A13" s="2">
        <v>190104</v>
      </c>
      <c r="B13" s="2" t="s">
        <v>231</v>
      </c>
      <c r="C13" s="6">
        <v>730</v>
      </c>
      <c r="D13" s="6">
        <v>0</v>
      </c>
      <c r="E13" s="37">
        <f t="shared" si="0"/>
        <v>730</v>
      </c>
      <c r="F13" s="37">
        <f t="shared" si="1"/>
        <v>146</v>
      </c>
      <c r="G13" s="6">
        <f t="shared" si="2"/>
        <v>876</v>
      </c>
      <c r="J13" s="74">
        <v>16.420000000000002</v>
      </c>
      <c r="K13" s="74">
        <v>0</v>
      </c>
      <c r="L13" s="75">
        <f t="shared" si="3"/>
        <v>16.420000000000002</v>
      </c>
      <c r="M13" s="75" t="s">
        <v>77</v>
      </c>
      <c r="N13" s="75" t="s">
        <v>87</v>
      </c>
      <c r="O13" s="75" t="s">
        <v>193</v>
      </c>
    </row>
    <row r="14" spans="1:16" x14ac:dyDescent="0.25">
      <c r="A14" s="2">
        <v>181104</v>
      </c>
      <c r="B14" s="2" t="s">
        <v>59</v>
      </c>
      <c r="C14" s="6">
        <v>182.6</v>
      </c>
      <c r="D14" s="6">
        <v>0</v>
      </c>
      <c r="E14" s="37">
        <f t="shared" si="0"/>
        <v>182.6</v>
      </c>
      <c r="F14" s="37">
        <f t="shared" si="1"/>
        <v>36.519999999999996</v>
      </c>
      <c r="G14" s="6">
        <f t="shared" si="2"/>
        <v>219.12</v>
      </c>
      <c r="J14" s="74">
        <v>68.23</v>
      </c>
      <c r="K14" s="74">
        <v>0</v>
      </c>
      <c r="L14" s="75">
        <f t="shared" si="3"/>
        <v>68.23</v>
      </c>
      <c r="M14" s="75" t="s">
        <v>10</v>
      </c>
      <c r="N14" s="75" t="s">
        <v>423</v>
      </c>
      <c r="O14" s="83" t="s">
        <v>193</v>
      </c>
    </row>
    <row r="15" spans="1:16" x14ac:dyDescent="0.25">
      <c r="A15" s="2">
        <v>181105</v>
      </c>
      <c r="B15" s="2" t="s">
        <v>59</v>
      </c>
      <c r="C15" s="6">
        <v>375.32</v>
      </c>
      <c r="D15" s="6">
        <v>0</v>
      </c>
      <c r="E15" s="37">
        <f t="shared" si="0"/>
        <v>375.32</v>
      </c>
      <c r="F15" s="37">
        <f t="shared" si="1"/>
        <v>75.063999999999993</v>
      </c>
      <c r="G15" s="6">
        <f t="shared" si="2"/>
        <v>450.38400000000001</v>
      </c>
      <c r="J15" s="74">
        <v>91.8</v>
      </c>
      <c r="K15" s="74">
        <v>13.64</v>
      </c>
      <c r="L15" s="75">
        <f t="shared" si="3"/>
        <v>78.16</v>
      </c>
      <c r="M15" s="75" t="s">
        <v>82</v>
      </c>
      <c r="N15" s="77" t="s">
        <v>232</v>
      </c>
      <c r="O15" s="84" t="s">
        <v>193</v>
      </c>
    </row>
    <row r="16" spans="1:16" x14ac:dyDescent="0.25">
      <c r="A16" s="2">
        <v>181106</v>
      </c>
      <c r="B16" s="2" t="s">
        <v>59</v>
      </c>
      <c r="C16" s="6">
        <v>60</v>
      </c>
      <c r="D16" s="6">
        <v>0</v>
      </c>
      <c r="E16" s="37">
        <f t="shared" si="0"/>
        <v>60</v>
      </c>
      <c r="F16" s="37">
        <f t="shared" si="1"/>
        <v>12</v>
      </c>
      <c r="G16" s="6">
        <f t="shared" si="2"/>
        <v>72</v>
      </c>
      <c r="L16" s="75">
        <f t="shared" si="3"/>
        <v>0</v>
      </c>
      <c r="N16" s="77"/>
      <c r="O16" s="84"/>
    </row>
    <row r="17" spans="1:16" x14ac:dyDescent="0.25">
      <c r="A17" s="2">
        <v>181107</v>
      </c>
      <c r="B17" s="2" t="s">
        <v>59</v>
      </c>
      <c r="C17" s="6">
        <v>42.02</v>
      </c>
      <c r="D17" s="6">
        <v>0</v>
      </c>
      <c r="E17" s="37">
        <f t="shared" si="0"/>
        <v>42.02</v>
      </c>
      <c r="F17" s="37">
        <f t="shared" si="1"/>
        <v>8.4039999999999999</v>
      </c>
      <c r="G17" s="6">
        <f t="shared" si="2"/>
        <v>50.424000000000007</v>
      </c>
      <c r="L17" s="75">
        <f t="shared" si="3"/>
        <v>0</v>
      </c>
      <c r="N17" s="77"/>
      <c r="O17" s="84"/>
    </row>
    <row r="18" spans="1:16" x14ac:dyDescent="0.25">
      <c r="A18" s="2">
        <v>181108</v>
      </c>
      <c r="B18" s="2" t="s">
        <v>59</v>
      </c>
      <c r="C18" s="6">
        <v>27.72</v>
      </c>
      <c r="D18" s="6">
        <v>0</v>
      </c>
      <c r="E18" s="37">
        <f t="shared" si="0"/>
        <v>27.72</v>
      </c>
      <c r="F18" s="37">
        <f t="shared" si="1"/>
        <v>5.5439999999999996</v>
      </c>
      <c r="G18" s="6">
        <f t="shared" si="2"/>
        <v>33.263999999999996</v>
      </c>
      <c r="L18" s="75">
        <f t="shared" si="3"/>
        <v>0</v>
      </c>
      <c r="N18" s="77"/>
      <c r="O18" s="84"/>
    </row>
    <row r="19" spans="1:16" x14ac:dyDescent="0.25">
      <c r="A19" s="2">
        <v>181109</v>
      </c>
      <c r="B19" s="2" t="s">
        <v>59</v>
      </c>
      <c r="C19" s="6">
        <v>550</v>
      </c>
      <c r="D19" s="6">
        <v>0</v>
      </c>
      <c r="E19" s="37">
        <f t="shared" si="0"/>
        <v>550</v>
      </c>
      <c r="F19" s="37">
        <f t="shared" si="1"/>
        <v>110</v>
      </c>
      <c r="G19" s="6">
        <f t="shared" si="2"/>
        <v>660</v>
      </c>
      <c r="L19" s="75">
        <f t="shared" si="3"/>
        <v>0</v>
      </c>
      <c r="N19" s="77"/>
      <c r="O19" s="84"/>
    </row>
    <row r="20" spans="1:16" x14ac:dyDescent="0.25">
      <c r="A20" s="2">
        <v>181112</v>
      </c>
      <c r="B20" s="2" t="s">
        <v>59</v>
      </c>
      <c r="C20" s="6">
        <v>210.98</v>
      </c>
      <c r="D20" s="6">
        <v>0</v>
      </c>
      <c r="E20" s="37">
        <f t="shared" si="0"/>
        <v>210.98</v>
      </c>
      <c r="F20" s="37">
        <f t="shared" si="1"/>
        <v>42.195999999999998</v>
      </c>
      <c r="G20" s="6">
        <f t="shared" si="2"/>
        <v>253.17599999999999</v>
      </c>
      <c r="J20" s="78">
        <f>SUM(J2:J15)</f>
        <v>729.56999999999994</v>
      </c>
      <c r="K20" s="78">
        <f t="shared" ref="K20:L20" si="4">SUM(K2:K15)</f>
        <v>26.259999999999998</v>
      </c>
      <c r="L20" s="78">
        <f t="shared" si="4"/>
        <v>703.31</v>
      </c>
      <c r="N20" s="77"/>
      <c r="O20" s="84"/>
    </row>
    <row r="21" spans="1:16" x14ac:dyDescent="0.25">
      <c r="A21" s="2">
        <v>181113</v>
      </c>
      <c r="B21" s="2" t="s">
        <v>59</v>
      </c>
      <c r="C21" s="6">
        <v>164.12</v>
      </c>
      <c r="D21" s="6">
        <v>0</v>
      </c>
      <c r="E21" s="37">
        <f t="shared" si="0"/>
        <v>164.12</v>
      </c>
      <c r="F21" s="37">
        <f t="shared" si="1"/>
        <v>32.823999999999998</v>
      </c>
      <c r="G21" s="6">
        <f t="shared" si="2"/>
        <v>196.94400000000002</v>
      </c>
      <c r="K21" s="78"/>
      <c r="L21" s="75">
        <f t="shared" si="3"/>
        <v>0</v>
      </c>
      <c r="N21" s="77"/>
      <c r="O21" s="84"/>
    </row>
    <row r="22" spans="1:16" x14ac:dyDescent="0.25">
      <c r="A22" s="2">
        <v>181115</v>
      </c>
      <c r="B22" s="2" t="s">
        <v>59</v>
      </c>
      <c r="C22" s="6">
        <v>2050</v>
      </c>
      <c r="D22" s="6">
        <v>0</v>
      </c>
      <c r="E22" s="37">
        <f t="shared" si="0"/>
        <v>2050</v>
      </c>
      <c r="F22" s="37">
        <f t="shared" si="1"/>
        <v>410</v>
      </c>
      <c r="G22" s="6">
        <f t="shared" si="2"/>
        <v>2460</v>
      </c>
      <c r="L22" s="75">
        <f t="shared" si="3"/>
        <v>0</v>
      </c>
      <c r="N22" s="77"/>
      <c r="O22" s="84"/>
    </row>
    <row r="23" spans="1:16" x14ac:dyDescent="0.25">
      <c r="A23" s="2">
        <v>181120</v>
      </c>
      <c r="B23" s="2" t="s">
        <v>59</v>
      </c>
      <c r="C23" s="6">
        <v>188.98</v>
      </c>
      <c r="D23" s="6">
        <v>0</v>
      </c>
      <c r="E23" s="37">
        <f t="shared" si="0"/>
        <v>188.98</v>
      </c>
      <c r="F23" s="37">
        <f t="shared" si="1"/>
        <v>37.795999999999999</v>
      </c>
      <c r="G23" s="6">
        <f t="shared" si="2"/>
        <v>226.77599999999998</v>
      </c>
      <c r="L23" s="75">
        <f t="shared" si="3"/>
        <v>0</v>
      </c>
      <c r="N23" s="77"/>
      <c r="O23" s="77"/>
    </row>
    <row r="24" spans="1:16" x14ac:dyDescent="0.25">
      <c r="D24" s="6">
        <v>0</v>
      </c>
      <c r="E24" s="37">
        <f t="shared" si="0"/>
        <v>0</v>
      </c>
      <c r="F24" s="37">
        <f t="shared" si="1"/>
        <v>0</v>
      </c>
      <c r="G24" s="6">
        <f t="shared" si="2"/>
        <v>0</v>
      </c>
      <c r="L24" s="75">
        <f t="shared" si="3"/>
        <v>0</v>
      </c>
      <c r="N24" s="77"/>
      <c r="O24" s="77"/>
    </row>
    <row r="25" spans="1:16" x14ac:dyDescent="0.25">
      <c r="E25" s="37">
        <f t="shared" si="0"/>
        <v>0</v>
      </c>
      <c r="F25" s="37">
        <f t="shared" si="1"/>
        <v>0</v>
      </c>
      <c r="G25" s="6">
        <f t="shared" si="2"/>
        <v>0</v>
      </c>
      <c r="L25" s="75">
        <f t="shared" si="3"/>
        <v>0</v>
      </c>
      <c r="M25" s="83"/>
      <c r="N25" s="77"/>
      <c r="O25" s="77"/>
    </row>
    <row r="26" spans="1:16" x14ac:dyDescent="0.25">
      <c r="E26" s="37">
        <f t="shared" si="0"/>
        <v>0</v>
      </c>
      <c r="F26" s="37">
        <f t="shared" si="1"/>
        <v>0</v>
      </c>
      <c r="G26" s="6">
        <f t="shared" si="2"/>
        <v>0</v>
      </c>
      <c r="L26" s="75">
        <f t="shared" si="3"/>
        <v>0</v>
      </c>
      <c r="N26" s="77"/>
      <c r="O26" s="77"/>
    </row>
    <row r="27" spans="1:16" x14ac:dyDescent="0.25">
      <c r="E27" s="37">
        <f t="shared" si="0"/>
        <v>0</v>
      </c>
      <c r="F27" s="37">
        <f t="shared" si="1"/>
        <v>0</v>
      </c>
      <c r="G27" s="6">
        <f t="shared" si="2"/>
        <v>0</v>
      </c>
      <c r="L27" s="75">
        <f t="shared" si="3"/>
        <v>0</v>
      </c>
      <c r="N27" s="77"/>
      <c r="O27" s="77"/>
    </row>
    <row r="28" spans="1:16" x14ac:dyDescent="0.25">
      <c r="E28" s="37">
        <f t="shared" si="0"/>
        <v>0</v>
      </c>
      <c r="F28" s="37">
        <f t="shared" si="1"/>
        <v>0</v>
      </c>
      <c r="G28" s="6">
        <f t="shared" si="2"/>
        <v>0</v>
      </c>
      <c r="L28" s="75">
        <f t="shared" si="3"/>
        <v>0</v>
      </c>
      <c r="N28" s="77"/>
      <c r="O28" s="77"/>
      <c r="P28" s="77"/>
    </row>
    <row r="29" spans="1:16" x14ac:dyDescent="0.25">
      <c r="A29" s="15" t="s">
        <v>21</v>
      </c>
      <c r="B29" s="15"/>
      <c r="C29" s="16"/>
      <c r="D29" s="16"/>
      <c r="E29" s="16">
        <f>SUM(E2:E27)</f>
        <v>12354.94</v>
      </c>
      <c r="F29" s="16">
        <f>SUM(F2:F26)</f>
        <v>2470.9879999999998</v>
      </c>
      <c r="G29" s="16">
        <f>SUM(G2:G26)</f>
        <v>14825.928</v>
      </c>
      <c r="J29" s="92"/>
      <c r="K29" s="92"/>
      <c r="L29" s="93"/>
      <c r="M29" s="93"/>
      <c r="N29" s="93"/>
      <c r="O29" s="93"/>
      <c r="P29" s="79"/>
    </row>
    <row r="30" spans="1:16" x14ac:dyDescent="0.25">
      <c r="J30" s="78"/>
      <c r="K30" s="78"/>
      <c r="L30" s="78"/>
      <c r="P30" s="83"/>
    </row>
    <row r="33" spans="1:16" x14ac:dyDescent="0.25">
      <c r="B33" s="90"/>
    </row>
    <row r="34" spans="1:16" x14ac:dyDescent="0.25">
      <c r="B34" s="47"/>
      <c r="K34" s="97"/>
    </row>
    <row r="36" spans="1:16" x14ac:dyDescent="0.25">
      <c r="M36" s="83"/>
    </row>
    <row r="38" spans="1:16" x14ac:dyDescent="0.25">
      <c r="A38" s="42"/>
      <c r="J38" s="81"/>
      <c r="K38" s="89"/>
      <c r="L38" s="89"/>
      <c r="M38" s="89"/>
      <c r="N38" s="89"/>
      <c r="O38" s="89"/>
      <c r="P38" s="89"/>
    </row>
    <row r="41" spans="1:16" x14ac:dyDescent="0.25">
      <c r="M41" s="83"/>
    </row>
  </sheetData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K18" sqref="K18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181203</v>
      </c>
      <c r="B2" s="2" t="s">
        <v>59</v>
      </c>
      <c r="C2" s="6">
        <v>2750</v>
      </c>
      <c r="D2" s="6">
        <v>0</v>
      </c>
      <c r="E2" s="37">
        <f t="shared" ref="E2:E23" si="0">SUM(C2:D2)</f>
        <v>2750</v>
      </c>
      <c r="F2" s="37">
        <f t="shared" ref="F2:F23" si="1">E2/5</f>
        <v>550</v>
      </c>
      <c r="G2" s="6">
        <f t="shared" ref="G2:G23" si="2">SUM(E2:F2)</f>
        <v>3300</v>
      </c>
      <c r="H2" s="85"/>
      <c r="J2" s="74">
        <v>47.54</v>
      </c>
      <c r="K2" s="74" t="s">
        <v>16</v>
      </c>
      <c r="L2" s="75">
        <v>47.54</v>
      </c>
      <c r="M2" s="75" t="s">
        <v>392</v>
      </c>
      <c r="N2" s="75" t="s">
        <v>30</v>
      </c>
      <c r="O2" s="75" t="s">
        <v>193</v>
      </c>
    </row>
    <row r="3" spans="1:16" x14ac:dyDescent="0.25">
      <c r="A3" s="2">
        <v>181204</v>
      </c>
      <c r="B3" s="2" t="s">
        <v>59</v>
      </c>
      <c r="C3" s="6">
        <v>650</v>
      </c>
      <c r="D3" s="6">
        <v>0</v>
      </c>
      <c r="E3" s="37">
        <f t="shared" si="0"/>
        <v>650</v>
      </c>
      <c r="F3" s="37">
        <f t="shared" si="1"/>
        <v>130</v>
      </c>
      <c r="G3" s="6">
        <f t="shared" si="2"/>
        <v>780</v>
      </c>
      <c r="J3" s="74">
        <v>75.2</v>
      </c>
      <c r="K3" s="74">
        <v>0</v>
      </c>
      <c r="L3" s="75">
        <v>75.2</v>
      </c>
      <c r="M3" s="75" t="s">
        <v>224</v>
      </c>
      <c r="N3" s="75" t="s">
        <v>189</v>
      </c>
      <c r="O3" s="75" t="s">
        <v>193</v>
      </c>
    </row>
    <row r="4" spans="1:16" x14ac:dyDescent="0.25">
      <c r="A4" s="2">
        <v>181205</v>
      </c>
      <c r="B4" s="2" t="s">
        <v>59</v>
      </c>
      <c r="C4" s="6">
        <v>650</v>
      </c>
      <c r="D4" s="6">
        <v>0</v>
      </c>
      <c r="E4" s="37">
        <f t="shared" si="0"/>
        <v>650</v>
      </c>
      <c r="F4" s="37">
        <f t="shared" si="1"/>
        <v>130</v>
      </c>
      <c r="G4" s="6">
        <f t="shared" si="2"/>
        <v>780</v>
      </c>
      <c r="J4" s="74">
        <v>100.1</v>
      </c>
      <c r="K4" s="74">
        <v>9.1</v>
      </c>
      <c r="L4" s="75">
        <v>91</v>
      </c>
      <c r="M4" s="75" t="s">
        <v>424</v>
      </c>
      <c r="N4" s="75" t="s">
        <v>425</v>
      </c>
      <c r="O4" s="75" t="s">
        <v>193</v>
      </c>
    </row>
    <row r="5" spans="1:16" x14ac:dyDescent="0.25">
      <c r="A5" s="2">
        <v>181209</v>
      </c>
      <c r="B5" s="2" t="s">
        <v>59</v>
      </c>
      <c r="C5" s="6">
        <v>1400</v>
      </c>
      <c r="D5" s="6">
        <v>0</v>
      </c>
      <c r="E5" s="37">
        <f t="shared" si="0"/>
        <v>1400</v>
      </c>
      <c r="F5" s="37">
        <f t="shared" si="1"/>
        <v>280</v>
      </c>
      <c r="G5" s="6">
        <f t="shared" si="2"/>
        <v>1680</v>
      </c>
      <c r="J5" s="74">
        <v>60</v>
      </c>
      <c r="K5" s="74">
        <v>0</v>
      </c>
      <c r="L5" s="75">
        <v>60</v>
      </c>
      <c r="M5" s="75" t="s">
        <v>426</v>
      </c>
      <c r="N5" s="75" t="s">
        <v>427</v>
      </c>
      <c r="O5" s="75" t="s">
        <v>193</v>
      </c>
    </row>
    <row r="6" spans="1:16" x14ac:dyDescent="0.25">
      <c r="A6" s="2">
        <v>181210</v>
      </c>
      <c r="B6" s="2" t="s">
        <v>59</v>
      </c>
      <c r="C6" s="6">
        <v>75.459999999999994</v>
      </c>
      <c r="D6" s="6">
        <v>0</v>
      </c>
      <c r="E6" s="37">
        <f t="shared" si="0"/>
        <v>75.459999999999994</v>
      </c>
      <c r="F6" s="37">
        <f t="shared" si="1"/>
        <v>15.091999999999999</v>
      </c>
      <c r="G6" s="6">
        <f t="shared" si="2"/>
        <v>90.551999999999992</v>
      </c>
      <c r="J6" s="74">
        <v>328.8</v>
      </c>
      <c r="K6" s="74" t="s">
        <v>243</v>
      </c>
      <c r="L6" s="75">
        <v>328.8</v>
      </c>
      <c r="M6" s="75" t="s">
        <v>27</v>
      </c>
      <c r="N6" s="75" t="s">
        <v>341</v>
      </c>
      <c r="O6" s="75" t="s">
        <v>193</v>
      </c>
    </row>
    <row r="7" spans="1:16" x14ac:dyDescent="0.25">
      <c r="A7" s="2">
        <v>181212</v>
      </c>
      <c r="B7" s="2" t="s">
        <v>59</v>
      </c>
      <c r="C7" s="6">
        <v>140.80000000000001</v>
      </c>
      <c r="D7" s="6">
        <v>0</v>
      </c>
      <c r="E7" s="37">
        <f t="shared" si="0"/>
        <v>140.80000000000001</v>
      </c>
      <c r="F7" s="37">
        <f t="shared" si="1"/>
        <v>28.160000000000004</v>
      </c>
      <c r="G7" s="6">
        <f t="shared" si="2"/>
        <v>168.96</v>
      </c>
      <c r="J7" s="74">
        <v>16.420000000000002</v>
      </c>
      <c r="K7" s="74">
        <v>0</v>
      </c>
      <c r="L7" s="75">
        <v>16.420000000000002</v>
      </c>
      <c r="M7" s="75" t="s">
        <v>77</v>
      </c>
      <c r="N7" s="75" t="s">
        <v>87</v>
      </c>
      <c r="O7" s="75" t="s">
        <v>193</v>
      </c>
    </row>
    <row r="8" spans="1:16" x14ac:dyDescent="0.25">
      <c r="A8" s="2">
        <v>181214</v>
      </c>
      <c r="B8" s="2" t="s">
        <v>59</v>
      </c>
      <c r="C8" s="6">
        <v>230.34</v>
      </c>
      <c r="D8" s="6">
        <v>0</v>
      </c>
      <c r="E8" s="37">
        <f t="shared" si="0"/>
        <v>230.34</v>
      </c>
      <c r="F8" s="37">
        <f t="shared" si="1"/>
        <v>46.067999999999998</v>
      </c>
      <c r="G8" s="6">
        <f t="shared" si="2"/>
        <v>276.40800000000002</v>
      </c>
      <c r="J8" s="74">
        <v>68.23</v>
      </c>
      <c r="K8" s="74" t="s">
        <v>243</v>
      </c>
      <c r="L8" s="75">
        <v>68.23</v>
      </c>
      <c r="M8" s="75" t="s">
        <v>10</v>
      </c>
      <c r="N8" s="75" t="s">
        <v>428</v>
      </c>
      <c r="O8" s="75" t="s">
        <v>193</v>
      </c>
    </row>
    <row r="9" spans="1:16" x14ac:dyDescent="0.25">
      <c r="A9" s="2">
        <v>181215</v>
      </c>
      <c r="B9" s="2" t="s">
        <v>59</v>
      </c>
      <c r="C9" s="6">
        <v>176.88</v>
      </c>
      <c r="D9" s="6">
        <v>0</v>
      </c>
      <c r="E9" s="37">
        <f t="shared" si="0"/>
        <v>176.88</v>
      </c>
      <c r="F9" s="37">
        <f t="shared" si="1"/>
        <v>35.375999999999998</v>
      </c>
      <c r="G9" s="6">
        <f t="shared" si="2"/>
        <v>212.256</v>
      </c>
      <c r="J9" s="74">
        <v>15.5</v>
      </c>
      <c r="K9" s="74">
        <v>1.41</v>
      </c>
      <c r="L9" s="75">
        <f>J9-K9</f>
        <v>14.09</v>
      </c>
      <c r="M9" s="75" t="s">
        <v>430</v>
      </c>
      <c r="N9" s="75" t="s">
        <v>431</v>
      </c>
      <c r="O9" s="75" t="s">
        <v>193</v>
      </c>
    </row>
    <row r="10" spans="1:16" x14ac:dyDescent="0.25">
      <c r="A10" s="2">
        <v>181216</v>
      </c>
      <c r="B10" s="2" t="s">
        <v>59</v>
      </c>
      <c r="C10" s="6">
        <v>750</v>
      </c>
      <c r="D10" s="6">
        <v>0</v>
      </c>
      <c r="E10" s="37">
        <f t="shared" si="0"/>
        <v>750</v>
      </c>
      <c r="F10" s="37">
        <f t="shared" si="1"/>
        <v>150</v>
      </c>
      <c r="G10" s="6">
        <f t="shared" si="2"/>
        <v>900</v>
      </c>
      <c r="J10" s="74">
        <v>89.48</v>
      </c>
      <c r="K10" s="74">
        <v>13.25</v>
      </c>
      <c r="L10" s="75">
        <f t="shared" ref="L10:L19" si="3">J10-K10</f>
        <v>76.23</v>
      </c>
      <c r="M10" s="75" t="s">
        <v>82</v>
      </c>
      <c r="N10" s="75" t="s">
        <v>258</v>
      </c>
      <c r="O10" s="75" t="s">
        <v>193</v>
      </c>
    </row>
    <row r="11" spans="1:16" x14ac:dyDescent="0.25">
      <c r="A11" s="2">
        <v>181217</v>
      </c>
      <c r="B11" s="2" t="s">
        <v>59</v>
      </c>
      <c r="C11" s="6">
        <v>66.66</v>
      </c>
      <c r="D11" s="6">
        <v>0</v>
      </c>
      <c r="E11" s="37">
        <f t="shared" si="0"/>
        <v>66.66</v>
      </c>
      <c r="F11" s="37">
        <f t="shared" si="1"/>
        <v>13.331999999999999</v>
      </c>
      <c r="G11" s="6">
        <f t="shared" si="2"/>
        <v>79.99199999999999</v>
      </c>
      <c r="L11" s="75">
        <f t="shared" si="3"/>
        <v>0</v>
      </c>
    </row>
    <row r="12" spans="1:16" x14ac:dyDescent="0.25">
      <c r="A12" s="2">
        <v>181218</v>
      </c>
      <c r="B12" s="2" t="s">
        <v>11</v>
      </c>
      <c r="C12" s="6">
        <v>540</v>
      </c>
      <c r="D12" s="6">
        <v>0</v>
      </c>
      <c r="E12" s="37">
        <f t="shared" si="0"/>
        <v>540</v>
      </c>
      <c r="F12" s="37">
        <f t="shared" si="1"/>
        <v>108</v>
      </c>
      <c r="G12" s="6">
        <f t="shared" si="2"/>
        <v>648</v>
      </c>
      <c r="L12" s="75">
        <f t="shared" si="3"/>
        <v>0</v>
      </c>
    </row>
    <row r="13" spans="1:16" x14ac:dyDescent="0.25">
      <c r="A13" s="2">
        <v>190102</v>
      </c>
      <c r="B13" s="2" t="s">
        <v>11</v>
      </c>
      <c r="C13" s="6">
        <v>650</v>
      </c>
      <c r="D13" s="6">
        <v>0</v>
      </c>
      <c r="E13" s="37">
        <f t="shared" si="0"/>
        <v>650</v>
      </c>
      <c r="F13" s="37">
        <f t="shared" si="1"/>
        <v>130</v>
      </c>
      <c r="G13" s="6">
        <f t="shared" si="2"/>
        <v>780</v>
      </c>
      <c r="J13" s="78">
        <f>SUM(J2:J10)</f>
        <v>801.2700000000001</v>
      </c>
      <c r="K13" s="78">
        <f t="shared" ref="K13:L13" si="4">SUM(K2:K10)</f>
        <v>23.759999999999998</v>
      </c>
      <c r="L13" s="78">
        <f t="shared" si="4"/>
        <v>777.51</v>
      </c>
    </row>
    <row r="14" spans="1:16" x14ac:dyDescent="0.25">
      <c r="A14" s="2">
        <v>190103</v>
      </c>
      <c r="B14" s="2" t="s">
        <v>11</v>
      </c>
      <c r="C14" s="6">
        <v>100</v>
      </c>
      <c r="D14" s="6">
        <v>0</v>
      </c>
      <c r="E14" s="37">
        <f t="shared" si="0"/>
        <v>100</v>
      </c>
      <c r="F14" s="37">
        <f t="shared" si="1"/>
        <v>20</v>
      </c>
      <c r="G14" s="6">
        <f t="shared" si="2"/>
        <v>120</v>
      </c>
      <c r="L14" s="75">
        <f t="shared" si="3"/>
        <v>0</v>
      </c>
      <c r="O14" s="83"/>
    </row>
    <row r="15" spans="1:16" x14ac:dyDescent="0.25">
      <c r="A15" s="2">
        <v>190108</v>
      </c>
      <c r="B15" s="2" t="s">
        <v>11</v>
      </c>
      <c r="C15" s="6">
        <v>550</v>
      </c>
      <c r="D15" s="6">
        <v>0</v>
      </c>
      <c r="E15" s="37">
        <f t="shared" si="0"/>
        <v>550</v>
      </c>
      <c r="F15" s="37">
        <f t="shared" si="1"/>
        <v>110</v>
      </c>
      <c r="G15" s="6">
        <f t="shared" si="2"/>
        <v>660</v>
      </c>
      <c r="L15" s="75">
        <f t="shared" si="3"/>
        <v>0</v>
      </c>
      <c r="N15" s="77"/>
      <c r="O15" s="84"/>
    </row>
    <row r="16" spans="1:16" x14ac:dyDescent="0.25">
      <c r="A16" s="2">
        <v>190109</v>
      </c>
      <c r="B16" s="2" t="s">
        <v>11</v>
      </c>
      <c r="C16" s="6">
        <v>650</v>
      </c>
      <c r="D16" s="6">
        <v>0</v>
      </c>
      <c r="E16" s="37">
        <f t="shared" si="0"/>
        <v>650</v>
      </c>
      <c r="F16" s="37">
        <f t="shared" si="1"/>
        <v>130</v>
      </c>
      <c r="G16" s="6">
        <f t="shared" si="2"/>
        <v>780</v>
      </c>
      <c r="K16" s="78"/>
      <c r="L16" s="75">
        <f t="shared" si="3"/>
        <v>0</v>
      </c>
      <c r="N16" s="77"/>
      <c r="O16" s="84"/>
    </row>
    <row r="17" spans="1:16" x14ac:dyDescent="0.25">
      <c r="A17" s="2">
        <v>190110</v>
      </c>
      <c r="B17" s="2" t="s">
        <v>11</v>
      </c>
      <c r="C17" s="6">
        <v>1080</v>
      </c>
      <c r="D17" s="6">
        <v>0</v>
      </c>
      <c r="E17" s="37">
        <f t="shared" si="0"/>
        <v>1080</v>
      </c>
      <c r="F17" s="37">
        <f t="shared" si="1"/>
        <v>216</v>
      </c>
      <c r="G17" s="6">
        <f t="shared" si="2"/>
        <v>1296</v>
      </c>
      <c r="L17" s="75">
        <f t="shared" si="3"/>
        <v>0</v>
      </c>
      <c r="N17" s="77"/>
      <c r="O17" s="84"/>
    </row>
    <row r="18" spans="1:16" x14ac:dyDescent="0.25">
      <c r="A18" s="2">
        <v>190111</v>
      </c>
      <c r="B18" s="2" t="s">
        <v>332</v>
      </c>
      <c r="C18" s="6">
        <v>700</v>
      </c>
      <c r="D18" s="6">
        <v>0</v>
      </c>
      <c r="E18" s="37">
        <f t="shared" si="0"/>
        <v>700</v>
      </c>
      <c r="F18" s="37" t="s">
        <v>429</v>
      </c>
      <c r="G18" s="6">
        <f t="shared" si="2"/>
        <v>700</v>
      </c>
      <c r="L18" s="75">
        <f t="shared" si="3"/>
        <v>0</v>
      </c>
      <c r="N18" s="77"/>
      <c r="O18" s="77"/>
    </row>
    <row r="19" spans="1:16" x14ac:dyDescent="0.25">
      <c r="D19" s="6">
        <v>0</v>
      </c>
      <c r="E19" s="37">
        <f t="shared" si="0"/>
        <v>0</v>
      </c>
      <c r="F19" s="37">
        <f t="shared" si="1"/>
        <v>0</v>
      </c>
      <c r="G19" s="6">
        <f t="shared" si="2"/>
        <v>0</v>
      </c>
      <c r="L19" s="75">
        <f t="shared" si="3"/>
        <v>0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11160.14</v>
      </c>
      <c r="F24" s="16">
        <f>SUM(F2:F21)</f>
        <v>2092.0280000000002</v>
      </c>
      <c r="G24" s="16">
        <f>SUM(G2:G21)</f>
        <v>13252.168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K25" sqref="K25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181211</v>
      </c>
      <c r="B2" s="2" t="s">
        <v>11</v>
      </c>
      <c r="C2" s="6">
        <v>1080</v>
      </c>
      <c r="D2" s="6">
        <v>0</v>
      </c>
      <c r="E2" s="37">
        <f t="shared" ref="E2:E23" si="0">SUM(C2:D2)</f>
        <v>1080</v>
      </c>
      <c r="F2" s="37">
        <f t="shared" ref="F2:F23" si="1">E2/5</f>
        <v>216</v>
      </c>
      <c r="G2" s="6">
        <f t="shared" ref="G2:G23" si="2">SUM(E2:F2)</f>
        <v>1296</v>
      </c>
      <c r="H2" s="85"/>
      <c r="J2" s="74">
        <v>47.54</v>
      </c>
      <c r="K2" s="74" t="s">
        <v>16</v>
      </c>
      <c r="L2" s="75">
        <v>47.54</v>
      </c>
      <c r="M2" s="75" t="s">
        <v>392</v>
      </c>
      <c r="N2" s="75" t="s">
        <v>30</v>
      </c>
      <c r="O2" s="75" t="s">
        <v>193</v>
      </c>
    </row>
    <row r="3" spans="1:16" x14ac:dyDescent="0.25">
      <c r="A3" s="2">
        <v>190208</v>
      </c>
      <c r="B3" s="2" t="s">
        <v>11</v>
      </c>
      <c r="C3" s="6">
        <v>650</v>
      </c>
      <c r="D3" s="6">
        <v>0</v>
      </c>
      <c r="E3" s="37">
        <f t="shared" si="0"/>
        <v>650</v>
      </c>
      <c r="F3" s="37">
        <f t="shared" si="1"/>
        <v>130</v>
      </c>
      <c r="G3" s="6">
        <f t="shared" si="2"/>
        <v>780</v>
      </c>
      <c r="J3" s="74">
        <v>75.2</v>
      </c>
      <c r="K3" s="74" t="s">
        <v>16</v>
      </c>
      <c r="L3" s="75">
        <v>75.2</v>
      </c>
      <c r="M3" s="75" t="s">
        <v>224</v>
      </c>
      <c r="N3" s="75" t="s">
        <v>189</v>
      </c>
      <c r="O3" s="75" t="s">
        <v>193</v>
      </c>
    </row>
    <row r="4" spans="1:16" x14ac:dyDescent="0.25">
      <c r="A4" s="2">
        <v>190217</v>
      </c>
      <c r="B4" s="2" t="s">
        <v>11</v>
      </c>
      <c r="C4" s="6">
        <v>650</v>
      </c>
      <c r="D4" s="6">
        <v>0</v>
      </c>
      <c r="E4" s="37">
        <f t="shared" si="0"/>
        <v>650</v>
      </c>
      <c r="F4" s="37">
        <f t="shared" si="1"/>
        <v>130</v>
      </c>
      <c r="G4" s="6">
        <f t="shared" si="2"/>
        <v>780</v>
      </c>
      <c r="J4" s="74">
        <v>241.34</v>
      </c>
      <c r="K4" s="74" t="s">
        <v>243</v>
      </c>
      <c r="L4" s="75" t="s">
        <v>243</v>
      </c>
      <c r="M4" s="75" t="s">
        <v>381</v>
      </c>
      <c r="N4" s="75" t="s">
        <v>432</v>
      </c>
      <c r="O4" s="75" t="s">
        <v>381</v>
      </c>
    </row>
    <row r="5" spans="1:16" x14ac:dyDescent="0.25">
      <c r="A5" s="2">
        <v>190107</v>
      </c>
      <c r="B5" s="2" t="s">
        <v>433</v>
      </c>
      <c r="C5" s="6">
        <v>550</v>
      </c>
      <c r="D5" s="6">
        <v>0</v>
      </c>
      <c r="E5" s="37">
        <f t="shared" si="0"/>
        <v>550</v>
      </c>
      <c r="F5" s="37">
        <f t="shared" si="1"/>
        <v>110</v>
      </c>
      <c r="G5" s="6">
        <f t="shared" si="2"/>
        <v>660</v>
      </c>
      <c r="J5" s="74">
        <v>120</v>
      </c>
      <c r="K5" s="74">
        <v>20</v>
      </c>
      <c r="L5" s="75">
        <v>100</v>
      </c>
      <c r="M5" s="75" t="s">
        <v>435</v>
      </c>
      <c r="N5" s="75" t="s">
        <v>436</v>
      </c>
      <c r="O5" s="75" t="s">
        <v>193</v>
      </c>
    </row>
    <row r="6" spans="1:16" x14ac:dyDescent="0.25">
      <c r="A6" s="2">
        <v>190210</v>
      </c>
      <c r="B6" s="26" t="s">
        <v>434</v>
      </c>
      <c r="C6" s="6">
        <v>794.83</v>
      </c>
      <c r="D6" s="6">
        <v>0</v>
      </c>
      <c r="E6" s="37">
        <f t="shared" si="0"/>
        <v>794.83</v>
      </c>
      <c r="F6" s="37">
        <f t="shared" si="1"/>
        <v>158.96600000000001</v>
      </c>
      <c r="G6" s="6">
        <f t="shared" si="2"/>
        <v>953.79600000000005</v>
      </c>
      <c r="J6" s="74">
        <v>18.38</v>
      </c>
      <c r="L6" s="75">
        <v>18.38</v>
      </c>
      <c r="M6" s="75" t="s">
        <v>43</v>
      </c>
      <c r="N6" s="75" t="s">
        <v>43</v>
      </c>
      <c r="O6" s="75" t="s">
        <v>193</v>
      </c>
    </row>
    <row r="7" spans="1:16" x14ac:dyDescent="0.25">
      <c r="A7" s="2">
        <v>190212</v>
      </c>
      <c r="B7" s="26" t="s">
        <v>434</v>
      </c>
      <c r="C7" s="6">
        <v>794.83</v>
      </c>
      <c r="D7" s="6">
        <v>0</v>
      </c>
      <c r="E7" s="37">
        <f t="shared" si="0"/>
        <v>794.83</v>
      </c>
      <c r="F7" s="37">
        <f t="shared" si="1"/>
        <v>158.96600000000001</v>
      </c>
      <c r="G7" s="6">
        <f t="shared" si="2"/>
        <v>953.79600000000005</v>
      </c>
      <c r="J7" s="74">
        <v>4.7</v>
      </c>
      <c r="L7" s="75">
        <v>4.7</v>
      </c>
      <c r="M7" s="75" t="s">
        <v>154</v>
      </c>
      <c r="N7" s="75" t="s">
        <v>154</v>
      </c>
      <c r="O7" s="75" t="s">
        <v>193</v>
      </c>
    </row>
    <row r="8" spans="1:16" x14ac:dyDescent="0.25">
      <c r="A8" s="2">
        <v>190105</v>
      </c>
      <c r="B8" s="2" t="s">
        <v>59</v>
      </c>
      <c r="C8" s="6">
        <v>80</v>
      </c>
      <c r="D8" s="6">
        <v>0</v>
      </c>
      <c r="E8" s="37">
        <f t="shared" si="0"/>
        <v>80</v>
      </c>
      <c r="F8" s="37">
        <f t="shared" si="1"/>
        <v>16</v>
      </c>
      <c r="G8" s="6">
        <f t="shared" si="2"/>
        <v>96</v>
      </c>
      <c r="J8" s="74">
        <v>16.420000000000002</v>
      </c>
      <c r="K8" s="74">
        <v>0</v>
      </c>
      <c r="L8" s="75">
        <v>16.420000000000002</v>
      </c>
      <c r="M8" s="75" t="s">
        <v>113</v>
      </c>
      <c r="N8" s="75" t="s">
        <v>319</v>
      </c>
      <c r="O8" s="75" t="s">
        <v>193</v>
      </c>
    </row>
    <row r="9" spans="1:16" x14ac:dyDescent="0.25">
      <c r="A9" s="2">
        <v>190106</v>
      </c>
      <c r="B9" s="2" t="s">
        <v>59</v>
      </c>
      <c r="C9" s="6">
        <v>298.76</v>
      </c>
      <c r="D9" s="6">
        <v>0</v>
      </c>
      <c r="E9" s="37">
        <f t="shared" si="0"/>
        <v>298.76</v>
      </c>
      <c r="F9" s="37">
        <f t="shared" si="1"/>
        <v>59.751999999999995</v>
      </c>
      <c r="G9" s="6">
        <f t="shared" si="2"/>
        <v>358.512</v>
      </c>
      <c r="J9" s="74">
        <v>68.23</v>
      </c>
      <c r="K9" s="74">
        <v>0</v>
      </c>
      <c r="L9" s="75">
        <v>68.23</v>
      </c>
      <c r="M9" s="75" t="s">
        <v>10</v>
      </c>
      <c r="N9" s="75" t="s">
        <v>268</v>
      </c>
      <c r="O9" s="75" t="s">
        <v>193</v>
      </c>
    </row>
    <row r="10" spans="1:16" x14ac:dyDescent="0.25">
      <c r="A10" s="2">
        <v>190201</v>
      </c>
      <c r="B10" s="2" t="s">
        <v>59</v>
      </c>
      <c r="C10" s="6">
        <v>254.32</v>
      </c>
      <c r="D10" s="6">
        <v>0</v>
      </c>
      <c r="E10" s="37">
        <f t="shared" si="0"/>
        <v>254.32</v>
      </c>
      <c r="F10" s="37">
        <f t="shared" si="1"/>
        <v>50.863999999999997</v>
      </c>
      <c r="G10" s="6">
        <f t="shared" si="2"/>
        <v>305.18399999999997</v>
      </c>
      <c r="J10" s="74">
        <v>10.4</v>
      </c>
      <c r="L10" s="75">
        <v>9.4499999999999993</v>
      </c>
      <c r="M10" s="75" t="s">
        <v>36</v>
      </c>
      <c r="N10" s="75" t="s">
        <v>12</v>
      </c>
      <c r="O10" s="75" t="s">
        <v>193</v>
      </c>
    </row>
    <row r="11" spans="1:16" x14ac:dyDescent="0.25">
      <c r="A11" s="2">
        <v>190203</v>
      </c>
      <c r="B11" s="2" t="s">
        <v>59</v>
      </c>
      <c r="C11" s="6">
        <v>20.68</v>
      </c>
      <c r="D11" s="6">
        <v>0</v>
      </c>
      <c r="E11" s="37">
        <f t="shared" si="0"/>
        <v>20.68</v>
      </c>
      <c r="F11" s="37">
        <f t="shared" si="1"/>
        <v>4.1360000000000001</v>
      </c>
      <c r="G11" s="6">
        <f t="shared" si="2"/>
        <v>24.815999999999999</v>
      </c>
      <c r="J11" s="74">
        <v>10.4</v>
      </c>
      <c r="L11" s="75">
        <v>9.4499999999999993</v>
      </c>
      <c r="M11" s="75" t="s">
        <v>36</v>
      </c>
      <c r="N11" s="75" t="s">
        <v>12</v>
      </c>
      <c r="O11" s="75" t="s">
        <v>193</v>
      </c>
    </row>
    <row r="12" spans="1:16" x14ac:dyDescent="0.25">
      <c r="A12" s="2">
        <v>190204</v>
      </c>
      <c r="B12" s="2" t="s">
        <v>59</v>
      </c>
      <c r="C12" s="6">
        <v>159.94</v>
      </c>
      <c r="D12" s="6">
        <v>0</v>
      </c>
      <c r="E12" s="37">
        <f t="shared" si="0"/>
        <v>159.94</v>
      </c>
      <c r="F12" s="37">
        <f t="shared" si="1"/>
        <v>31.988</v>
      </c>
      <c r="G12" s="6">
        <f t="shared" si="2"/>
        <v>191.928</v>
      </c>
      <c r="J12" s="74">
        <v>4.95</v>
      </c>
      <c r="L12" s="75">
        <v>4.5</v>
      </c>
      <c r="M12" s="75" t="s">
        <v>36</v>
      </c>
      <c r="N12" s="75" t="s">
        <v>12</v>
      </c>
      <c r="O12" s="75" t="s">
        <v>193</v>
      </c>
    </row>
    <row r="13" spans="1:16" x14ac:dyDescent="0.25">
      <c r="A13" s="2">
        <v>190205</v>
      </c>
      <c r="B13" s="2" t="s">
        <v>59</v>
      </c>
      <c r="C13" s="6">
        <v>118.36</v>
      </c>
      <c r="D13" s="6">
        <v>0</v>
      </c>
      <c r="E13" s="37">
        <f t="shared" si="0"/>
        <v>118.36</v>
      </c>
      <c r="F13" s="37">
        <f t="shared" si="1"/>
        <v>23.672000000000001</v>
      </c>
      <c r="G13" s="6">
        <f t="shared" si="2"/>
        <v>142.03200000000001</v>
      </c>
      <c r="J13" s="74">
        <v>91</v>
      </c>
      <c r="K13" s="74">
        <v>13.5</v>
      </c>
      <c r="L13" s="74">
        <v>77.5</v>
      </c>
      <c r="M13" s="75" t="s">
        <v>82</v>
      </c>
      <c r="N13" s="75" t="s">
        <v>317</v>
      </c>
      <c r="O13" s="75" t="s">
        <v>193</v>
      </c>
    </row>
    <row r="14" spans="1:16" x14ac:dyDescent="0.25">
      <c r="A14" s="2">
        <v>190308</v>
      </c>
      <c r="B14" s="2" t="s">
        <v>352</v>
      </c>
      <c r="C14" s="6">
        <v>180</v>
      </c>
      <c r="D14" s="6">
        <v>0</v>
      </c>
      <c r="E14" s="37">
        <f t="shared" si="0"/>
        <v>180</v>
      </c>
      <c r="F14" s="37">
        <f t="shared" si="1"/>
        <v>36</v>
      </c>
      <c r="G14" s="6">
        <f t="shared" si="2"/>
        <v>216</v>
      </c>
      <c r="J14" s="74">
        <v>32.58</v>
      </c>
      <c r="K14" s="74" t="s">
        <v>16</v>
      </c>
      <c r="L14" s="75">
        <v>32.58</v>
      </c>
      <c r="M14" s="75" t="s">
        <v>437</v>
      </c>
      <c r="N14" s="75" t="s">
        <v>438</v>
      </c>
      <c r="O14" s="83" t="s">
        <v>45</v>
      </c>
    </row>
    <row r="15" spans="1:16" x14ac:dyDescent="0.25">
      <c r="A15" s="2">
        <v>190306</v>
      </c>
      <c r="B15" s="2" t="s">
        <v>110</v>
      </c>
      <c r="C15" s="6">
        <v>730</v>
      </c>
      <c r="D15" s="6">
        <v>0</v>
      </c>
      <c r="E15" s="37">
        <f t="shared" si="0"/>
        <v>730</v>
      </c>
      <c r="F15" s="37">
        <f t="shared" si="1"/>
        <v>146</v>
      </c>
      <c r="G15" s="6">
        <f t="shared" si="2"/>
        <v>876</v>
      </c>
      <c r="J15" s="74">
        <v>33.950000000000003</v>
      </c>
      <c r="K15" s="74" t="s">
        <v>16</v>
      </c>
      <c r="L15" s="75">
        <v>33.950000000000003</v>
      </c>
      <c r="M15" s="75" t="s">
        <v>437</v>
      </c>
      <c r="N15" s="77" t="s">
        <v>438</v>
      </c>
      <c r="O15" s="84"/>
    </row>
    <row r="16" spans="1:16" x14ac:dyDescent="0.25">
      <c r="A16" s="2">
        <v>190218</v>
      </c>
      <c r="B16" s="2" t="s">
        <v>119</v>
      </c>
      <c r="C16" s="6">
        <v>635.85</v>
      </c>
      <c r="D16" s="6">
        <v>0</v>
      </c>
      <c r="E16" s="37">
        <f t="shared" si="0"/>
        <v>635.85</v>
      </c>
      <c r="F16" s="37">
        <f t="shared" si="1"/>
        <v>127.17</v>
      </c>
      <c r="G16" s="6">
        <f t="shared" si="2"/>
        <v>763.02</v>
      </c>
      <c r="K16" s="78"/>
      <c r="N16" s="77"/>
      <c r="O16" s="84"/>
    </row>
    <row r="17" spans="1:16" x14ac:dyDescent="0.25">
      <c r="A17" s="2">
        <v>190202</v>
      </c>
      <c r="B17" s="2" t="s">
        <v>11</v>
      </c>
      <c r="C17" s="6">
        <v>640</v>
      </c>
      <c r="D17" s="6">
        <v>0</v>
      </c>
      <c r="E17" s="37">
        <f t="shared" si="0"/>
        <v>640</v>
      </c>
      <c r="F17" s="37">
        <f t="shared" si="1"/>
        <v>128</v>
      </c>
      <c r="G17" s="6">
        <f t="shared" si="2"/>
        <v>768</v>
      </c>
      <c r="L17" s="74"/>
      <c r="N17" s="77"/>
      <c r="O17" s="84"/>
    </row>
    <row r="18" spans="1:16" x14ac:dyDescent="0.25">
      <c r="D18" s="6">
        <v>0</v>
      </c>
      <c r="E18" s="37">
        <f t="shared" si="0"/>
        <v>0</v>
      </c>
      <c r="F18" s="37">
        <f t="shared" si="1"/>
        <v>0</v>
      </c>
      <c r="G18" s="6">
        <f t="shared" si="2"/>
        <v>0</v>
      </c>
      <c r="N18" s="77"/>
      <c r="O18" s="77"/>
    </row>
    <row r="19" spans="1:16" x14ac:dyDescent="0.25">
      <c r="D19" s="6">
        <v>0</v>
      </c>
      <c r="E19" s="37">
        <f t="shared" si="0"/>
        <v>0</v>
      </c>
      <c r="F19" s="37">
        <f t="shared" si="1"/>
        <v>0</v>
      </c>
      <c r="G19" s="6">
        <f t="shared" si="2"/>
        <v>0</v>
      </c>
      <c r="J19" s="78">
        <f>SUM(J2:J15)</f>
        <v>775.09000000000015</v>
      </c>
      <c r="K19" s="78">
        <f t="shared" ref="K19:L19" si="3">SUM(K2:K15)</f>
        <v>33.5</v>
      </c>
      <c r="L19" s="78">
        <f t="shared" si="3"/>
        <v>497.9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7637.57</v>
      </c>
      <c r="F24" s="16">
        <f>SUM(F2:F21)</f>
        <v>1527.5140000000001</v>
      </c>
      <c r="G24" s="16">
        <f>SUM(G2:G21)</f>
        <v>9165.0840000000007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A36" sqref="A36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9.1406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160211</v>
      </c>
      <c r="B2" s="2" t="s">
        <v>11</v>
      </c>
      <c r="C2" s="6">
        <v>540</v>
      </c>
      <c r="D2" s="6">
        <v>25.85</v>
      </c>
      <c r="E2" s="6">
        <f>SUM(C2:D2)</f>
        <v>565.85</v>
      </c>
      <c r="F2" s="6">
        <f>E2/5</f>
        <v>113.17</v>
      </c>
      <c r="G2" s="6">
        <f>SUM(E2:F2)</f>
        <v>679.02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160212</v>
      </c>
      <c r="B3" s="2" t="s">
        <v>11</v>
      </c>
      <c r="C3" s="6">
        <v>540</v>
      </c>
      <c r="D3" s="6">
        <v>25.17</v>
      </c>
      <c r="E3" s="6">
        <f t="shared" ref="E3:E21" si="0">SUM(C3:D3)</f>
        <v>565.16999999999996</v>
      </c>
      <c r="F3" s="6">
        <f t="shared" ref="F3:F21" si="1">E3/5</f>
        <v>113.03399999999999</v>
      </c>
      <c r="G3" s="6">
        <f t="shared" ref="G3:G21" si="2">SUM(E3:F3)</f>
        <v>678.20399999999995</v>
      </c>
      <c r="K3" s="9">
        <v>4.5999999999999996</v>
      </c>
      <c r="L3" s="9">
        <v>22.99</v>
      </c>
      <c r="M3" s="9" t="s">
        <v>16</v>
      </c>
      <c r="N3" s="9">
        <v>70</v>
      </c>
      <c r="O3" s="9">
        <v>0</v>
      </c>
      <c r="P3" s="9">
        <v>198</v>
      </c>
      <c r="Q3" s="9" t="s">
        <v>16</v>
      </c>
      <c r="R3" s="9">
        <v>750</v>
      </c>
      <c r="S3" s="9" t="s">
        <v>16</v>
      </c>
      <c r="T3" s="9">
        <v>35.729999999999997</v>
      </c>
      <c r="U3" s="9">
        <v>10</v>
      </c>
      <c r="V3" s="9">
        <v>100</v>
      </c>
      <c r="AB3" s="9">
        <v>23.68</v>
      </c>
      <c r="AC3" s="13" t="s">
        <v>62</v>
      </c>
    </row>
    <row r="4" spans="1:29" x14ac:dyDescent="0.25">
      <c r="A4" s="2">
        <v>160213</v>
      </c>
      <c r="B4" s="2" t="s">
        <v>11</v>
      </c>
      <c r="C4" s="6">
        <v>540</v>
      </c>
      <c r="D4" s="6">
        <v>51.11</v>
      </c>
      <c r="E4" s="6">
        <f t="shared" si="0"/>
        <v>591.11</v>
      </c>
      <c r="F4" s="6">
        <f t="shared" si="1"/>
        <v>118.22200000000001</v>
      </c>
      <c r="G4" s="6">
        <f t="shared" si="2"/>
        <v>709.33199999999999</v>
      </c>
      <c r="K4" s="9">
        <v>3.77</v>
      </c>
      <c r="L4" s="9">
        <v>18.84</v>
      </c>
      <c r="N4" s="9">
        <v>22.19</v>
      </c>
      <c r="O4" s="9">
        <v>0.56999999999999995</v>
      </c>
      <c r="P4" s="9">
        <v>9.43</v>
      </c>
      <c r="V4" s="9">
        <v>24</v>
      </c>
      <c r="AA4" s="9">
        <v>60</v>
      </c>
      <c r="AB4" s="9">
        <v>300</v>
      </c>
      <c r="AC4" s="13" t="s">
        <v>50</v>
      </c>
    </row>
    <row r="5" spans="1:29" x14ac:dyDescent="0.25">
      <c r="A5" s="2">
        <v>160214</v>
      </c>
      <c r="B5" s="2" t="s">
        <v>11</v>
      </c>
      <c r="C5" s="6">
        <v>540</v>
      </c>
      <c r="D5" s="6">
        <v>63.37</v>
      </c>
      <c r="E5" s="6">
        <f t="shared" si="0"/>
        <v>603.37</v>
      </c>
      <c r="F5" s="6">
        <f t="shared" si="1"/>
        <v>120.67400000000001</v>
      </c>
      <c r="G5" s="6">
        <f t="shared" si="2"/>
        <v>724.04399999999998</v>
      </c>
      <c r="M5" s="9">
        <v>1.96</v>
      </c>
      <c r="N5" s="9">
        <v>19.55</v>
      </c>
      <c r="P5" s="9">
        <v>25.51</v>
      </c>
      <c r="AB5" s="9">
        <v>114</v>
      </c>
      <c r="AC5" s="13" t="s">
        <v>64</v>
      </c>
    </row>
    <row r="6" spans="1:29" x14ac:dyDescent="0.25">
      <c r="A6" s="2">
        <v>160301</v>
      </c>
      <c r="B6" s="2" t="s">
        <v>11</v>
      </c>
      <c r="C6" s="6">
        <v>540</v>
      </c>
      <c r="D6" s="6">
        <v>55.4</v>
      </c>
      <c r="E6" s="6">
        <f t="shared" si="0"/>
        <v>595.4</v>
      </c>
      <c r="F6" s="6">
        <f t="shared" si="1"/>
        <v>119.08</v>
      </c>
      <c r="G6" s="6">
        <f t="shared" si="2"/>
        <v>714.48</v>
      </c>
      <c r="M6" s="9">
        <v>2.76</v>
      </c>
      <c r="N6" s="9">
        <v>27.63</v>
      </c>
      <c r="P6" s="9">
        <v>25.39</v>
      </c>
      <c r="AB6" s="9">
        <v>-0.52</v>
      </c>
      <c r="AC6" s="13" t="s">
        <v>65</v>
      </c>
    </row>
    <row r="7" spans="1:29" x14ac:dyDescent="0.25">
      <c r="A7" s="2">
        <v>160302</v>
      </c>
      <c r="B7" s="2" t="s">
        <v>11</v>
      </c>
      <c r="C7" s="6">
        <v>540</v>
      </c>
      <c r="D7" s="6">
        <v>32.6</v>
      </c>
      <c r="E7" s="6">
        <f t="shared" si="0"/>
        <v>572.6</v>
      </c>
      <c r="F7" s="6">
        <f t="shared" si="1"/>
        <v>114.52000000000001</v>
      </c>
      <c r="G7" s="6">
        <f t="shared" si="2"/>
        <v>687.12</v>
      </c>
      <c r="P7" s="9">
        <v>25.5</v>
      </c>
      <c r="AB7" s="9">
        <v>5.76</v>
      </c>
      <c r="AC7" s="13" t="s">
        <v>37</v>
      </c>
    </row>
    <row r="8" spans="1:29" x14ac:dyDescent="0.25">
      <c r="A8" s="2">
        <v>160303</v>
      </c>
      <c r="B8" s="2" t="s">
        <v>11</v>
      </c>
      <c r="C8" s="6">
        <v>540</v>
      </c>
      <c r="D8" s="6">
        <v>60.65</v>
      </c>
      <c r="E8" s="6">
        <f t="shared" si="0"/>
        <v>600.65</v>
      </c>
      <c r="F8" s="6">
        <f t="shared" si="1"/>
        <v>120.13</v>
      </c>
      <c r="G8" s="6">
        <f t="shared" si="2"/>
        <v>720.78</v>
      </c>
      <c r="P8" s="9">
        <v>25.27</v>
      </c>
      <c r="AB8" s="9">
        <v>-5.84</v>
      </c>
      <c r="AC8" s="13" t="s">
        <v>65</v>
      </c>
    </row>
    <row r="9" spans="1:29" x14ac:dyDescent="0.25">
      <c r="A9" s="2">
        <v>160304</v>
      </c>
      <c r="B9" s="2" t="s">
        <v>11</v>
      </c>
      <c r="C9" s="6">
        <v>540</v>
      </c>
      <c r="D9" s="6">
        <v>0</v>
      </c>
      <c r="E9" s="6">
        <f t="shared" si="0"/>
        <v>540</v>
      </c>
      <c r="F9" s="6">
        <f t="shared" si="1"/>
        <v>108</v>
      </c>
      <c r="G9" s="6">
        <f t="shared" si="2"/>
        <v>648</v>
      </c>
      <c r="P9" s="9">
        <v>30.39</v>
      </c>
      <c r="AB9" s="24">
        <v>159</v>
      </c>
      <c r="AC9" s="25" t="s">
        <v>66</v>
      </c>
    </row>
    <row r="10" spans="1:29" x14ac:dyDescent="0.25">
      <c r="A10" s="2">
        <v>160306</v>
      </c>
      <c r="B10" s="2" t="s">
        <v>11</v>
      </c>
      <c r="C10" s="6">
        <v>540</v>
      </c>
      <c r="D10" s="6">
        <v>92.49</v>
      </c>
      <c r="E10" s="6">
        <f t="shared" si="0"/>
        <v>632.49</v>
      </c>
      <c r="F10" s="6">
        <f t="shared" si="1"/>
        <v>126.498</v>
      </c>
      <c r="G10" s="6">
        <f t="shared" si="2"/>
        <v>758.98800000000006</v>
      </c>
      <c r="P10" s="9">
        <v>7.06</v>
      </c>
      <c r="AB10" s="9">
        <v>5210</v>
      </c>
      <c r="AC10" s="13" t="s">
        <v>67</v>
      </c>
    </row>
    <row r="11" spans="1:29" x14ac:dyDescent="0.25">
      <c r="A11" s="2">
        <v>160308</v>
      </c>
      <c r="B11" s="2" t="s">
        <v>11</v>
      </c>
      <c r="C11" s="6">
        <v>540</v>
      </c>
      <c r="D11" s="6">
        <v>0</v>
      </c>
      <c r="E11" s="6">
        <f t="shared" si="0"/>
        <v>540</v>
      </c>
      <c r="F11" s="6">
        <f t="shared" si="1"/>
        <v>108</v>
      </c>
      <c r="G11" s="6">
        <f t="shared" si="2"/>
        <v>648</v>
      </c>
      <c r="P11" s="9">
        <v>18.3</v>
      </c>
    </row>
    <row r="12" spans="1:29" x14ac:dyDescent="0.25">
      <c r="A12" s="2">
        <v>160215</v>
      </c>
      <c r="B12" s="2" t="s">
        <v>19</v>
      </c>
      <c r="C12" s="6">
        <v>1055.6500000000001</v>
      </c>
      <c r="D12" s="6">
        <v>0</v>
      </c>
      <c r="E12" s="6">
        <f t="shared" si="0"/>
        <v>1055.6500000000001</v>
      </c>
      <c r="F12" s="6">
        <f t="shared" si="1"/>
        <v>211.13000000000002</v>
      </c>
      <c r="G12" s="6">
        <f t="shared" si="2"/>
        <v>1266.7800000000002</v>
      </c>
      <c r="P12" s="9">
        <v>18.82</v>
      </c>
    </row>
    <row r="13" spans="1:29" x14ac:dyDescent="0.25">
      <c r="A13" s="2">
        <v>160401</v>
      </c>
      <c r="B13" s="2" t="s">
        <v>11</v>
      </c>
      <c r="C13" s="6">
        <v>671</v>
      </c>
      <c r="D13" s="6">
        <v>0</v>
      </c>
      <c r="E13" s="6">
        <f t="shared" si="0"/>
        <v>671</v>
      </c>
      <c r="F13" s="6">
        <f t="shared" si="1"/>
        <v>134.19999999999999</v>
      </c>
      <c r="G13" s="6">
        <f t="shared" si="2"/>
        <v>805.2</v>
      </c>
    </row>
    <row r="14" spans="1:29" x14ac:dyDescent="0.25">
      <c r="A14" s="2">
        <v>160311</v>
      </c>
      <c r="B14" s="2" t="s">
        <v>11</v>
      </c>
      <c r="C14" s="6">
        <v>1220</v>
      </c>
      <c r="D14" s="6">
        <v>0</v>
      </c>
      <c r="E14" s="6">
        <f t="shared" si="0"/>
        <v>1220</v>
      </c>
      <c r="F14" s="6">
        <f t="shared" si="1"/>
        <v>244</v>
      </c>
      <c r="G14" s="6">
        <f t="shared" si="2"/>
        <v>1464</v>
      </c>
    </row>
    <row r="15" spans="1:29" x14ac:dyDescent="0.25">
      <c r="E15" s="6">
        <f t="shared" si="0"/>
        <v>0</v>
      </c>
      <c r="F15" s="6">
        <f t="shared" si="1"/>
        <v>0</v>
      </c>
      <c r="G15" s="6">
        <f t="shared" si="2"/>
        <v>0</v>
      </c>
    </row>
    <row r="16" spans="1:29" x14ac:dyDescent="0.25">
      <c r="E16" s="6">
        <f t="shared" si="0"/>
        <v>0</v>
      </c>
      <c r="F16" s="6">
        <f t="shared" si="1"/>
        <v>0</v>
      </c>
      <c r="G16" s="6">
        <f t="shared" si="2"/>
        <v>0</v>
      </c>
    </row>
    <row r="17" spans="1:29" x14ac:dyDescent="0.25">
      <c r="E17" s="6">
        <f t="shared" si="0"/>
        <v>0</v>
      </c>
      <c r="F17" s="6">
        <f t="shared" si="1"/>
        <v>0</v>
      </c>
      <c r="G17" s="6">
        <f t="shared" si="2"/>
        <v>0</v>
      </c>
    </row>
    <row r="18" spans="1:29" x14ac:dyDescent="0.25">
      <c r="E18" s="6">
        <f t="shared" si="0"/>
        <v>0</v>
      </c>
      <c r="F18" s="6">
        <f t="shared" si="1"/>
        <v>0</v>
      </c>
      <c r="G18" s="6">
        <f t="shared" si="2"/>
        <v>0</v>
      </c>
    </row>
    <row r="19" spans="1:29" x14ac:dyDescent="0.25">
      <c r="E19" s="6">
        <f t="shared" si="0"/>
        <v>0</v>
      </c>
      <c r="F19" s="6">
        <f t="shared" si="1"/>
        <v>0</v>
      </c>
      <c r="G19" s="6">
        <f t="shared" si="2"/>
        <v>0</v>
      </c>
    </row>
    <row r="20" spans="1:29" x14ac:dyDescent="0.25">
      <c r="E20" s="6">
        <f t="shared" si="0"/>
        <v>0</v>
      </c>
      <c r="F20" s="6">
        <f t="shared" si="1"/>
        <v>0</v>
      </c>
      <c r="G20" s="6">
        <f t="shared" si="2"/>
        <v>0</v>
      </c>
    </row>
    <row r="21" spans="1:29" x14ac:dyDescent="0.25">
      <c r="E21" s="6">
        <f t="shared" si="0"/>
        <v>0</v>
      </c>
      <c r="F21" s="6">
        <f t="shared" si="1"/>
        <v>0</v>
      </c>
      <c r="G21" s="6">
        <f t="shared" si="2"/>
        <v>0</v>
      </c>
    </row>
    <row r="23" spans="1:29" x14ac:dyDescent="0.25"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SUM(E2:E21)</f>
        <v>8753.2899999999991</v>
      </c>
      <c r="F24" s="16">
        <f>SUM(F2:F21)</f>
        <v>1750.6580000000001</v>
      </c>
      <c r="G24" s="16">
        <f>SUM(G2:G21)</f>
        <v>10503.948</v>
      </c>
      <c r="J24" s="17" t="s">
        <v>21</v>
      </c>
      <c r="K24" s="17">
        <f>SUM(K3:K22)</f>
        <v>8.3699999999999992</v>
      </c>
      <c r="L24" s="17">
        <f t="shared" ref="L24:Z24" si="3">SUM(L3:L22)</f>
        <v>41.83</v>
      </c>
      <c r="M24" s="17">
        <f t="shared" si="3"/>
        <v>4.72</v>
      </c>
      <c r="N24" s="17">
        <f t="shared" si="3"/>
        <v>139.37</v>
      </c>
      <c r="O24" s="17">
        <f t="shared" si="3"/>
        <v>0.56999999999999995</v>
      </c>
      <c r="P24" s="17">
        <f t="shared" si="3"/>
        <v>383.66999999999996</v>
      </c>
      <c r="Q24" s="17">
        <f t="shared" si="3"/>
        <v>0</v>
      </c>
      <c r="R24" s="17">
        <f>SUM(R3:R22)/2</f>
        <v>375</v>
      </c>
      <c r="S24" s="17">
        <f t="shared" si="3"/>
        <v>0</v>
      </c>
      <c r="T24" s="17">
        <f>SUM(T3:T22)/2</f>
        <v>17.864999999999998</v>
      </c>
      <c r="U24" s="17">
        <f t="shared" si="3"/>
        <v>10</v>
      </c>
      <c r="V24" s="17">
        <f t="shared" si="3"/>
        <v>124</v>
      </c>
      <c r="W24" s="17">
        <f t="shared" si="3"/>
        <v>0</v>
      </c>
      <c r="X24" s="17">
        <f t="shared" si="3"/>
        <v>0</v>
      </c>
      <c r="Y24" s="17">
        <f t="shared" si="3"/>
        <v>0</v>
      </c>
      <c r="Z24" s="17">
        <f t="shared" si="3"/>
        <v>0</v>
      </c>
      <c r="AA24" s="17">
        <f>SUM(AA3:AA22)</f>
        <v>60</v>
      </c>
      <c r="AB24" s="17">
        <f>SUM(AB3:AB22)</f>
        <v>5806.08</v>
      </c>
      <c r="AC24" s="17">
        <f>SUM(AC3:AC22)</f>
        <v>0</v>
      </c>
    </row>
    <row r="25" spans="1:29" x14ac:dyDescent="0.25">
      <c r="E25" s="6">
        <v>8753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6504.1450000000004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83.09</v>
      </c>
      <c r="L27" s="20">
        <v>83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>
        <v>1000</v>
      </c>
      <c r="AC28" s="19" t="s">
        <v>39</v>
      </c>
    </row>
    <row r="29" spans="1:29" x14ac:dyDescent="0.25">
      <c r="B29" s="26"/>
    </row>
    <row r="31" spans="1:29" x14ac:dyDescent="0.25">
      <c r="AB31" s="17"/>
      <c r="AC31" s="19"/>
    </row>
    <row r="32" spans="1:29" ht="30" x14ac:dyDescent="0.25">
      <c r="C32" s="6" t="s">
        <v>68</v>
      </c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L18" sqref="J18:L18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2">
        <v>190206</v>
      </c>
      <c r="B2" s="2" t="s">
        <v>59</v>
      </c>
      <c r="C2" s="6">
        <v>126.94</v>
      </c>
      <c r="D2" s="6">
        <v>0</v>
      </c>
      <c r="E2" s="37">
        <f t="shared" ref="E2:E23" si="0">SUM(C2:D2)</f>
        <v>126.94</v>
      </c>
      <c r="F2" s="37">
        <f t="shared" ref="F2:F23" si="1">E2/5</f>
        <v>25.387999999999998</v>
      </c>
      <c r="G2" s="6">
        <f t="shared" ref="G2:G23" si="2">SUM(E2:F2)</f>
        <v>152.328</v>
      </c>
      <c r="H2" s="85"/>
      <c r="J2" s="74">
        <v>26.3</v>
      </c>
      <c r="K2" s="74" t="s">
        <v>16</v>
      </c>
      <c r="L2" s="75">
        <v>26.3</v>
      </c>
      <c r="M2" s="75" t="s">
        <v>437</v>
      </c>
      <c r="N2" s="104" t="s">
        <v>438</v>
      </c>
      <c r="O2" s="75" t="s">
        <v>381</v>
      </c>
    </row>
    <row r="3" spans="1:16" x14ac:dyDescent="0.25">
      <c r="A3" s="2">
        <v>190207</v>
      </c>
      <c r="B3" s="2" t="s">
        <v>59</v>
      </c>
      <c r="C3" s="6">
        <v>2138.34</v>
      </c>
      <c r="D3" s="6">
        <v>0</v>
      </c>
      <c r="E3" s="37">
        <f t="shared" si="0"/>
        <v>2138.34</v>
      </c>
      <c r="F3" s="37">
        <f t="shared" si="1"/>
        <v>427.66800000000001</v>
      </c>
      <c r="G3" s="6">
        <f t="shared" si="2"/>
        <v>2566.0080000000003</v>
      </c>
      <c r="J3" s="74">
        <v>37.9</v>
      </c>
      <c r="K3" s="74" t="s">
        <v>16</v>
      </c>
      <c r="L3" s="75">
        <v>27.9</v>
      </c>
      <c r="M3" s="75" t="s">
        <v>437</v>
      </c>
      <c r="N3" s="104" t="s">
        <v>438</v>
      </c>
      <c r="O3" s="75" t="s">
        <v>381</v>
      </c>
    </row>
    <row r="4" spans="1:16" x14ac:dyDescent="0.25">
      <c r="A4" s="2">
        <v>190209</v>
      </c>
      <c r="B4" s="2" t="s">
        <v>59</v>
      </c>
      <c r="C4" s="6">
        <v>97.46</v>
      </c>
      <c r="D4" s="6">
        <v>0</v>
      </c>
      <c r="E4" s="37">
        <f t="shared" si="0"/>
        <v>97.46</v>
      </c>
      <c r="F4" s="37">
        <f t="shared" si="1"/>
        <v>19.491999999999997</v>
      </c>
      <c r="G4" s="6">
        <f t="shared" si="2"/>
        <v>116.952</v>
      </c>
      <c r="J4" s="74">
        <v>211</v>
      </c>
      <c r="K4" s="74">
        <v>19.190000000000001</v>
      </c>
      <c r="L4" s="75">
        <v>191.82</v>
      </c>
      <c r="M4" s="75" t="s">
        <v>364</v>
      </c>
      <c r="N4" s="75" t="s">
        <v>439</v>
      </c>
      <c r="O4" s="75" t="s">
        <v>193</v>
      </c>
    </row>
    <row r="5" spans="1:16" x14ac:dyDescent="0.25">
      <c r="A5" s="2">
        <v>190211</v>
      </c>
      <c r="B5" s="2" t="s">
        <v>59</v>
      </c>
      <c r="C5" s="6">
        <v>364.6</v>
      </c>
      <c r="D5" s="6">
        <v>0</v>
      </c>
      <c r="E5" s="37">
        <f t="shared" si="0"/>
        <v>364.6</v>
      </c>
      <c r="F5" s="37">
        <f t="shared" si="1"/>
        <v>72.92</v>
      </c>
      <c r="G5" s="6">
        <f t="shared" si="2"/>
        <v>437.52000000000004</v>
      </c>
      <c r="J5" s="74">
        <v>45.54</v>
      </c>
      <c r="K5" s="74">
        <v>0</v>
      </c>
      <c r="L5" s="75">
        <v>47.54</v>
      </c>
      <c r="M5" s="75" t="s">
        <v>440</v>
      </c>
      <c r="N5" s="75" t="s">
        <v>62</v>
      </c>
      <c r="O5" s="75" t="s">
        <v>193</v>
      </c>
    </row>
    <row r="6" spans="1:16" x14ac:dyDescent="0.25">
      <c r="A6" s="2">
        <v>190213</v>
      </c>
      <c r="B6" s="2" t="s">
        <v>59</v>
      </c>
      <c r="C6" s="6">
        <v>650</v>
      </c>
      <c r="D6" s="6">
        <v>0</v>
      </c>
      <c r="E6" s="37">
        <f t="shared" si="0"/>
        <v>650</v>
      </c>
      <c r="F6" s="37">
        <f t="shared" si="1"/>
        <v>130</v>
      </c>
      <c r="G6" s="6">
        <f t="shared" si="2"/>
        <v>780</v>
      </c>
      <c r="J6" s="74">
        <v>75.2</v>
      </c>
      <c r="K6" s="74" t="s">
        <v>16</v>
      </c>
      <c r="L6" s="75">
        <v>75.2</v>
      </c>
      <c r="M6" s="75" t="s">
        <v>224</v>
      </c>
      <c r="N6" s="75" t="s">
        <v>189</v>
      </c>
      <c r="O6" s="75" t="s">
        <v>193</v>
      </c>
    </row>
    <row r="7" spans="1:16" x14ac:dyDescent="0.25">
      <c r="A7" s="2">
        <v>190214</v>
      </c>
      <c r="B7" s="26" t="s">
        <v>59</v>
      </c>
      <c r="C7" s="6">
        <v>214.94</v>
      </c>
      <c r="D7" s="6">
        <v>0</v>
      </c>
      <c r="E7" s="37">
        <f t="shared" si="0"/>
        <v>214.94</v>
      </c>
      <c r="F7" s="37">
        <f t="shared" si="1"/>
        <v>42.988</v>
      </c>
      <c r="G7" s="6">
        <f t="shared" si="2"/>
        <v>257.928</v>
      </c>
      <c r="J7" s="74">
        <v>18.38</v>
      </c>
      <c r="K7" s="74" t="s">
        <v>16</v>
      </c>
      <c r="L7" s="75">
        <v>18.38</v>
      </c>
      <c r="M7" s="75" t="s">
        <v>43</v>
      </c>
      <c r="N7" s="75" t="s">
        <v>52</v>
      </c>
      <c r="O7" s="75" t="s">
        <v>193</v>
      </c>
    </row>
    <row r="8" spans="1:16" x14ac:dyDescent="0.25">
      <c r="A8" s="2">
        <v>190215</v>
      </c>
      <c r="B8" s="2" t="s">
        <v>59</v>
      </c>
      <c r="C8" s="6">
        <v>157.08000000000001</v>
      </c>
      <c r="D8" s="6">
        <v>0</v>
      </c>
      <c r="E8" s="37">
        <f t="shared" si="0"/>
        <v>157.08000000000001</v>
      </c>
      <c r="F8" s="37">
        <f t="shared" si="1"/>
        <v>31.416000000000004</v>
      </c>
      <c r="G8" s="6">
        <f t="shared" si="2"/>
        <v>188.49600000000001</v>
      </c>
      <c r="J8" s="74">
        <v>639.89</v>
      </c>
      <c r="K8" s="74">
        <v>106.65</v>
      </c>
      <c r="L8" s="75">
        <v>533.24</v>
      </c>
      <c r="M8" s="75" t="s">
        <v>444</v>
      </c>
      <c r="N8" s="75" t="s">
        <v>445</v>
      </c>
      <c r="O8" s="75" t="s">
        <v>193</v>
      </c>
    </row>
    <row r="9" spans="1:16" x14ac:dyDescent="0.25">
      <c r="A9" s="2">
        <v>190216</v>
      </c>
      <c r="B9" s="26" t="s">
        <v>59</v>
      </c>
      <c r="C9" s="6">
        <v>700</v>
      </c>
      <c r="D9" s="6">
        <v>0</v>
      </c>
      <c r="E9" s="37">
        <f t="shared" si="0"/>
        <v>700</v>
      </c>
      <c r="F9" s="37">
        <f t="shared" si="1"/>
        <v>140</v>
      </c>
      <c r="G9" s="6">
        <f t="shared" si="2"/>
        <v>840</v>
      </c>
      <c r="J9" s="74">
        <v>16.420000000000002</v>
      </c>
      <c r="K9" s="74">
        <v>0</v>
      </c>
      <c r="L9" s="75">
        <v>16.420000000000002</v>
      </c>
      <c r="M9" s="75" t="s">
        <v>77</v>
      </c>
      <c r="N9" s="75" t="s">
        <v>319</v>
      </c>
      <c r="O9" s="75" t="s">
        <v>193</v>
      </c>
    </row>
    <row r="10" spans="1:16" x14ac:dyDescent="0.25">
      <c r="A10" s="2">
        <v>190219</v>
      </c>
      <c r="B10" s="2" t="s">
        <v>59</v>
      </c>
      <c r="C10" s="6">
        <v>334.62</v>
      </c>
      <c r="D10" s="6">
        <v>0</v>
      </c>
      <c r="E10" s="37">
        <f t="shared" si="0"/>
        <v>334.62</v>
      </c>
      <c r="F10" s="37">
        <f t="shared" si="1"/>
        <v>66.924000000000007</v>
      </c>
      <c r="G10" s="6">
        <f t="shared" si="2"/>
        <v>401.54399999999998</v>
      </c>
      <c r="J10" s="74">
        <v>68.23</v>
      </c>
      <c r="K10" s="74" t="s">
        <v>16</v>
      </c>
      <c r="L10" s="75">
        <v>68.23</v>
      </c>
      <c r="M10" s="75" t="s">
        <v>10</v>
      </c>
      <c r="N10" s="75" t="s">
        <v>10</v>
      </c>
      <c r="O10" s="75" t="s">
        <v>193</v>
      </c>
    </row>
    <row r="11" spans="1:16" x14ac:dyDescent="0.25">
      <c r="A11" s="2">
        <v>190220</v>
      </c>
      <c r="B11" s="2" t="s">
        <v>59</v>
      </c>
      <c r="C11" s="6">
        <v>200.86</v>
      </c>
      <c r="D11" s="6">
        <v>0</v>
      </c>
      <c r="E11" s="37">
        <f t="shared" si="0"/>
        <v>200.86</v>
      </c>
      <c r="F11" s="37">
        <f t="shared" si="1"/>
        <v>40.172000000000004</v>
      </c>
      <c r="G11" s="6">
        <f t="shared" si="2"/>
        <v>241.03200000000001</v>
      </c>
      <c r="J11" s="74">
        <v>648</v>
      </c>
      <c r="K11" s="74">
        <v>108</v>
      </c>
      <c r="L11" s="75">
        <v>540</v>
      </c>
      <c r="M11" s="75" t="s">
        <v>50</v>
      </c>
      <c r="N11" s="75" t="s">
        <v>447</v>
      </c>
      <c r="O11" s="75" t="s">
        <v>193</v>
      </c>
    </row>
    <row r="12" spans="1:16" x14ac:dyDescent="0.25">
      <c r="A12" s="2">
        <v>190221</v>
      </c>
      <c r="B12" s="2" t="s">
        <v>59</v>
      </c>
      <c r="C12" s="6">
        <v>147.80000000000001</v>
      </c>
      <c r="D12" s="6">
        <v>0</v>
      </c>
      <c r="E12" s="37">
        <f t="shared" si="0"/>
        <v>147.80000000000001</v>
      </c>
      <c r="F12" s="37">
        <f t="shared" si="1"/>
        <v>29.560000000000002</v>
      </c>
      <c r="G12" s="6">
        <f t="shared" si="2"/>
        <v>177.36</v>
      </c>
      <c r="J12" s="74">
        <v>145</v>
      </c>
      <c r="K12" s="74" t="s">
        <v>16</v>
      </c>
      <c r="L12" s="75">
        <v>145</v>
      </c>
      <c r="M12" s="75" t="s">
        <v>395</v>
      </c>
      <c r="N12" s="75" t="s">
        <v>449</v>
      </c>
      <c r="O12" s="75" t="s">
        <v>193</v>
      </c>
    </row>
    <row r="13" spans="1:16" x14ac:dyDescent="0.25">
      <c r="A13" s="2">
        <v>190222</v>
      </c>
      <c r="B13" s="2" t="s">
        <v>59</v>
      </c>
      <c r="C13" s="6">
        <v>198.22</v>
      </c>
      <c r="D13" s="6">
        <v>0</v>
      </c>
      <c r="E13" s="37">
        <f t="shared" si="0"/>
        <v>198.22</v>
      </c>
      <c r="F13" s="37">
        <f t="shared" si="1"/>
        <v>39.643999999999998</v>
      </c>
      <c r="G13" s="6">
        <f t="shared" si="2"/>
        <v>237.864</v>
      </c>
      <c r="J13" s="74">
        <v>105</v>
      </c>
      <c r="K13" s="74" t="s">
        <v>16</v>
      </c>
      <c r="L13" s="74">
        <v>105</v>
      </c>
      <c r="M13" s="75" t="s">
        <v>395</v>
      </c>
      <c r="N13" s="75" t="s">
        <v>448</v>
      </c>
      <c r="O13" s="75" t="s">
        <v>193</v>
      </c>
    </row>
    <row r="14" spans="1:16" x14ac:dyDescent="0.25">
      <c r="A14" s="2">
        <v>190223</v>
      </c>
      <c r="B14" s="2" t="s">
        <v>59</v>
      </c>
      <c r="C14" s="6">
        <v>1054.6199999999999</v>
      </c>
      <c r="D14" s="6">
        <v>0</v>
      </c>
      <c r="E14" s="37">
        <f t="shared" si="0"/>
        <v>1054.6199999999999</v>
      </c>
      <c r="F14" s="37">
        <f t="shared" si="1"/>
        <v>210.92399999999998</v>
      </c>
      <c r="G14" s="6">
        <f t="shared" si="2"/>
        <v>1265.5439999999999</v>
      </c>
      <c r="J14" s="74">
        <v>726</v>
      </c>
      <c r="K14" s="74" t="s">
        <v>16</v>
      </c>
      <c r="L14" s="75">
        <v>726</v>
      </c>
      <c r="M14" s="75" t="s">
        <v>395</v>
      </c>
      <c r="N14" s="75" t="s">
        <v>448</v>
      </c>
      <c r="O14" s="83" t="s">
        <v>193</v>
      </c>
    </row>
    <row r="15" spans="1:16" x14ac:dyDescent="0.25">
      <c r="A15" s="2">
        <v>190224</v>
      </c>
      <c r="B15" s="2" t="s">
        <v>59</v>
      </c>
      <c r="C15" s="6">
        <v>79.38</v>
      </c>
      <c r="D15" s="6">
        <v>0</v>
      </c>
      <c r="E15" s="37">
        <f t="shared" si="0"/>
        <v>79.38</v>
      </c>
      <c r="F15" s="37">
        <f t="shared" si="1"/>
        <v>15.875999999999999</v>
      </c>
      <c r="G15" s="6">
        <f t="shared" si="2"/>
        <v>95.256</v>
      </c>
      <c r="J15" s="74">
        <v>8.9</v>
      </c>
      <c r="K15" s="74" t="s">
        <v>16</v>
      </c>
      <c r="L15" s="75">
        <v>8.9</v>
      </c>
      <c r="M15" s="75" t="s">
        <v>389</v>
      </c>
      <c r="N15" s="77" t="s">
        <v>409</v>
      </c>
      <c r="O15" s="84" t="s">
        <v>193</v>
      </c>
    </row>
    <row r="16" spans="1:16" x14ac:dyDescent="0.25">
      <c r="A16" s="106">
        <v>190305</v>
      </c>
      <c r="B16" s="106" t="s">
        <v>19</v>
      </c>
      <c r="C16" s="107">
        <v>180</v>
      </c>
      <c r="D16" s="107">
        <v>0</v>
      </c>
      <c r="E16" s="37">
        <f t="shared" si="0"/>
        <v>180</v>
      </c>
      <c r="F16" s="37">
        <f t="shared" si="1"/>
        <v>36</v>
      </c>
      <c r="G16" s="6">
        <f t="shared" si="2"/>
        <v>216</v>
      </c>
      <c r="J16" s="74">
        <v>35</v>
      </c>
      <c r="K16" s="92">
        <v>5.83</v>
      </c>
      <c r="L16" s="75">
        <v>29.17</v>
      </c>
      <c r="M16" s="75" t="s">
        <v>137</v>
      </c>
      <c r="N16" s="77" t="s">
        <v>450</v>
      </c>
      <c r="O16" s="84" t="s">
        <v>193</v>
      </c>
    </row>
    <row r="17" spans="1:16" x14ac:dyDescent="0.25">
      <c r="A17" s="108">
        <v>190314</v>
      </c>
      <c r="B17" s="108" t="s">
        <v>12</v>
      </c>
      <c r="C17" s="109">
        <v>2582.25</v>
      </c>
      <c r="D17" s="109">
        <v>0</v>
      </c>
      <c r="E17" s="37">
        <f t="shared" si="0"/>
        <v>2582.25</v>
      </c>
      <c r="F17" s="37">
        <f t="shared" si="1"/>
        <v>516.45000000000005</v>
      </c>
      <c r="G17" s="6">
        <f t="shared" si="2"/>
        <v>3098.7</v>
      </c>
      <c r="J17" s="74">
        <v>93.81</v>
      </c>
      <c r="K17" s="74">
        <v>13</v>
      </c>
      <c r="L17" s="74">
        <v>80.81</v>
      </c>
      <c r="M17" s="75" t="s">
        <v>444</v>
      </c>
      <c r="N17" s="77" t="s">
        <v>232</v>
      </c>
      <c r="O17" s="84" t="s">
        <v>193</v>
      </c>
    </row>
    <row r="18" spans="1:16" x14ac:dyDescent="0.25">
      <c r="A18" s="108">
        <v>190316</v>
      </c>
      <c r="B18" s="108" t="s">
        <v>352</v>
      </c>
      <c r="C18" s="109">
        <v>170</v>
      </c>
      <c r="D18" s="109">
        <v>0</v>
      </c>
      <c r="E18" s="37">
        <f t="shared" si="0"/>
        <v>170</v>
      </c>
      <c r="F18" s="37">
        <f t="shared" si="1"/>
        <v>34</v>
      </c>
      <c r="G18" s="6">
        <f t="shared" si="2"/>
        <v>204</v>
      </c>
      <c r="N18" s="77"/>
      <c r="O18" s="77"/>
    </row>
    <row r="19" spans="1:16" x14ac:dyDescent="0.25">
      <c r="A19" s="108">
        <v>190318</v>
      </c>
      <c r="B19" s="108" t="s">
        <v>352</v>
      </c>
      <c r="C19" s="109">
        <v>47.5</v>
      </c>
      <c r="D19" s="109">
        <v>0</v>
      </c>
      <c r="E19" s="37">
        <f t="shared" si="0"/>
        <v>47.5</v>
      </c>
      <c r="F19" s="37">
        <f t="shared" si="1"/>
        <v>9.5</v>
      </c>
      <c r="G19" s="6">
        <f t="shared" si="2"/>
        <v>57</v>
      </c>
      <c r="N19" s="77"/>
      <c r="O19" s="77"/>
    </row>
    <row r="20" spans="1:16" x14ac:dyDescent="0.25">
      <c r="A20" s="108">
        <v>190405</v>
      </c>
      <c r="B20" s="108" t="s">
        <v>352</v>
      </c>
      <c r="C20" s="109">
        <v>750</v>
      </c>
      <c r="D20" s="109">
        <v>0</v>
      </c>
      <c r="E20" s="37">
        <f t="shared" si="0"/>
        <v>750</v>
      </c>
      <c r="F20" s="37">
        <f t="shared" si="1"/>
        <v>150</v>
      </c>
      <c r="G20" s="6">
        <f t="shared" si="2"/>
        <v>900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10194.61</v>
      </c>
      <c r="F24" s="16">
        <f>SUM(F2:F21)</f>
        <v>2038.922</v>
      </c>
      <c r="G24" s="16">
        <f>SUM(G2:G21)</f>
        <v>12233.531999999999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>
        <f>SUM(J2:J18)</f>
        <v>2900.57</v>
      </c>
      <c r="K25" s="78">
        <f t="shared" ref="K25" si="3">SUM(K2:K17)</f>
        <v>252.67000000000002</v>
      </c>
      <c r="L25" s="78">
        <f>SUM(L2:L18)</f>
        <v>2639.91</v>
      </c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A31" s="26" t="s">
        <v>441</v>
      </c>
      <c r="M31" s="83"/>
    </row>
    <row r="32" spans="1:16" x14ac:dyDescent="0.25">
      <c r="A32" s="26" t="s">
        <v>442</v>
      </c>
    </row>
    <row r="33" spans="1:16" x14ac:dyDescent="0.25">
      <c r="A33" s="105" t="s">
        <v>443</v>
      </c>
      <c r="J33" s="81"/>
      <c r="K33" s="89"/>
      <c r="L33" s="89"/>
      <c r="M33" s="89"/>
      <c r="N33" s="89"/>
      <c r="O33" s="89"/>
      <c r="P33" s="89"/>
    </row>
    <row r="34" spans="1:16" x14ac:dyDescent="0.25">
      <c r="A34" s="26" t="s">
        <v>446</v>
      </c>
    </row>
    <row r="36" spans="1:16" x14ac:dyDescent="0.25">
      <c r="M36" s="83"/>
    </row>
  </sheetData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D36" sqref="D3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108">
        <v>190307</v>
      </c>
      <c r="B2" s="108" t="s">
        <v>332</v>
      </c>
      <c r="C2" s="109">
        <v>700</v>
      </c>
      <c r="D2" s="109">
        <v>137.9</v>
      </c>
      <c r="E2" s="37">
        <f>SUM(C2:D2)</f>
        <v>837.9</v>
      </c>
      <c r="F2" s="37" t="s">
        <v>114</v>
      </c>
      <c r="G2" s="6">
        <f t="shared" ref="G2:G23" si="0">SUM(E2:F2)</f>
        <v>837.9</v>
      </c>
      <c r="H2" s="85"/>
      <c r="J2" s="74">
        <v>422.37</v>
      </c>
      <c r="K2" s="74" t="s">
        <v>243</v>
      </c>
      <c r="L2" s="75">
        <v>422.37</v>
      </c>
      <c r="M2" s="75" t="s">
        <v>381</v>
      </c>
      <c r="N2" s="75" t="s">
        <v>451</v>
      </c>
      <c r="O2" s="75" t="s">
        <v>381</v>
      </c>
    </row>
    <row r="3" spans="1:16" x14ac:dyDescent="0.25">
      <c r="A3" s="108">
        <v>190317</v>
      </c>
      <c r="B3" s="108" t="s">
        <v>332</v>
      </c>
      <c r="C3" s="109">
        <v>700</v>
      </c>
      <c r="D3" s="109">
        <v>0</v>
      </c>
      <c r="E3" s="37">
        <f>SUM(C3:D3)</f>
        <v>700</v>
      </c>
      <c r="F3" s="37" t="s">
        <v>114</v>
      </c>
      <c r="G3" s="6">
        <f t="shared" si="0"/>
        <v>700</v>
      </c>
      <c r="J3" s="74">
        <v>47.54</v>
      </c>
      <c r="K3" s="74">
        <v>0</v>
      </c>
      <c r="L3" s="75">
        <v>47.54</v>
      </c>
      <c r="M3" s="75" t="s">
        <v>440</v>
      </c>
      <c r="N3" s="75" t="s">
        <v>393</v>
      </c>
      <c r="O3" s="75" t="s">
        <v>193</v>
      </c>
    </row>
    <row r="4" spans="1:16" x14ac:dyDescent="0.25">
      <c r="A4" s="108">
        <v>190301</v>
      </c>
      <c r="B4" s="108" t="s">
        <v>59</v>
      </c>
      <c r="C4" s="109">
        <v>22.88</v>
      </c>
      <c r="D4" s="109">
        <v>0</v>
      </c>
      <c r="E4" s="37">
        <f t="shared" ref="E4:E23" si="1">SUM(C4:D4)</f>
        <v>22.88</v>
      </c>
      <c r="F4" s="37">
        <f t="shared" ref="F4:F23" si="2">E4/5</f>
        <v>4.5759999999999996</v>
      </c>
      <c r="G4" s="6">
        <f t="shared" si="0"/>
        <v>27.456</v>
      </c>
      <c r="J4" s="74">
        <v>75.2</v>
      </c>
      <c r="K4" s="74">
        <v>0</v>
      </c>
      <c r="L4" s="75">
        <v>75.2</v>
      </c>
      <c r="M4" s="75" t="s">
        <v>224</v>
      </c>
      <c r="N4" s="75" t="s">
        <v>189</v>
      </c>
      <c r="O4" s="75" t="s">
        <v>193</v>
      </c>
    </row>
    <row r="5" spans="1:16" x14ac:dyDescent="0.25">
      <c r="A5" s="108">
        <v>190302</v>
      </c>
      <c r="B5" s="108" t="s">
        <v>59</v>
      </c>
      <c r="C5" s="109">
        <v>163.02000000000001</v>
      </c>
      <c r="D5" s="109">
        <v>0</v>
      </c>
      <c r="E5" s="37">
        <f t="shared" si="1"/>
        <v>163.02000000000001</v>
      </c>
      <c r="F5" s="37">
        <f t="shared" si="2"/>
        <v>32.603999999999999</v>
      </c>
      <c r="G5" s="6">
        <f t="shared" si="0"/>
        <v>195.62400000000002</v>
      </c>
      <c r="J5" s="74">
        <v>18.559999999999999</v>
      </c>
      <c r="K5" s="74">
        <v>0</v>
      </c>
      <c r="L5" s="75">
        <v>18.559999999999999</v>
      </c>
      <c r="M5" s="75" t="s">
        <v>43</v>
      </c>
      <c r="N5" s="75" t="s">
        <v>452</v>
      </c>
      <c r="O5" s="75" t="s">
        <v>193</v>
      </c>
    </row>
    <row r="6" spans="1:16" x14ac:dyDescent="0.25">
      <c r="A6" s="108">
        <v>190303</v>
      </c>
      <c r="B6" s="108" t="s">
        <v>59</v>
      </c>
      <c r="C6" s="109">
        <v>108.46</v>
      </c>
      <c r="D6" s="109">
        <v>0</v>
      </c>
      <c r="E6" s="37">
        <f t="shared" si="1"/>
        <v>108.46</v>
      </c>
      <c r="F6" s="37">
        <f t="shared" si="2"/>
        <v>21.692</v>
      </c>
      <c r="G6" s="6">
        <f t="shared" si="0"/>
        <v>130.15199999999999</v>
      </c>
      <c r="J6" s="74">
        <v>35</v>
      </c>
      <c r="K6" s="74">
        <v>5.83</v>
      </c>
      <c r="L6" s="75">
        <v>29.17</v>
      </c>
      <c r="M6" s="75" t="s">
        <v>137</v>
      </c>
      <c r="N6" s="75" t="s">
        <v>288</v>
      </c>
      <c r="O6" s="75" t="s">
        <v>193</v>
      </c>
    </row>
    <row r="7" spans="1:16" x14ac:dyDescent="0.25">
      <c r="A7" s="108">
        <v>190304</v>
      </c>
      <c r="B7" s="108" t="s">
        <v>59</v>
      </c>
      <c r="C7" s="109">
        <v>29.04</v>
      </c>
      <c r="D7" s="109">
        <v>0</v>
      </c>
      <c r="E7" s="37">
        <f t="shared" si="1"/>
        <v>29.04</v>
      </c>
      <c r="F7" s="37">
        <f t="shared" si="2"/>
        <v>5.8079999999999998</v>
      </c>
      <c r="G7" s="6">
        <f t="shared" si="0"/>
        <v>34.847999999999999</v>
      </c>
      <c r="J7" s="74">
        <v>16.420000000000002</v>
      </c>
      <c r="K7" s="74">
        <v>0</v>
      </c>
      <c r="L7" s="75">
        <v>16.420000000000002</v>
      </c>
      <c r="M7" s="75" t="s">
        <v>77</v>
      </c>
      <c r="N7" s="75" t="s">
        <v>319</v>
      </c>
      <c r="O7" s="75" t="s">
        <v>193</v>
      </c>
    </row>
    <row r="8" spans="1:16" x14ac:dyDescent="0.25">
      <c r="A8" s="108">
        <v>190309</v>
      </c>
      <c r="B8" s="108" t="s">
        <v>59</v>
      </c>
      <c r="C8" s="109">
        <v>330</v>
      </c>
      <c r="D8" s="109">
        <v>0</v>
      </c>
      <c r="E8" s="37">
        <f t="shared" si="1"/>
        <v>330</v>
      </c>
      <c r="F8" s="37">
        <f t="shared" si="2"/>
        <v>66</v>
      </c>
      <c r="G8" s="6">
        <f t="shared" si="0"/>
        <v>396</v>
      </c>
      <c r="J8" s="74">
        <v>68.23</v>
      </c>
      <c r="K8" s="74" t="s">
        <v>16</v>
      </c>
      <c r="L8" s="75">
        <v>68.23</v>
      </c>
      <c r="M8" s="75" t="s">
        <v>10</v>
      </c>
      <c r="N8" s="75" t="s">
        <v>268</v>
      </c>
      <c r="O8" s="75" t="s">
        <v>193</v>
      </c>
    </row>
    <row r="9" spans="1:16" x14ac:dyDescent="0.25">
      <c r="A9" s="108">
        <v>190310</v>
      </c>
      <c r="B9" s="108" t="s">
        <v>59</v>
      </c>
      <c r="C9" s="109">
        <v>50.38</v>
      </c>
      <c r="D9" s="109">
        <v>0</v>
      </c>
      <c r="E9" s="37">
        <f t="shared" si="1"/>
        <v>50.38</v>
      </c>
      <c r="F9" s="37">
        <f t="shared" si="2"/>
        <v>10.076000000000001</v>
      </c>
      <c r="G9" s="6">
        <f t="shared" si="0"/>
        <v>60.456000000000003</v>
      </c>
      <c r="J9" s="74">
        <v>42</v>
      </c>
      <c r="K9" s="74">
        <v>4.67</v>
      </c>
      <c r="L9" s="75">
        <v>37.33</v>
      </c>
      <c r="M9" s="75" t="s">
        <v>454</v>
      </c>
      <c r="N9" s="75" t="s">
        <v>364</v>
      </c>
      <c r="O9" s="75" t="s">
        <v>193</v>
      </c>
    </row>
    <row r="10" spans="1:16" x14ac:dyDescent="0.25">
      <c r="A10" s="108">
        <v>190311</v>
      </c>
      <c r="B10" s="108" t="s">
        <v>59</v>
      </c>
      <c r="C10" s="109">
        <v>32.56</v>
      </c>
      <c r="D10" s="109">
        <v>0</v>
      </c>
      <c r="E10" s="37">
        <f t="shared" si="1"/>
        <v>32.56</v>
      </c>
      <c r="F10" s="37">
        <f t="shared" si="2"/>
        <v>6.5120000000000005</v>
      </c>
      <c r="G10" s="6">
        <f t="shared" si="0"/>
        <v>39.072000000000003</v>
      </c>
      <c r="J10" s="74">
        <v>15</v>
      </c>
      <c r="K10" s="74" t="s">
        <v>16</v>
      </c>
      <c r="L10" s="75">
        <v>15</v>
      </c>
      <c r="M10" s="75" t="s">
        <v>455</v>
      </c>
      <c r="N10" s="75" t="s">
        <v>456</v>
      </c>
      <c r="O10" s="75" t="s">
        <v>193</v>
      </c>
    </row>
    <row r="11" spans="1:16" x14ac:dyDescent="0.25">
      <c r="A11" s="108">
        <v>190312</v>
      </c>
      <c r="B11" s="108" t="s">
        <v>59</v>
      </c>
      <c r="C11" s="109">
        <v>260.7</v>
      </c>
      <c r="D11" s="109">
        <v>0</v>
      </c>
      <c r="E11" s="37">
        <f t="shared" si="1"/>
        <v>260.7</v>
      </c>
      <c r="F11" s="37">
        <f t="shared" si="2"/>
        <v>52.14</v>
      </c>
      <c r="G11" s="6">
        <f t="shared" si="0"/>
        <v>312.83999999999997</v>
      </c>
      <c r="J11" s="74">
        <v>92.98</v>
      </c>
      <c r="K11" s="74">
        <v>13</v>
      </c>
      <c r="L11" s="75">
        <v>79.98</v>
      </c>
      <c r="M11" s="75" t="s">
        <v>82</v>
      </c>
      <c r="N11" s="75" t="s">
        <v>317</v>
      </c>
      <c r="O11" s="75" t="s">
        <v>193</v>
      </c>
    </row>
    <row r="12" spans="1:16" x14ac:dyDescent="0.25">
      <c r="A12" s="108">
        <v>190313</v>
      </c>
      <c r="B12" s="108" t="s">
        <v>59</v>
      </c>
      <c r="C12" s="109">
        <v>795.74</v>
      </c>
      <c r="D12" s="109">
        <v>0</v>
      </c>
      <c r="E12" s="37">
        <f t="shared" si="1"/>
        <v>795.74</v>
      </c>
      <c r="F12" s="37">
        <f t="shared" si="2"/>
        <v>159.148</v>
      </c>
      <c r="G12" s="6">
        <f t="shared" si="0"/>
        <v>954.88800000000003</v>
      </c>
      <c r="J12" s="74">
        <v>265.57</v>
      </c>
      <c r="K12" s="74" t="s">
        <v>16</v>
      </c>
      <c r="L12" s="75">
        <v>265.57</v>
      </c>
      <c r="M12" s="75" t="s">
        <v>381</v>
      </c>
      <c r="N12" s="75" t="s">
        <v>202</v>
      </c>
      <c r="O12" s="75" t="s">
        <v>381</v>
      </c>
    </row>
    <row r="13" spans="1:16" x14ac:dyDescent="0.25">
      <c r="A13" s="108">
        <v>190319</v>
      </c>
      <c r="B13" s="108" t="s">
        <v>19</v>
      </c>
      <c r="C13" s="109">
        <v>136.88</v>
      </c>
      <c r="D13" s="109">
        <v>0</v>
      </c>
      <c r="E13" s="37">
        <f t="shared" si="1"/>
        <v>136.88</v>
      </c>
      <c r="F13" s="37">
        <f t="shared" si="2"/>
        <v>27.375999999999998</v>
      </c>
      <c r="G13" s="6">
        <f t="shared" si="0"/>
        <v>164.256</v>
      </c>
      <c r="L13" s="74"/>
    </row>
    <row r="14" spans="1:16" x14ac:dyDescent="0.25">
      <c r="A14" s="108">
        <v>180502</v>
      </c>
      <c r="B14" s="108" t="s">
        <v>453</v>
      </c>
      <c r="C14" s="109">
        <v>730</v>
      </c>
      <c r="D14" s="109">
        <v>0</v>
      </c>
      <c r="E14" s="37">
        <f t="shared" si="1"/>
        <v>730</v>
      </c>
      <c r="F14" s="37">
        <f t="shared" si="2"/>
        <v>146</v>
      </c>
      <c r="G14" s="6">
        <f t="shared" si="0"/>
        <v>876</v>
      </c>
      <c r="O14" s="83"/>
    </row>
    <row r="15" spans="1:16" x14ac:dyDescent="0.25">
      <c r="A15" s="110">
        <v>190504</v>
      </c>
      <c r="B15" s="110" t="s">
        <v>119</v>
      </c>
      <c r="C15" s="94">
        <v>922</v>
      </c>
      <c r="D15" s="94">
        <v>0</v>
      </c>
      <c r="E15" s="111">
        <f t="shared" si="1"/>
        <v>922</v>
      </c>
      <c r="F15" s="111">
        <f t="shared" si="2"/>
        <v>184.4</v>
      </c>
      <c r="G15" s="94">
        <f t="shared" si="0"/>
        <v>1106.4000000000001</v>
      </c>
      <c r="N15" s="77"/>
      <c r="O15" s="84"/>
    </row>
    <row r="16" spans="1:16" x14ac:dyDescent="0.25">
      <c r="A16" s="108">
        <v>190315</v>
      </c>
      <c r="B16" s="108" t="s">
        <v>11</v>
      </c>
      <c r="C16" s="109">
        <v>550</v>
      </c>
      <c r="D16" s="109">
        <v>0</v>
      </c>
      <c r="E16" s="37">
        <f t="shared" si="1"/>
        <v>550</v>
      </c>
      <c r="F16" s="37">
        <f t="shared" si="2"/>
        <v>110</v>
      </c>
      <c r="G16" s="6">
        <f t="shared" si="0"/>
        <v>660</v>
      </c>
      <c r="K16" s="78"/>
      <c r="N16" s="77"/>
      <c r="O16" s="84"/>
    </row>
    <row r="17" spans="1:16" x14ac:dyDescent="0.25">
      <c r="A17" s="108">
        <v>190416</v>
      </c>
      <c r="B17" s="108" t="s">
        <v>12</v>
      </c>
      <c r="C17" s="109">
        <v>860.75</v>
      </c>
      <c r="D17" s="109">
        <v>0</v>
      </c>
      <c r="E17" s="37">
        <f t="shared" si="1"/>
        <v>860.75</v>
      </c>
      <c r="F17" s="37">
        <f t="shared" si="2"/>
        <v>172.15</v>
      </c>
      <c r="G17" s="6">
        <f t="shared" si="0"/>
        <v>1032.9000000000001</v>
      </c>
      <c r="J17" s="78">
        <f>SUM(J2:J12)</f>
        <v>1098.8699999999999</v>
      </c>
      <c r="K17" s="78">
        <f>SUM(K2:K12)</f>
        <v>23.5</v>
      </c>
      <c r="L17" s="78">
        <f>SUM(L2:L12)</f>
        <v>1075.3699999999999</v>
      </c>
      <c r="N17" s="77"/>
      <c r="O17" s="84"/>
    </row>
    <row r="18" spans="1:16" x14ac:dyDescent="0.25">
      <c r="D18" s="6">
        <v>0</v>
      </c>
      <c r="E18" s="37">
        <f t="shared" si="1"/>
        <v>0</v>
      </c>
      <c r="F18" s="37">
        <f t="shared" si="2"/>
        <v>0</v>
      </c>
      <c r="G18" s="6">
        <f t="shared" si="0"/>
        <v>0</v>
      </c>
      <c r="N18" s="77"/>
      <c r="O18" s="77"/>
    </row>
    <row r="19" spans="1:16" x14ac:dyDescent="0.25">
      <c r="D19" s="6">
        <v>0</v>
      </c>
      <c r="E19" s="37">
        <f t="shared" si="1"/>
        <v>0</v>
      </c>
      <c r="F19" s="37">
        <f t="shared" si="2"/>
        <v>0</v>
      </c>
      <c r="G19" s="6">
        <f t="shared" si="0"/>
        <v>0</v>
      </c>
      <c r="N19" s="77"/>
      <c r="O19" s="77"/>
    </row>
    <row r="20" spans="1:16" x14ac:dyDescent="0.25">
      <c r="E20" s="37">
        <f t="shared" si="1"/>
        <v>0</v>
      </c>
      <c r="F20" s="37">
        <f t="shared" si="2"/>
        <v>0</v>
      </c>
      <c r="G20" s="6">
        <f t="shared" si="0"/>
        <v>0</v>
      </c>
      <c r="M20" s="83"/>
      <c r="N20" s="77"/>
      <c r="O20" s="77"/>
    </row>
    <row r="21" spans="1:16" x14ac:dyDescent="0.25">
      <c r="E21" s="37">
        <f t="shared" si="1"/>
        <v>0</v>
      </c>
      <c r="F21" s="37">
        <f t="shared" si="2"/>
        <v>0</v>
      </c>
      <c r="G21" s="6">
        <f t="shared" si="0"/>
        <v>0</v>
      </c>
      <c r="N21" s="77"/>
      <c r="O21" s="77"/>
    </row>
    <row r="22" spans="1:16" x14ac:dyDescent="0.25">
      <c r="E22" s="37">
        <f t="shared" si="1"/>
        <v>0</v>
      </c>
      <c r="F22" s="37">
        <f t="shared" si="2"/>
        <v>0</v>
      </c>
      <c r="G22" s="6">
        <f t="shared" si="0"/>
        <v>0</v>
      </c>
      <c r="N22" s="77"/>
      <c r="O22" s="77"/>
    </row>
    <row r="23" spans="1:16" x14ac:dyDescent="0.25">
      <c r="E23" s="37">
        <f t="shared" si="1"/>
        <v>0</v>
      </c>
      <c r="F23" s="37">
        <f t="shared" si="2"/>
        <v>0</v>
      </c>
      <c r="G23" s="6">
        <f t="shared" si="0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6530.31</v>
      </c>
      <c r="F24" s="16">
        <f>SUM(F2:F21)</f>
        <v>998.48199999999997</v>
      </c>
      <c r="G24" s="16">
        <f>SUM(G2:G21)</f>
        <v>7528.7919999999995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112" t="s">
        <v>457</v>
      </c>
      <c r="K29" s="97"/>
    </row>
    <row r="30" spans="1:16" x14ac:dyDescent="0.25">
      <c r="B30" s="88" t="s">
        <v>458</v>
      </c>
    </row>
    <row r="31" spans="1:16" x14ac:dyDescent="0.25">
      <c r="B31" s="88" t="s">
        <v>459</v>
      </c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F19" sqref="F19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108">
        <v>190601</v>
      </c>
      <c r="B2" s="108" t="s">
        <v>110</v>
      </c>
      <c r="C2" s="109">
        <v>730</v>
      </c>
      <c r="D2" s="109">
        <v>0</v>
      </c>
      <c r="E2" s="37">
        <f t="shared" ref="E2:E23" si="0">SUM(C2:D2)</f>
        <v>730</v>
      </c>
      <c r="F2" s="37">
        <f t="shared" ref="F2:F23" si="1">E2/5</f>
        <v>146</v>
      </c>
      <c r="G2" s="6">
        <f t="shared" ref="G2:G23" si="2">SUM(E2:F2)</f>
        <v>876</v>
      </c>
      <c r="H2" s="85"/>
      <c r="J2" s="74">
        <v>47.54</v>
      </c>
      <c r="K2" s="74">
        <v>0</v>
      </c>
      <c r="L2" s="75">
        <v>47.54</v>
      </c>
      <c r="M2" s="75" t="s">
        <v>440</v>
      </c>
      <c r="N2" s="75" t="s">
        <v>30</v>
      </c>
      <c r="O2" s="75" t="s">
        <v>193</v>
      </c>
    </row>
    <row r="3" spans="1:16" x14ac:dyDescent="0.25">
      <c r="A3" s="108">
        <v>190519</v>
      </c>
      <c r="B3" s="108" t="s">
        <v>119</v>
      </c>
      <c r="C3" s="109">
        <v>763.02</v>
      </c>
      <c r="D3" s="109">
        <v>0</v>
      </c>
      <c r="E3" s="37">
        <f t="shared" si="0"/>
        <v>763.02</v>
      </c>
      <c r="F3" s="37">
        <v>139.88999999999999</v>
      </c>
      <c r="G3" s="94">
        <f t="shared" si="2"/>
        <v>902.91</v>
      </c>
      <c r="J3" s="74">
        <v>75.2</v>
      </c>
      <c r="K3" s="74">
        <v>0</v>
      </c>
      <c r="L3" s="75">
        <v>75.2</v>
      </c>
      <c r="M3" s="75" t="s">
        <v>224</v>
      </c>
      <c r="N3" s="75" t="s">
        <v>189</v>
      </c>
      <c r="O3" s="75" t="s">
        <v>193</v>
      </c>
    </row>
    <row r="4" spans="1:16" x14ac:dyDescent="0.25">
      <c r="A4" s="108">
        <v>190401</v>
      </c>
      <c r="B4" s="108" t="s">
        <v>59</v>
      </c>
      <c r="C4" s="109">
        <v>650</v>
      </c>
      <c r="D4" s="109">
        <v>0</v>
      </c>
      <c r="E4" s="37">
        <f t="shared" si="0"/>
        <v>650</v>
      </c>
      <c r="F4" s="37">
        <f t="shared" si="1"/>
        <v>130</v>
      </c>
      <c r="G4" s="6">
        <f t="shared" si="2"/>
        <v>780</v>
      </c>
      <c r="J4" s="74">
        <v>18.579999999999998</v>
      </c>
      <c r="K4" s="74">
        <v>0</v>
      </c>
      <c r="L4" s="75">
        <v>18.579999999999998</v>
      </c>
      <c r="M4" s="75" t="s">
        <v>461</v>
      </c>
      <c r="N4" s="75" t="s">
        <v>43</v>
      </c>
      <c r="O4" s="75" t="s">
        <v>193</v>
      </c>
    </row>
    <row r="5" spans="1:16" x14ac:dyDescent="0.25">
      <c r="A5" s="108">
        <v>190402</v>
      </c>
      <c r="B5" s="108" t="s">
        <v>59</v>
      </c>
      <c r="C5" s="109">
        <v>1161.0999999999999</v>
      </c>
      <c r="D5" s="109">
        <v>0</v>
      </c>
      <c r="E5" s="37">
        <f t="shared" si="0"/>
        <v>1161.0999999999999</v>
      </c>
      <c r="F5" s="37">
        <f t="shared" si="1"/>
        <v>232.21999999999997</v>
      </c>
      <c r="G5" s="6">
        <f t="shared" si="2"/>
        <v>1393.32</v>
      </c>
      <c r="J5" s="74">
        <v>586.79999999999995</v>
      </c>
      <c r="K5" s="74">
        <v>97.8</v>
      </c>
      <c r="L5" s="75">
        <v>489</v>
      </c>
      <c r="M5" s="75" t="s">
        <v>141</v>
      </c>
      <c r="N5" s="75" t="s">
        <v>310</v>
      </c>
      <c r="O5" s="75" t="s">
        <v>193</v>
      </c>
    </row>
    <row r="6" spans="1:16" x14ac:dyDescent="0.25">
      <c r="A6" s="108">
        <v>190403</v>
      </c>
      <c r="B6" s="108" t="s">
        <v>59</v>
      </c>
      <c r="C6" s="109">
        <v>550</v>
      </c>
      <c r="D6" s="109">
        <v>0</v>
      </c>
      <c r="E6" s="37">
        <f t="shared" si="0"/>
        <v>550</v>
      </c>
      <c r="F6" s="37">
        <f t="shared" si="1"/>
        <v>110</v>
      </c>
      <c r="G6" s="6">
        <f t="shared" si="2"/>
        <v>660</v>
      </c>
      <c r="J6" s="74">
        <v>16.420000000000002</v>
      </c>
      <c r="K6" s="74">
        <v>0</v>
      </c>
      <c r="L6" s="75">
        <v>16.420000000000002</v>
      </c>
      <c r="M6" s="75" t="s">
        <v>77</v>
      </c>
      <c r="N6" s="75" t="s">
        <v>87</v>
      </c>
      <c r="O6" s="75" t="s">
        <v>193</v>
      </c>
    </row>
    <row r="7" spans="1:16" x14ac:dyDescent="0.25">
      <c r="A7" s="108">
        <v>190404</v>
      </c>
      <c r="B7" s="108" t="s">
        <v>59</v>
      </c>
      <c r="C7" s="109">
        <v>319.66000000000003</v>
      </c>
      <c r="D7" s="109">
        <v>0</v>
      </c>
      <c r="E7" s="37">
        <f t="shared" si="0"/>
        <v>319.66000000000003</v>
      </c>
      <c r="F7" s="37">
        <f t="shared" si="1"/>
        <v>63.932000000000002</v>
      </c>
      <c r="G7" s="6">
        <f t="shared" si="2"/>
        <v>383.59200000000004</v>
      </c>
      <c r="J7" s="74">
        <v>69.11</v>
      </c>
      <c r="K7" s="74">
        <v>0</v>
      </c>
      <c r="L7" s="75">
        <v>69.11</v>
      </c>
      <c r="M7" s="75" t="s">
        <v>10</v>
      </c>
      <c r="N7" s="75" t="s">
        <v>10</v>
      </c>
      <c r="O7" s="75" t="s">
        <v>193</v>
      </c>
    </row>
    <row r="8" spans="1:16" x14ac:dyDescent="0.25">
      <c r="A8" s="108">
        <v>190406</v>
      </c>
      <c r="B8" s="108" t="s">
        <v>59</v>
      </c>
      <c r="C8" s="109">
        <v>27.5</v>
      </c>
      <c r="D8" s="109">
        <v>0</v>
      </c>
      <c r="E8" s="37">
        <f t="shared" si="0"/>
        <v>27.5</v>
      </c>
      <c r="F8" s="37">
        <f t="shared" si="1"/>
        <v>5.5</v>
      </c>
      <c r="G8" s="6">
        <f t="shared" si="2"/>
        <v>33</v>
      </c>
      <c r="J8" s="74">
        <v>10.4</v>
      </c>
      <c r="K8" s="74" t="s">
        <v>16</v>
      </c>
      <c r="L8" s="75">
        <v>9.4499999999999993</v>
      </c>
      <c r="M8" s="75" t="s">
        <v>256</v>
      </c>
      <c r="N8" s="75" t="s">
        <v>390</v>
      </c>
      <c r="O8" s="75" t="s">
        <v>193</v>
      </c>
    </row>
    <row r="9" spans="1:16" x14ac:dyDescent="0.25">
      <c r="A9" s="108">
        <v>190407</v>
      </c>
      <c r="B9" s="108" t="s">
        <v>59</v>
      </c>
      <c r="C9" s="109">
        <v>996.44</v>
      </c>
      <c r="D9" s="109">
        <v>0</v>
      </c>
      <c r="E9" s="37">
        <f t="shared" si="0"/>
        <v>996.44</v>
      </c>
      <c r="F9" s="37">
        <f t="shared" si="1"/>
        <v>199.28800000000001</v>
      </c>
      <c r="G9" s="6">
        <f t="shared" si="2"/>
        <v>1195.7280000000001</v>
      </c>
      <c r="J9" s="110">
        <v>1000</v>
      </c>
      <c r="K9" s="74" t="s">
        <v>16</v>
      </c>
      <c r="L9" s="75">
        <v>1000</v>
      </c>
      <c r="M9" s="75" t="s">
        <v>463</v>
      </c>
      <c r="N9" s="75" t="s">
        <v>384</v>
      </c>
      <c r="O9" s="75" t="s">
        <v>193</v>
      </c>
    </row>
    <row r="10" spans="1:16" x14ac:dyDescent="0.25">
      <c r="A10" s="108">
        <v>190408</v>
      </c>
      <c r="B10" s="108" t="s">
        <v>59</v>
      </c>
      <c r="C10" s="109">
        <v>474.98</v>
      </c>
      <c r="D10" s="109">
        <v>0</v>
      </c>
      <c r="E10" s="37">
        <f t="shared" si="0"/>
        <v>474.98</v>
      </c>
      <c r="F10" s="37">
        <f t="shared" si="1"/>
        <v>94.996000000000009</v>
      </c>
      <c r="G10" s="6">
        <f t="shared" si="2"/>
        <v>569.976</v>
      </c>
      <c r="J10" s="74">
        <v>360</v>
      </c>
      <c r="K10" s="74">
        <v>60</v>
      </c>
      <c r="L10" s="75">
        <v>300</v>
      </c>
      <c r="M10" s="75" t="s">
        <v>141</v>
      </c>
      <c r="N10" s="75" t="s">
        <v>310</v>
      </c>
      <c r="O10" s="75" t="s">
        <v>193</v>
      </c>
    </row>
    <row r="11" spans="1:16" x14ac:dyDescent="0.25">
      <c r="A11" s="108">
        <v>190409</v>
      </c>
      <c r="B11" s="108" t="s">
        <v>59</v>
      </c>
      <c r="C11" s="109">
        <v>1388.54</v>
      </c>
      <c r="D11" s="109">
        <v>0</v>
      </c>
      <c r="E11" s="37">
        <f t="shared" si="0"/>
        <v>1388.54</v>
      </c>
      <c r="F11" s="37">
        <f t="shared" si="1"/>
        <v>277.70799999999997</v>
      </c>
      <c r="G11" s="6">
        <f t="shared" si="2"/>
        <v>1666.248</v>
      </c>
      <c r="J11" s="74">
        <v>93.77</v>
      </c>
      <c r="K11" s="74">
        <v>13.13</v>
      </c>
      <c r="L11" s="75">
        <v>80.64</v>
      </c>
      <c r="M11" s="75" t="s">
        <v>82</v>
      </c>
      <c r="N11" s="75" t="s">
        <v>258</v>
      </c>
      <c r="O11" s="75" t="s">
        <v>193</v>
      </c>
    </row>
    <row r="12" spans="1:16" x14ac:dyDescent="0.25">
      <c r="A12" s="108">
        <v>190410</v>
      </c>
      <c r="B12" s="108" t="s">
        <v>59</v>
      </c>
      <c r="C12" s="109">
        <v>399.16</v>
      </c>
      <c r="D12" s="109">
        <v>0</v>
      </c>
      <c r="E12" s="37">
        <f t="shared" si="0"/>
        <v>399.16</v>
      </c>
      <c r="F12" s="37">
        <f t="shared" si="1"/>
        <v>79.832000000000008</v>
      </c>
      <c r="G12" s="6">
        <f t="shared" si="2"/>
        <v>478.99200000000002</v>
      </c>
      <c r="J12" s="74">
        <v>55.9</v>
      </c>
      <c r="K12" s="74">
        <v>5.34</v>
      </c>
      <c r="L12" s="75">
        <v>50.55</v>
      </c>
      <c r="M12" s="75" t="s">
        <v>465</v>
      </c>
      <c r="N12" s="75" t="s">
        <v>466</v>
      </c>
      <c r="O12" s="75" t="s">
        <v>467</v>
      </c>
    </row>
    <row r="13" spans="1:16" x14ac:dyDescent="0.25">
      <c r="A13" s="108">
        <v>190411</v>
      </c>
      <c r="B13" s="108" t="s">
        <v>59</v>
      </c>
      <c r="C13" s="109">
        <v>232.06</v>
      </c>
      <c r="D13" s="109">
        <v>0</v>
      </c>
      <c r="E13" s="37">
        <f t="shared" si="0"/>
        <v>232.06</v>
      </c>
      <c r="F13" s="37">
        <f t="shared" si="1"/>
        <v>46.411999999999999</v>
      </c>
      <c r="G13" s="6">
        <f t="shared" si="2"/>
        <v>278.47199999999998</v>
      </c>
      <c r="L13" s="74"/>
    </row>
    <row r="14" spans="1:16" x14ac:dyDescent="0.25">
      <c r="A14" s="108">
        <v>190412</v>
      </c>
      <c r="B14" s="108" t="s">
        <v>59</v>
      </c>
      <c r="C14" s="109">
        <v>37.18</v>
      </c>
      <c r="D14" s="109">
        <v>0</v>
      </c>
      <c r="E14" s="37">
        <f t="shared" si="0"/>
        <v>37.18</v>
      </c>
      <c r="F14" s="37">
        <f t="shared" si="1"/>
        <v>7.4359999999999999</v>
      </c>
      <c r="G14" s="6">
        <f t="shared" si="2"/>
        <v>44.616</v>
      </c>
      <c r="O14" s="83"/>
    </row>
    <row r="15" spans="1:16" x14ac:dyDescent="0.25">
      <c r="A15" s="108">
        <v>190414</v>
      </c>
      <c r="B15" s="108" t="s">
        <v>59</v>
      </c>
      <c r="C15" s="109">
        <v>317.45999999999998</v>
      </c>
      <c r="D15" s="109">
        <v>0</v>
      </c>
      <c r="E15" s="37">
        <f t="shared" si="0"/>
        <v>317.45999999999998</v>
      </c>
      <c r="F15" s="37">
        <f t="shared" si="1"/>
        <v>63.491999999999997</v>
      </c>
      <c r="G15" s="6">
        <f t="shared" si="2"/>
        <v>380.952</v>
      </c>
      <c r="N15" s="77"/>
      <c r="O15" s="84"/>
    </row>
    <row r="16" spans="1:16" x14ac:dyDescent="0.25">
      <c r="A16" s="108">
        <v>190415</v>
      </c>
      <c r="B16" s="108" t="s">
        <v>59</v>
      </c>
      <c r="C16" s="109">
        <v>47.3</v>
      </c>
      <c r="D16" s="109">
        <v>0</v>
      </c>
      <c r="E16" s="37">
        <f t="shared" si="0"/>
        <v>47.3</v>
      </c>
      <c r="F16" s="37">
        <f t="shared" si="1"/>
        <v>9.4599999999999991</v>
      </c>
      <c r="G16" s="6">
        <f t="shared" si="2"/>
        <v>56.76</v>
      </c>
      <c r="J16" s="78">
        <f>SUM(J2:J12)</f>
        <v>2333.7199999999998</v>
      </c>
      <c r="K16" s="78">
        <f>SUM(K2:K12)</f>
        <v>176.27</v>
      </c>
      <c r="L16" s="78">
        <f>SUM(L2:L12)</f>
        <v>2156.4900000000002</v>
      </c>
      <c r="N16" s="77"/>
      <c r="O16" s="84"/>
    </row>
    <row r="17" spans="1:16" x14ac:dyDescent="0.25">
      <c r="A17" s="108">
        <v>190418</v>
      </c>
      <c r="B17" s="108" t="s">
        <v>19</v>
      </c>
      <c r="C17" s="109">
        <v>61.88</v>
      </c>
      <c r="D17" s="109">
        <v>0</v>
      </c>
      <c r="E17" s="37">
        <f t="shared" si="0"/>
        <v>61.88</v>
      </c>
      <c r="F17" s="37">
        <f t="shared" si="1"/>
        <v>12.376000000000001</v>
      </c>
      <c r="G17" s="6">
        <f t="shared" si="2"/>
        <v>74.256</v>
      </c>
      <c r="L17" s="74"/>
      <c r="N17" s="77"/>
      <c r="O17" s="84"/>
    </row>
    <row r="18" spans="1:16" x14ac:dyDescent="0.25">
      <c r="A18" s="108">
        <v>190417</v>
      </c>
      <c r="B18" s="108" t="s">
        <v>352</v>
      </c>
      <c r="C18" s="109">
        <v>186.2</v>
      </c>
      <c r="D18" s="109">
        <v>0</v>
      </c>
      <c r="E18" s="37">
        <f t="shared" si="0"/>
        <v>186.2</v>
      </c>
      <c r="F18" s="37">
        <f t="shared" si="1"/>
        <v>37.239999999999995</v>
      </c>
      <c r="G18" s="6">
        <f t="shared" si="2"/>
        <v>223.44</v>
      </c>
      <c r="N18" s="77"/>
      <c r="O18" s="77"/>
    </row>
    <row r="19" spans="1:16" x14ac:dyDescent="0.25">
      <c r="A19" s="108">
        <v>190517</v>
      </c>
      <c r="B19" s="108" t="s">
        <v>462</v>
      </c>
      <c r="C19" s="109">
        <v>2050</v>
      </c>
      <c r="D19" s="109">
        <v>0</v>
      </c>
      <c r="E19" s="37">
        <f t="shared" si="0"/>
        <v>2050</v>
      </c>
      <c r="F19" s="37">
        <f t="shared" si="1"/>
        <v>410</v>
      </c>
      <c r="G19" s="6">
        <f t="shared" si="2"/>
        <v>2460</v>
      </c>
      <c r="N19" s="77"/>
      <c r="O19" s="77"/>
    </row>
    <row r="20" spans="1:16" x14ac:dyDescent="0.25">
      <c r="A20" s="108">
        <v>190613</v>
      </c>
      <c r="B20" s="108" t="s">
        <v>94</v>
      </c>
      <c r="C20" s="109">
        <v>730.8</v>
      </c>
      <c r="D20" s="109">
        <v>0</v>
      </c>
      <c r="E20" s="37">
        <f t="shared" si="0"/>
        <v>730.8</v>
      </c>
      <c r="F20" s="37">
        <f t="shared" si="1"/>
        <v>146.16</v>
      </c>
      <c r="G20" s="6">
        <f t="shared" si="2"/>
        <v>876.95999999999992</v>
      </c>
      <c r="M20" s="83"/>
      <c r="N20" s="77"/>
      <c r="O20" s="77"/>
    </row>
    <row r="21" spans="1:16" x14ac:dyDescent="0.25">
      <c r="A21" s="108">
        <v>190509</v>
      </c>
      <c r="B21" s="108" t="s">
        <v>115</v>
      </c>
      <c r="C21" s="109">
        <v>200</v>
      </c>
      <c r="D21" s="109">
        <v>0</v>
      </c>
      <c r="E21" s="37">
        <f t="shared" si="0"/>
        <v>200</v>
      </c>
      <c r="F21" s="37">
        <f t="shared" si="1"/>
        <v>40</v>
      </c>
      <c r="G21" s="6">
        <f t="shared" si="2"/>
        <v>240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11323.279999999999</v>
      </c>
      <c r="F24" s="16">
        <f>SUM(F2:F21)</f>
        <v>2251.942</v>
      </c>
      <c r="G24" s="16">
        <f>SUM(G2:G21)</f>
        <v>13575.221999999998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7" spans="1:16" x14ac:dyDescent="0.25">
      <c r="M27" s="94" t="s">
        <v>464</v>
      </c>
    </row>
    <row r="28" spans="1:16" x14ac:dyDescent="0.25">
      <c r="B28" s="90"/>
    </row>
    <row r="29" spans="1:16" x14ac:dyDescent="0.25">
      <c r="B29" s="47"/>
      <c r="K29" s="97"/>
    </row>
    <row r="30" spans="1:16" x14ac:dyDescent="0.25">
      <c r="B30" s="88" t="s">
        <v>460</v>
      </c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4" workbookViewId="0">
      <selection activeCell="E32" sqref="E32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A2" s="108">
        <v>190518</v>
      </c>
      <c r="B2" s="108" t="s">
        <v>119</v>
      </c>
      <c r="C2" s="109">
        <v>1271.7</v>
      </c>
      <c r="D2" s="109">
        <v>0</v>
      </c>
      <c r="E2" s="37">
        <f t="shared" ref="E2:E30" si="0">SUM(C2:D2)</f>
        <v>1271.7</v>
      </c>
      <c r="F2" s="37">
        <f t="shared" ref="F2:F30" si="1">E2/5</f>
        <v>254.34</v>
      </c>
      <c r="G2" s="6">
        <f t="shared" ref="G2:G30" si="2">SUM(E2:F2)</f>
        <v>1526.04</v>
      </c>
      <c r="H2" s="85"/>
      <c r="J2" s="74">
        <v>347.83</v>
      </c>
      <c r="K2" s="74" t="s">
        <v>16</v>
      </c>
      <c r="L2" s="75">
        <v>347.83</v>
      </c>
      <c r="M2" s="75" t="s">
        <v>17</v>
      </c>
      <c r="N2" s="75" t="s">
        <v>468</v>
      </c>
      <c r="O2" s="75" t="s">
        <v>381</v>
      </c>
    </row>
    <row r="3" spans="1:16" x14ac:dyDescent="0.25">
      <c r="A3" s="108">
        <v>190512</v>
      </c>
      <c r="B3" s="108" t="s">
        <v>11</v>
      </c>
      <c r="C3" s="109">
        <v>550</v>
      </c>
      <c r="D3" s="109">
        <v>0</v>
      </c>
      <c r="E3" s="37">
        <f t="shared" si="0"/>
        <v>550</v>
      </c>
      <c r="F3" s="37">
        <f t="shared" si="1"/>
        <v>110</v>
      </c>
      <c r="G3" s="6">
        <f t="shared" si="2"/>
        <v>660</v>
      </c>
      <c r="J3" s="74">
        <v>28</v>
      </c>
      <c r="K3" s="74">
        <v>0</v>
      </c>
      <c r="L3" s="75">
        <v>28</v>
      </c>
      <c r="M3" s="75" t="s">
        <v>469</v>
      </c>
      <c r="N3" s="75" t="s">
        <v>470</v>
      </c>
      <c r="O3" s="75" t="s">
        <v>193</v>
      </c>
    </row>
    <row r="4" spans="1:16" x14ac:dyDescent="0.25">
      <c r="A4" s="108">
        <v>190515</v>
      </c>
      <c r="B4" s="108" t="s">
        <v>11</v>
      </c>
      <c r="C4" s="109">
        <v>550</v>
      </c>
      <c r="D4" s="109">
        <v>0</v>
      </c>
      <c r="E4" s="37">
        <f t="shared" si="0"/>
        <v>550</v>
      </c>
      <c r="F4" s="37">
        <f t="shared" si="1"/>
        <v>110</v>
      </c>
      <c r="G4" s="6">
        <f t="shared" si="2"/>
        <v>660</v>
      </c>
      <c r="J4" s="74">
        <v>47.54</v>
      </c>
      <c r="K4" s="74">
        <v>0</v>
      </c>
      <c r="L4" s="75">
        <v>47.54</v>
      </c>
      <c r="M4" s="75" t="s">
        <v>440</v>
      </c>
      <c r="N4" s="75" t="s">
        <v>30</v>
      </c>
      <c r="O4" s="75" t="s">
        <v>193</v>
      </c>
    </row>
    <row r="5" spans="1:16" x14ac:dyDescent="0.25">
      <c r="A5" s="108">
        <v>190605</v>
      </c>
      <c r="B5" s="108" t="s">
        <v>462</v>
      </c>
      <c r="C5" s="109">
        <v>1950</v>
      </c>
      <c r="D5" s="109">
        <v>0</v>
      </c>
      <c r="E5" s="37">
        <f t="shared" si="0"/>
        <v>1950</v>
      </c>
      <c r="F5" s="37">
        <f t="shared" si="1"/>
        <v>390</v>
      </c>
      <c r="G5" s="6">
        <f t="shared" si="2"/>
        <v>2340</v>
      </c>
      <c r="J5" s="74">
        <v>75</v>
      </c>
      <c r="K5" s="74">
        <v>0</v>
      </c>
      <c r="L5" s="75">
        <v>75</v>
      </c>
      <c r="M5" s="75" t="s">
        <v>224</v>
      </c>
      <c r="N5" s="75" t="s">
        <v>189</v>
      </c>
      <c r="O5" s="75" t="s">
        <v>193</v>
      </c>
    </row>
    <row r="6" spans="1:16" x14ac:dyDescent="0.25">
      <c r="A6" s="108">
        <v>190521</v>
      </c>
      <c r="B6" s="108" t="s">
        <v>19</v>
      </c>
      <c r="C6" s="109">
        <v>150</v>
      </c>
      <c r="D6" s="109">
        <v>0</v>
      </c>
      <c r="E6" s="37">
        <f t="shared" si="0"/>
        <v>150</v>
      </c>
      <c r="F6" s="37">
        <f t="shared" si="1"/>
        <v>30</v>
      </c>
      <c r="G6" s="6">
        <f t="shared" si="2"/>
        <v>180</v>
      </c>
      <c r="J6" s="74">
        <v>18.579999999999998</v>
      </c>
      <c r="K6" s="74">
        <v>0</v>
      </c>
      <c r="L6" s="75">
        <v>18.579999999999998</v>
      </c>
      <c r="M6" s="75" t="s">
        <v>386</v>
      </c>
      <c r="N6" s="75" t="s">
        <v>43</v>
      </c>
      <c r="O6" s="75" t="s">
        <v>193</v>
      </c>
    </row>
    <row r="7" spans="1:16" x14ac:dyDescent="0.25">
      <c r="A7" s="108">
        <v>190708</v>
      </c>
      <c r="B7" s="108" t="s">
        <v>51</v>
      </c>
      <c r="C7" s="109">
        <v>794.83</v>
      </c>
      <c r="D7" s="109">
        <v>0</v>
      </c>
      <c r="E7" s="37">
        <f t="shared" si="0"/>
        <v>794.83</v>
      </c>
      <c r="F7" s="37">
        <f t="shared" si="1"/>
        <v>158.96600000000001</v>
      </c>
      <c r="G7" s="6">
        <f t="shared" si="2"/>
        <v>953.79600000000005</v>
      </c>
      <c r="J7" s="74">
        <v>16.48</v>
      </c>
      <c r="K7" s="74">
        <v>0</v>
      </c>
      <c r="L7" s="75">
        <v>16.48</v>
      </c>
      <c r="M7" s="75" t="s">
        <v>77</v>
      </c>
      <c r="N7" s="75" t="s">
        <v>471</v>
      </c>
      <c r="O7" s="75" t="s">
        <v>193</v>
      </c>
    </row>
    <row r="8" spans="1:16" x14ac:dyDescent="0.25">
      <c r="A8" s="108">
        <v>190705</v>
      </c>
      <c r="B8" s="108" t="s">
        <v>248</v>
      </c>
      <c r="C8" s="109">
        <v>730</v>
      </c>
      <c r="D8" s="109">
        <v>0</v>
      </c>
      <c r="E8" s="37">
        <f t="shared" si="0"/>
        <v>730</v>
      </c>
      <c r="F8" s="37">
        <f t="shared" si="1"/>
        <v>146</v>
      </c>
      <c r="G8" s="6">
        <f t="shared" si="2"/>
        <v>876</v>
      </c>
      <c r="J8" s="74">
        <v>74.77</v>
      </c>
      <c r="K8" s="74">
        <v>0</v>
      </c>
      <c r="L8" s="75">
        <v>74.77</v>
      </c>
      <c r="M8" s="75" t="s">
        <v>10</v>
      </c>
      <c r="N8" s="75" t="s">
        <v>268</v>
      </c>
      <c r="O8" s="75" t="s">
        <v>193</v>
      </c>
    </row>
    <row r="9" spans="1:16" x14ac:dyDescent="0.25">
      <c r="A9" s="108">
        <v>190608</v>
      </c>
      <c r="B9" s="108" t="s">
        <v>12</v>
      </c>
      <c r="C9" s="109">
        <v>860.75</v>
      </c>
      <c r="D9" s="109">
        <v>0</v>
      </c>
      <c r="E9" s="37">
        <f t="shared" si="0"/>
        <v>860.75</v>
      </c>
      <c r="F9" s="37">
        <f t="shared" si="1"/>
        <v>172.15</v>
      </c>
      <c r="G9" s="6">
        <f t="shared" si="2"/>
        <v>1032.9000000000001</v>
      </c>
      <c r="J9" s="74">
        <v>648</v>
      </c>
      <c r="K9" s="74">
        <v>108</v>
      </c>
      <c r="L9" s="75">
        <v>540</v>
      </c>
      <c r="M9" s="75" t="s">
        <v>50</v>
      </c>
      <c r="N9" s="75" t="s">
        <v>86</v>
      </c>
      <c r="O9" s="75" t="s">
        <v>193</v>
      </c>
    </row>
    <row r="10" spans="1:16" x14ac:dyDescent="0.25">
      <c r="A10" s="108">
        <v>190610</v>
      </c>
      <c r="B10" s="108" t="s">
        <v>50</v>
      </c>
      <c r="C10" s="109">
        <v>800</v>
      </c>
      <c r="D10" s="109">
        <v>87.6</v>
      </c>
      <c r="E10" s="37">
        <f t="shared" si="0"/>
        <v>887.6</v>
      </c>
      <c r="F10" s="37">
        <f t="shared" si="1"/>
        <v>177.52</v>
      </c>
      <c r="G10" s="6">
        <f t="shared" si="2"/>
        <v>1065.1200000000001</v>
      </c>
      <c r="J10" s="74">
        <v>92.98</v>
      </c>
      <c r="K10" s="74">
        <v>13</v>
      </c>
      <c r="L10" s="75">
        <v>79.98</v>
      </c>
      <c r="M10" s="75" t="s">
        <v>82</v>
      </c>
      <c r="N10" s="75" t="s">
        <v>345</v>
      </c>
      <c r="O10" s="75" t="s">
        <v>193</v>
      </c>
    </row>
    <row r="11" spans="1:16" x14ac:dyDescent="0.25">
      <c r="A11" s="108">
        <v>190709</v>
      </c>
      <c r="B11" s="108" t="s">
        <v>51</v>
      </c>
      <c r="C11" s="109">
        <v>802.7</v>
      </c>
      <c r="D11" s="109">
        <v>0</v>
      </c>
      <c r="E11" s="37">
        <f t="shared" si="0"/>
        <v>802.7</v>
      </c>
      <c r="F11" s="37">
        <f t="shared" si="1"/>
        <v>160.54000000000002</v>
      </c>
      <c r="G11" s="6">
        <f t="shared" si="2"/>
        <v>963.24</v>
      </c>
    </row>
    <row r="12" spans="1:16" x14ac:dyDescent="0.25">
      <c r="A12" s="108">
        <v>190702</v>
      </c>
      <c r="B12" s="108" t="s">
        <v>332</v>
      </c>
      <c r="C12" s="109">
        <v>700</v>
      </c>
      <c r="D12" s="109">
        <v>333.42</v>
      </c>
      <c r="E12" s="37">
        <f t="shared" si="0"/>
        <v>1033.42</v>
      </c>
      <c r="F12" s="37" t="s">
        <v>114</v>
      </c>
      <c r="G12" s="6">
        <f t="shared" si="2"/>
        <v>1033.42</v>
      </c>
    </row>
    <row r="13" spans="1:16" x14ac:dyDescent="0.25">
      <c r="A13" s="108">
        <v>190609</v>
      </c>
      <c r="B13" s="108" t="s">
        <v>11</v>
      </c>
      <c r="C13" s="109">
        <v>550</v>
      </c>
      <c r="D13" s="109">
        <v>0</v>
      </c>
      <c r="E13" s="37">
        <f t="shared" si="0"/>
        <v>550</v>
      </c>
      <c r="F13" s="37">
        <f t="shared" si="1"/>
        <v>110</v>
      </c>
      <c r="G13" s="6">
        <f t="shared" si="2"/>
        <v>660</v>
      </c>
      <c r="J13" s="78">
        <f>SUM(J2:J10)</f>
        <v>1349.18</v>
      </c>
      <c r="K13" s="78">
        <f t="shared" ref="K13:L13" si="3">SUM(K2:K10)</f>
        <v>121</v>
      </c>
      <c r="L13" s="78">
        <f t="shared" si="3"/>
        <v>1228.18</v>
      </c>
    </row>
    <row r="14" spans="1:16" x14ac:dyDescent="0.25">
      <c r="A14" s="108">
        <v>190615</v>
      </c>
      <c r="B14" s="108" t="s">
        <v>11</v>
      </c>
      <c r="C14" s="109">
        <v>550</v>
      </c>
      <c r="D14" s="109">
        <v>0</v>
      </c>
      <c r="E14" s="37">
        <f t="shared" si="0"/>
        <v>550</v>
      </c>
      <c r="F14" s="37">
        <f t="shared" si="1"/>
        <v>110</v>
      </c>
      <c r="G14" s="6">
        <f t="shared" si="2"/>
        <v>660</v>
      </c>
      <c r="M14" s="75" t="s">
        <v>472</v>
      </c>
      <c r="O14" s="83"/>
    </row>
    <row r="15" spans="1:16" x14ac:dyDescent="0.25">
      <c r="A15" s="108">
        <v>190707</v>
      </c>
      <c r="B15" s="108" t="s">
        <v>231</v>
      </c>
      <c r="C15" s="109">
        <v>1460</v>
      </c>
      <c r="D15" s="109">
        <v>0</v>
      </c>
      <c r="E15" s="37">
        <f t="shared" si="0"/>
        <v>1460</v>
      </c>
      <c r="F15" s="37">
        <f t="shared" si="1"/>
        <v>292</v>
      </c>
      <c r="G15" s="6">
        <f t="shared" si="2"/>
        <v>1752</v>
      </c>
      <c r="N15" s="77"/>
      <c r="O15" s="84"/>
    </row>
    <row r="16" spans="1:16" x14ac:dyDescent="0.25">
      <c r="A16" s="108">
        <v>190520</v>
      </c>
      <c r="B16" s="108" t="s">
        <v>115</v>
      </c>
      <c r="C16" s="109">
        <v>72</v>
      </c>
      <c r="D16" s="109">
        <v>0</v>
      </c>
      <c r="E16" s="37">
        <f t="shared" si="0"/>
        <v>72</v>
      </c>
      <c r="F16" s="37">
        <f t="shared" si="1"/>
        <v>14.4</v>
      </c>
      <c r="G16" s="6">
        <f t="shared" si="2"/>
        <v>86.4</v>
      </c>
      <c r="K16" s="78"/>
      <c r="N16" s="77"/>
      <c r="O16" s="84"/>
    </row>
    <row r="17" spans="1:16" x14ac:dyDescent="0.25">
      <c r="A17" s="108">
        <v>190604</v>
      </c>
      <c r="B17" s="108" t="s">
        <v>115</v>
      </c>
      <c r="C17" s="109">
        <v>47.3</v>
      </c>
      <c r="D17" s="109">
        <v>0</v>
      </c>
      <c r="E17" s="37">
        <f t="shared" si="0"/>
        <v>47.3</v>
      </c>
      <c r="F17" s="37">
        <f t="shared" si="1"/>
        <v>9.4599999999999991</v>
      </c>
      <c r="G17" s="6">
        <f t="shared" si="2"/>
        <v>56.76</v>
      </c>
      <c r="L17" s="74"/>
      <c r="N17" s="77"/>
      <c r="O17" s="84"/>
    </row>
    <row r="18" spans="1:16" x14ac:dyDescent="0.25">
      <c r="A18" s="108">
        <v>190501</v>
      </c>
      <c r="B18" s="108" t="s">
        <v>59</v>
      </c>
      <c r="C18" s="109">
        <v>1876.3</v>
      </c>
      <c r="D18" s="109">
        <v>0</v>
      </c>
      <c r="E18" s="37">
        <f t="shared" si="0"/>
        <v>1876.3</v>
      </c>
      <c r="F18" s="37">
        <f t="shared" si="1"/>
        <v>375.26</v>
      </c>
      <c r="G18" s="6">
        <f t="shared" si="2"/>
        <v>2251.56</v>
      </c>
      <c r="N18" s="77"/>
      <c r="O18" s="77"/>
    </row>
    <row r="19" spans="1:16" x14ac:dyDescent="0.25">
      <c r="A19" s="108">
        <v>190503</v>
      </c>
      <c r="B19" s="108" t="s">
        <v>59</v>
      </c>
      <c r="C19" s="109">
        <v>550</v>
      </c>
      <c r="D19" s="109">
        <v>0</v>
      </c>
      <c r="E19" s="37">
        <f t="shared" si="0"/>
        <v>550</v>
      </c>
      <c r="F19" s="37">
        <f t="shared" si="1"/>
        <v>110</v>
      </c>
      <c r="G19" s="6">
        <f t="shared" si="2"/>
        <v>660</v>
      </c>
      <c r="N19" s="77"/>
      <c r="O19" s="77"/>
    </row>
    <row r="20" spans="1:16" x14ac:dyDescent="0.25">
      <c r="A20" s="108">
        <v>190505</v>
      </c>
      <c r="B20" s="108" t="s">
        <v>59</v>
      </c>
      <c r="C20" s="109">
        <v>204.6</v>
      </c>
      <c r="D20" s="109">
        <v>0</v>
      </c>
      <c r="E20" s="37">
        <f t="shared" si="0"/>
        <v>204.6</v>
      </c>
      <c r="F20" s="37">
        <f t="shared" si="1"/>
        <v>40.92</v>
      </c>
      <c r="G20" s="6">
        <f t="shared" si="2"/>
        <v>245.51999999999998</v>
      </c>
      <c r="M20" s="83"/>
      <c r="N20" s="77"/>
      <c r="O20" s="77"/>
    </row>
    <row r="21" spans="1:16" x14ac:dyDescent="0.25">
      <c r="A21" s="108">
        <v>190506</v>
      </c>
      <c r="B21" s="108" t="s">
        <v>59</v>
      </c>
      <c r="C21" s="109">
        <v>150</v>
      </c>
      <c r="D21" s="109">
        <v>0</v>
      </c>
      <c r="E21" s="37">
        <f t="shared" si="0"/>
        <v>150</v>
      </c>
      <c r="F21" s="37">
        <f t="shared" si="1"/>
        <v>30</v>
      </c>
      <c r="G21" s="6">
        <f t="shared" si="2"/>
        <v>180</v>
      </c>
      <c r="N21" s="77"/>
      <c r="O21" s="77"/>
    </row>
    <row r="22" spans="1:16" x14ac:dyDescent="0.25">
      <c r="A22" s="108">
        <v>190507</v>
      </c>
      <c r="B22" s="108" t="s">
        <v>59</v>
      </c>
      <c r="C22" s="109">
        <v>158.62</v>
      </c>
      <c r="D22" s="109">
        <v>0</v>
      </c>
      <c r="E22" s="37">
        <f t="shared" si="0"/>
        <v>158.62</v>
      </c>
      <c r="F22" s="37">
        <f t="shared" si="1"/>
        <v>31.724</v>
      </c>
      <c r="G22" s="6">
        <f t="shared" si="2"/>
        <v>190.34399999999999</v>
      </c>
      <c r="N22" s="77"/>
      <c r="O22" s="77"/>
    </row>
    <row r="23" spans="1:16" x14ac:dyDescent="0.25">
      <c r="A23" s="108">
        <v>190508</v>
      </c>
      <c r="B23" s="108" t="s">
        <v>59</v>
      </c>
      <c r="C23" s="109">
        <v>154</v>
      </c>
      <c r="D23" s="109">
        <v>0</v>
      </c>
      <c r="E23" s="37">
        <f t="shared" si="0"/>
        <v>154</v>
      </c>
      <c r="F23" s="37">
        <f t="shared" si="1"/>
        <v>30.8</v>
      </c>
      <c r="G23" s="6">
        <f t="shared" si="2"/>
        <v>184.8</v>
      </c>
      <c r="N23" s="77"/>
      <c r="O23" s="77"/>
      <c r="P23" s="77"/>
    </row>
    <row r="24" spans="1:16" x14ac:dyDescent="0.25">
      <c r="A24" s="108">
        <v>190510</v>
      </c>
      <c r="B24" s="108" t="s">
        <v>59</v>
      </c>
      <c r="C24" s="109">
        <v>454.38</v>
      </c>
      <c r="D24" s="109">
        <v>0</v>
      </c>
      <c r="E24" s="37">
        <f t="shared" si="0"/>
        <v>454.38</v>
      </c>
      <c r="F24" s="37">
        <f t="shared" si="1"/>
        <v>90.876000000000005</v>
      </c>
      <c r="G24" s="109">
        <f t="shared" si="2"/>
        <v>545.25599999999997</v>
      </c>
      <c r="J24" s="92"/>
      <c r="K24" s="92"/>
      <c r="L24" s="93"/>
      <c r="M24" s="93"/>
      <c r="N24" s="93"/>
      <c r="O24" s="93"/>
      <c r="P24" s="79"/>
    </row>
    <row r="25" spans="1:16" x14ac:dyDescent="0.25">
      <c r="A25" s="108">
        <v>190511</v>
      </c>
      <c r="B25" s="108" t="s">
        <v>59</v>
      </c>
      <c r="C25" s="109">
        <v>75.78</v>
      </c>
      <c r="D25" s="109">
        <v>0</v>
      </c>
      <c r="E25" s="37">
        <f t="shared" si="0"/>
        <v>75.78</v>
      </c>
      <c r="F25" s="37">
        <f t="shared" si="1"/>
        <v>15.156000000000001</v>
      </c>
      <c r="G25" s="109">
        <f t="shared" si="2"/>
        <v>90.936000000000007</v>
      </c>
      <c r="J25" s="78"/>
      <c r="K25" s="78"/>
      <c r="L25" s="78"/>
      <c r="P25" s="83"/>
    </row>
    <row r="26" spans="1:16" x14ac:dyDescent="0.25">
      <c r="A26" s="108">
        <v>190513</v>
      </c>
      <c r="B26" s="108" t="s">
        <v>59</v>
      </c>
      <c r="C26" s="109">
        <v>27.72</v>
      </c>
      <c r="D26" s="109">
        <v>0</v>
      </c>
      <c r="E26" s="37">
        <f t="shared" si="0"/>
        <v>27.72</v>
      </c>
      <c r="F26" s="37">
        <f t="shared" si="1"/>
        <v>5.5439999999999996</v>
      </c>
      <c r="G26" s="109">
        <f t="shared" si="2"/>
        <v>33.263999999999996</v>
      </c>
    </row>
    <row r="27" spans="1:16" x14ac:dyDescent="0.25">
      <c r="A27" s="108">
        <v>190514</v>
      </c>
      <c r="B27" s="108" t="s">
        <v>59</v>
      </c>
      <c r="C27" s="109">
        <v>26.62</v>
      </c>
      <c r="D27" s="109">
        <v>0</v>
      </c>
      <c r="E27" s="37">
        <f t="shared" si="0"/>
        <v>26.62</v>
      </c>
      <c r="F27" s="37">
        <f t="shared" si="1"/>
        <v>5.3239999999999998</v>
      </c>
      <c r="G27" s="109">
        <f t="shared" si="2"/>
        <v>31.944000000000003</v>
      </c>
    </row>
    <row r="28" spans="1:16" x14ac:dyDescent="0.25">
      <c r="A28" s="108">
        <v>190516</v>
      </c>
      <c r="B28" s="108" t="s">
        <v>59</v>
      </c>
      <c r="C28" s="109">
        <v>62.7</v>
      </c>
      <c r="D28" s="109">
        <v>0</v>
      </c>
      <c r="E28" s="37">
        <f t="shared" si="0"/>
        <v>62.7</v>
      </c>
      <c r="F28" s="37">
        <f t="shared" si="1"/>
        <v>12.540000000000001</v>
      </c>
      <c r="G28" s="109">
        <f t="shared" si="2"/>
        <v>75.240000000000009</v>
      </c>
    </row>
    <row r="29" spans="1:16" x14ac:dyDescent="0.25">
      <c r="A29" s="98">
        <v>190413</v>
      </c>
      <c r="B29" s="98" t="s">
        <v>59</v>
      </c>
      <c r="C29" s="99">
        <v>319.66000000000003</v>
      </c>
      <c r="D29" s="99">
        <v>0</v>
      </c>
      <c r="E29" s="113">
        <f t="shared" si="0"/>
        <v>319.66000000000003</v>
      </c>
      <c r="F29" s="113">
        <f t="shared" si="1"/>
        <v>63.932000000000002</v>
      </c>
      <c r="G29" s="99">
        <f t="shared" si="2"/>
        <v>383.59200000000004</v>
      </c>
      <c r="H29" s="114" t="s">
        <v>473</v>
      </c>
    </row>
    <row r="30" spans="1:16" x14ac:dyDescent="0.25">
      <c r="A30" s="108">
        <v>190703</v>
      </c>
      <c r="B30" s="108" t="s">
        <v>474</v>
      </c>
      <c r="C30" s="109">
        <v>1200</v>
      </c>
      <c r="D30" s="109">
        <v>0</v>
      </c>
      <c r="E30" s="37">
        <f t="shared" si="0"/>
        <v>1200</v>
      </c>
      <c r="F30" s="37">
        <f t="shared" si="1"/>
        <v>240</v>
      </c>
      <c r="G30" s="109">
        <f t="shared" si="2"/>
        <v>1440</v>
      </c>
    </row>
    <row r="31" spans="1:16" x14ac:dyDescent="0.25">
      <c r="A31" s="108"/>
      <c r="B31" s="108"/>
      <c r="C31" s="109"/>
      <c r="D31" s="109"/>
      <c r="E31" s="37"/>
      <c r="F31" s="37"/>
      <c r="G31" s="109"/>
    </row>
    <row r="32" spans="1:16" x14ac:dyDescent="0.25">
      <c r="A32" s="15" t="s">
        <v>21</v>
      </c>
      <c r="B32" s="15"/>
      <c r="C32" s="16"/>
      <c r="D32" s="16"/>
      <c r="E32" s="16">
        <f>SUM(E2:E29)</f>
        <v>16320.68</v>
      </c>
      <c r="F32" s="16">
        <f t="shared" ref="F32:G32" si="4">SUM(F2:F29)</f>
        <v>3057.4520000000007</v>
      </c>
      <c r="G32" s="16">
        <f t="shared" si="4"/>
        <v>19378.132000000005</v>
      </c>
      <c r="K32" s="97"/>
    </row>
    <row r="34" spans="1:16" x14ac:dyDescent="0.25">
      <c r="A34" s="26" t="s">
        <v>52</v>
      </c>
      <c r="M34" s="83"/>
    </row>
    <row r="35" spans="1:16" x14ac:dyDescent="0.25">
      <c r="A35" s="2">
        <v>0.61</v>
      </c>
    </row>
    <row r="36" spans="1:16" x14ac:dyDescent="0.25">
      <c r="A36" s="36">
        <v>8.5</v>
      </c>
      <c r="J36" s="81"/>
      <c r="K36" s="89"/>
      <c r="L36" s="89"/>
      <c r="M36" s="89"/>
      <c r="N36" s="89"/>
      <c r="O36" s="89"/>
      <c r="P36" s="89"/>
    </row>
    <row r="37" spans="1:16" x14ac:dyDescent="0.25">
      <c r="A37" s="2">
        <v>15.04</v>
      </c>
    </row>
    <row r="38" spans="1:16" x14ac:dyDescent="0.25">
      <c r="A38" s="2">
        <v>8.5</v>
      </c>
    </row>
    <row r="39" spans="1:16" x14ac:dyDescent="0.25">
      <c r="A39" s="2">
        <v>8.5</v>
      </c>
      <c r="M39" s="83"/>
    </row>
    <row r="40" spans="1:16" x14ac:dyDescent="0.25">
      <c r="A40" s="2">
        <v>8.5</v>
      </c>
    </row>
    <row r="41" spans="1:16" x14ac:dyDescent="0.25">
      <c r="A41" s="2">
        <v>13.5</v>
      </c>
    </row>
    <row r="42" spans="1:16" x14ac:dyDescent="0.25">
      <c r="A42" s="2">
        <v>8.5</v>
      </c>
    </row>
    <row r="43" spans="1:16" x14ac:dyDescent="0.25">
      <c r="A43" s="2">
        <v>8.5</v>
      </c>
      <c r="C43" s="6">
        <f>SUM(A35:A43)</f>
        <v>80.150000000000006</v>
      </c>
    </row>
  </sheetData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XFD104857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D2" s="6">
        <v>0</v>
      </c>
      <c r="E2" s="37">
        <f t="shared" ref="E2:E23" si="0">SUM(C2:D2)</f>
        <v>0</v>
      </c>
      <c r="F2" s="37">
        <f t="shared" ref="F2:F23" si="1">E2/5</f>
        <v>0</v>
      </c>
      <c r="G2" s="6">
        <f t="shared" ref="G2:G23" si="2">SUM(E2:F2)</f>
        <v>0</v>
      </c>
      <c r="H2" s="85"/>
    </row>
    <row r="3" spans="1:16" x14ac:dyDescent="0.25">
      <c r="D3" s="6">
        <v>0</v>
      </c>
      <c r="E3" s="37">
        <f t="shared" si="0"/>
        <v>0</v>
      </c>
      <c r="F3" s="37">
        <f t="shared" si="1"/>
        <v>0</v>
      </c>
      <c r="G3" s="6">
        <f t="shared" si="2"/>
        <v>0</v>
      </c>
    </row>
    <row r="4" spans="1:16" x14ac:dyDescent="0.25">
      <c r="D4" s="6">
        <v>0</v>
      </c>
      <c r="E4" s="37">
        <f t="shared" si="0"/>
        <v>0</v>
      </c>
      <c r="F4" s="37">
        <f t="shared" si="1"/>
        <v>0</v>
      </c>
      <c r="G4" s="6">
        <f t="shared" si="2"/>
        <v>0</v>
      </c>
    </row>
    <row r="5" spans="1:16" x14ac:dyDescent="0.25">
      <c r="D5" s="6">
        <v>0</v>
      </c>
      <c r="E5" s="37">
        <f t="shared" si="0"/>
        <v>0</v>
      </c>
      <c r="F5" s="37">
        <f t="shared" si="1"/>
        <v>0</v>
      </c>
      <c r="G5" s="6">
        <f t="shared" si="2"/>
        <v>0</v>
      </c>
    </row>
    <row r="6" spans="1:16" x14ac:dyDescent="0.25">
      <c r="D6" s="6">
        <v>0</v>
      </c>
      <c r="E6" s="37">
        <f t="shared" si="0"/>
        <v>0</v>
      </c>
      <c r="F6" s="37">
        <f t="shared" si="1"/>
        <v>0</v>
      </c>
      <c r="G6" s="6">
        <f t="shared" si="2"/>
        <v>0</v>
      </c>
    </row>
    <row r="7" spans="1:16" x14ac:dyDescent="0.25">
      <c r="D7" s="6">
        <v>0</v>
      </c>
      <c r="E7" s="37">
        <f t="shared" si="0"/>
        <v>0</v>
      </c>
      <c r="F7" s="37">
        <f t="shared" si="1"/>
        <v>0</v>
      </c>
      <c r="G7" s="6">
        <f t="shared" si="2"/>
        <v>0</v>
      </c>
    </row>
    <row r="8" spans="1:16" x14ac:dyDescent="0.25">
      <c r="D8" s="6">
        <v>0</v>
      </c>
      <c r="E8" s="37">
        <f t="shared" si="0"/>
        <v>0</v>
      </c>
      <c r="F8" s="37">
        <f t="shared" si="1"/>
        <v>0</v>
      </c>
      <c r="G8" s="6">
        <f t="shared" si="2"/>
        <v>0</v>
      </c>
    </row>
    <row r="9" spans="1:16" x14ac:dyDescent="0.25">
      <c r="D9" s="6">
        <v>0</v>
      </c>
      <c r="E9" s="37">
        <f t="shared" si="0"/>
        <v>0</v>
      </c>
      <c r="F9" s="37">
        <f t="shared" si="1"/>
        <v>0</v>
      </c>
      <c r="G9" s="6">
        <f t="shared" si="2"/>
        <v>0</v>
      </c>
    </row>
    <row r="10" spans="1:16" x14ac:dyDescent="0.25">
      <c r="D10" s="6">
        <v>0</v>
      </c>
      <c r="E10" s="37">
        <f t="shared" si="0"/>
        <v>0</v>
      </c>
      <c r="F10" s="37">
        <f t="shared" si="1"/>
        <v>0</v>
      </c>
      <c r="G10" s="6">
        <f t="shared" si="2"/>
        <v>0</v>
      </c>
    </row>
    <row r="11" spans="1:16" x14ac:dyDescent="0.25">
      <c r="D11" s="6">
        <v>0</v>
      </c>
      <c r="E11" s="37">
        <f t="shared" si="0"/>
        <v>0</v>
      </c>
      <c r="F11" s="37">
        <f t="shared" si="1"/>
        <v>0</v>
      </c>
      <c r="G11" s="6">
        <f t="shared" si="2"/>
        <v>0</v>
      </c>
    </row>
    <row r="12" spans="1:16" x14ac:dyDescent="0.25">
      <c r="D12" s="6">
        <v>0</v>
      </c>
      <c r="E12" s="37">
        <f t="shared" si="0"/>
        <v>0</v>
      </c>
      <c r="F12" s="37">
        <f t="shared" si="1"/>
        <v>0</v>
      </c>
      <c r="G12" s="6">
        <f t="shared" si="2"/>
        <v>0</v>
      </c>
    </row>
    <row r="13" spans="1:16" x14ac:dyDescent="0.25">
      <c r="D13" s="6">
        <v>0</v>
      </c>
      <c r="E13" s="37">
        <f t="shared" si="0"/>
        <v>0</v>
      </c>
      <c r="F13" s="37">
        <f t="shared" si="1"/>
        <v>0</v>
      </c>
      <c r="G13" s="6">
        <f t="shared" si="2"/>
        <v>0</v>
      </c>
      <c r="L13" s="74"/>
    </row>
    <row r="14" spans="1:16" x14ac:dyDescent="0.25">
      <c r="D14" s="6">
        <v>0</v>
      </c>
      <c r="E14" s="37">
        <f t="shared" si="0"/>
        <v>0</v>
      </c>
      <c r="F14" s="37">
        <f t="shared" si="1"/>
        <v>0</v>
      </c>
      <c r="G14" s="6">
        <f t="shared" si="2"/>
        <v>0</v>
      </c>
      <c r="O14" s="83"/>
    </row>
    <row r="15" spans="1:16" x14ac:dyDescent="0.25">
      <c r="D15" s="6">
        <v>0</v>
      </c>
      <c r="E15" s="37">
        <f t="shared" si="0"/>
        <v>0</v>
      </c>
      <c r="F15" s="37">
        <f t="shared" si="1"/>
        <v>0</v>
      </c>
      <c r="G15" s="6">
        <f t="shared" si="2"/>
        <v>0</v>
      </c>
      <c r="N15" s="77"/>
      <c r="O15" s="84"/>
    </row>
    <row r="16" spans="1:16" x14ac:dyDescent="0.25">
      <c r="D16" s="6">
        <v>0</v>
      </c>
      <c r="E16" s="37">
        <f t="shared" si="0"/>
        <v>0</v>
      </c>
      <c r="F16" s="37">
        <f t="shared" si="1"/>
        <v>0</v>
      </c>
      <c r="G16" s="6">
        <f t="shared" si="2"/>
        <v>0</v>
      </c>
      <c r="K16" s="78"/>
      <c r="N16" s="77"/>
      <c r="O16" s="84"/>
    </row>
    <row r="17" spans="1:16" x14ac:dyDescent="0.25">
      <c r="D17" s="6">
        <v>0</v>
      </c>
      <c r="E17" s="37">
        <f t="shared" si="0"/>
        <v>0</v>
      </c>
      <c r="F17" s="37">
        <f t="shared" si="1"/>
        <v>0</v>
      </c>
      <c r="G17" s="6">
        <f t="shared" si="2"/>
        <v>0</v>
      </c>
      <c r="L17" s="74"/>
      <c r="N17" s="77"/>
      <c r="O17" s="84"/>
    </row>
    <row r="18" spans="1:16" x14ac:dyDescent="0.25">
      <c r="D18" s="6">
        <v>0</v>
      </c>
      <c r="E18" s="37">
        <f t="shared" si="0"/>
        <v>0</v>
      </c>
      <c r="F18" s="37">
        <f t="shared" si="1"/>
        <v>0</v>
      </c>
      <c r="G18" s="6">
        <f t="shared" si="2"/>
        <v>0</v>
      </c>
      <c r="N18" s="77"/>
      <c r="O18" s="77"/>
    </row>
    <row r="19" spans="1:16" x14ac:dyDescent="0.25">
      <c r="D19" s="6">
        <v>0</v>
      </c>
      <c r="E19" s="37">
        <f t="shared" si="0"/>
        <v>0</v>
      </c>
      <c r="F19" s="37">
        <f t="shared" si="1"/>
        <v>0</v>
      </c>
      <c r="G19" s="6">
        <f t="shared" si="2"/>
        <v>0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0</v>
      </c>
      <c r="F24" s="16">
        <f>SUM(F2:F21)</f>
        <v>0</v>
      </c>
      <c r="G24" s="16">
        <f>SUM(G2:G21)</f>
        <v>0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XFD104857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D2" s="6">
        <v>0</v>
      </c>
      <c r="E2" s="37">
        <f t="shared" ref="E2:E23" si="0">SUM(C2:D2)</f>
        <v>0</v>
      </c>
      <c r="F2" s="37">
        <f t="shared" ref="F2:F23" si="1">E2/5</f>
        <v>0</v>
      </c>
      <c r="G2" s="6">
        <f t="shared" ref="G2:G23" si="2">SUM(E2:F2)</f>
        <v>0</v>
      </c>
      <c r="H2" s="85"/>
    </row>
    <row r="3" spans="1:16" x14ac:dyDescent="0.25">
      <c r="D3" s="6">
        <v>0</v>
      </c>
      <c r="E3" s="37">
        <f t="shared" si="0"/>
        <v>0</v>
      </c>
      <c r="F3" s="37">
        <f t="shared" si="1"/>
        <v>0</v>
      </c>
      <c r="G3" s="6">
        <f t="shared" si="2"/>
        <v>0</v>
      </c>
    </row>
    <row r="4" spans="1:16" x14ac:dyDescent="0.25">
      <c r="D4" s="6">
        <v>0</v>
      </c>
      <c r="E4" s="37">
        <f t="shared" si="0"/>
        <v>0</v>
      </c>
      <c r="F4" s="37">
        <f t="shared" si="1"/>
        <v>0</v>
      </c>
      <c r="G4" s="6">
        <f t="shared" si="2"/>
        <v>0</v>
      </c>
    </row>
    <row r="5" spans="1:16" x14ac:dyDescent="0.25">
      <c r="D5" s="6">
        <v>0</v>
      </c>
      <c r="E5" s="37">
        <f t="shared" si="0"/>
        <v>0</v>
      </c>
      <c r="F5" s="37">
        <f t="shared" si="1"/>
        <v>0</v>
      </c>
      <c r="G5" s="6">
        <f t="shared" si="2"/>
        <v>0</v>
      </c>
    </row>
    <row r="6" spans="1:16" x14ac:dyDescent="0.25">
      <c r="D6" s="6">
        <v>0</v>
      </c>
      <c r="E6" s="37">
        <f t="shared" si="0"/>
        <v>0</v>
      </c>
      <c r="F6" s="37">
        <f t="shared" si="1"/>
        <v>0</v>
      </c>
      <c r="G6" s="6">
        <f t="shared" si="2"/>
        <v>0</v>
      </c>
    </row>
    <row r="7" spans="1:16" x14ac:dyDescent="0.25">
      <c r="D7" s="6">
        <v>0</v>
      </c>
      <c r="E7" s="37">
        <f t="shared" si="0"/>
        <v>0</v>
      </c>
      <c r="F7" s="37">
        <f t="shared" si="1"/>
        <v>0</v>
      </c>
      <c r="G7" s="6">
        <f t="shared" si="2"/>
        <v>0</v>
      </c>
    </row>
    <row r="8" spans="1:16" x14ac:dyDescent="0.25">
      <c r="D8" s="6">
        <v>0</v>
      </c>
      <c r="E8" s="37">
        <f t="shared" si="0"/>
        <v>0</v>
      </c>
      <c r="F8" s="37">
        <f t="shared" si="1"/>
        <v>0</v>
      </c>
      <c r="G8" s="6">
        <f t="shared" si="2"/>
        <v>0</v>
      </c>
    </row>
    <row r="9" spans="1:16" x14ac:dyDescent="0.25">
      <c r="D9" s="6">
        <v>0</v>
      </c>
      <c r="E9" s="37">
        <f t="shared" si="0"/>
        <v>0</v>
      </c>
      <c r="F9" s="37">
        <f t="shared" si="1"/>
        <v>0</v>
      </c>
      <c r="G9" s="6">
        <f t="shared" si="2"/>
        <v>0</v>
      </c>
    </row>
    <row r="10" spans="1:16" x14ac:dyDescent="0.25">
      <c r="D10" s="6">
        <v>0</v>
      </c>
      <c r="E10" s="37">
        <f t="shared" si="0"/>
        <v>0</v>
      </c>
      <c r="F10" s="37">
        <f t="shared" si="1"/>
        <v>0</v>
      </c>
      <c r="G10" s="6">
        <f t="shared" si="2"/>
        <v>0</v>
      </c>
    </row>
    <row r="11" spans="1:16" x14ac:dyDescent="0.25">
      <c r="D11" s="6">
        <v>0</v>
      </c>
      <c r="E11" s="37">
        <f t="shared" si="0"/>
        <v>0</v>
      </c>
      <c r="F11" s="37">
        <f t="shared" si="1"/>
        <v>0</v>
      </c>
      <c r="G11" s="6">
        <f t="shared" si="2"/>
        <v>0</v>
      </c>
    </row>
    <row r="12" spans="1:16" x14ac:dyDescent="0.25">
      <c r="D12" s="6">
        <v>0</v>
      </c>
      <c r="E12" s="37">
        <f t="shared" si="0"/>
        <v>0</v>
      </c>
      <c r="F12" s="37">
        <f t="shared" si="1"/>
        <v>0</v>
      </c>
      <c r="G12" s="6">
        <f t="shared" si="2"/>
        <v>0</v>
      </c>
    </row>
    <row r="13" spans="1:16" x14ac:dyDescent="0.25">
      <c r="D13" s="6">
        <v>0</v>
      </c>
      <c r="E13" s="37">
        <f t="shared" si="0"/>
        <v>0</v>
      </c>
      <c r="F13" s="37">
        <f t="shared" si="1"/>
        <v>0</v>
      </c>
      <c r="G13" s="6">
        <f t="shared" si="2"/>
        <v>0</v>
      </c>
      <c r="L13" s="74"/>
    </row>
    <row r="14" spans="1:16" x14ac:dyDescent="0.25">
      <c r="D14" s="6">
        <v>0</v>
      </c>
      <c r="E14" s="37">
        <f t="shared" si="0"/>
        <v>0</v>
      </c>
      <c r="F14" s="37">
        <f t="shared" si="1"/>
        <v>0</v>
      </c>
      <c r="G14" s="6">
        <f t="shared" si="2"/>
        <v>0</v>
      </c>
      <c r="O14" s="83"/>
    </row>
    <row r="15" spans="1:16" x14ac:dyDescent="0.25">
      <c r="D15" s="6">
        <v>0</v>
      </c>
      <c r="E15" s="37">
        <f t="shared" si="0"/>
        <v>0</v>
      </c>
      <c r="F15" s="37">
        <f t="shared" si="1"/>
        <v>0</v>
      </c>
      <c r="G15" s="6">
        <f t="shared" si="2"/>
        <v>0</v>
      </c>
      <c r="N15" s="77"/>
      <c r="O15" s="84"/>
    </row>
    <row r="16" spans="1:16" x14ac:dyDescent="0.25">
      <c r="D16" s="6">
        <v>0</v>
      </c>
      <c r="E16" s="37">
        <f t="shared" si="0"/>
        <v>0</v>
      </c>
      <c r="F16" s="37">
        <f t="shared" si="1"/>
        <v>0</v>
      </c>
      <c r="G16" s="6">
        <f t="shared" si="2"/>
        <v>0</v>
      </c>
      <c r="K16" s="78"/>
      <c r="N16" s="77"/>
      <c r="O16" s="84"/>
    </row>
    <row r="17" spans="1:16" x14ac:dyDescent="0.25">
      <c r="D17" s="6">
        <v>0</v>
      </c>
      <c r="E17" s="37">
        <f t="shared" si="0"/>
        <v>0</v>
      </c>
      <c r="F17" s="37">
        <f t="shared" si="1"/>
        <v>0</v>
      </c>
      <c r="G17" s="6">
        <f t="shared" si="2"/>
        <v>0</v>
      </c>
      <c r="L17" s="74"/>
      <c r="N17" s="77"/>
      <c r="O17" s="84"/>
    </row>
    <row r="18" spans="1:16" x14ac:dyDescent="0.25">
      <c r="D18" s="6">
        <v>0</v>
      </c>
      <c r="E18" s="37">
        <f t="shared" si="0"/>
        <v>0</v>
      </c>
      <c r="F18" s="37">
        <f t="shared" si="1"/>
        <v>0</v>
      </c>
      <c r="G18" s="6">
        <f t="shared" si="2"/>
        <v>0</v>
      </c>
      <c r="N18" s="77"/>
      <c r="O18" s="77"/>
    </row>
    <row r="19" spans="1:16" x14ac:dyDescent="0.25">
      <c r="D19" s="6">
        <v>0</v>
      </c>
      <c r="E19" s="37">
        <f t="shared" si="0"/>
        <v>0</v>
      </c>
      <c r="F19" s="37">
        <f t="shared" si="1"/>
        <v>0</v>
      </c>
      <c r="G19" s="6">
        <f t="shared" si="2"/>
        <v>0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0</v>
      </c>
      <c r="F24" s="16">
        <f>SUM(F2:F21)</f>
        <v>0</v>
      </c>
      <c r="G24" s="16">
        <f>SUM(G2:G21)</f>
        <v>0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XFD104857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D2" s="6">
        <v>0</v>
      </c>
      <c r="E2" s="37">
        <f t="shared" ref="E2:E23" si="0">SUM(C2:D2)</f>
        <v>0</v>
      </c>
      <c r="F2" s="37">
        <f t="shared" ref="F2:F23" si="1">E2/5</f>
        <v>0</v>
      </c>
      <c r="G2" s="6">
        <f t="shared" ref="G2:G23" si="2">SUM(E2:F2)</f>
        <v>0</v>
      </c>
      <c r="H2" s="85"/>
    </row>
    <row r="3" spans="1:16" x14ac:dyDescent="0.25">
      <c r="D3" s="6">
        <v>0</v>
      </c>
      <c r="E3" s="37">
        <f t="shared" si="0"/>
        <v>0</v>
      </c>
      <c r="F3" s="37">
        <f t="shared" si="1"/>
        <v>0</v>
      </c>
      <c r="G3" s="6">
        <f t="shared" si="2"/>
        <v>0</v>
      </c>
    </row>
    <row r="4" spans="1:16" x14ac:dyDescent="0.25">
      <c r="D4" s="6">
        <v>0</v>
      </c>
      <c r="E4" s="37">
        <f t="shared" si="0"/>
        <v>0</v>
      </c>
      <c r="F4" s="37">
        <f t="shared" si="1"/>
        <v>0</v>
      </c>
      <c r="G4" s="6">
        <f t="shared" si="2"/>
        <v>0</v>
      </c>
    </row>
    <row r="5" spans="1:16" x14ac:dyDescent="0.25">
      <c r="D5" s="6">
        <v>0</v>
      </c>
      <c r="E5" s="37">
        <f t="shared" si="0"/>
        <v>0</v>
      </c>
      <c r="F5" s="37">
        <f t="shared" si="1"/>
        <v>0</v>
      </c>
      <c r="G5" s="6">
        <f t="shared" si="2"/>
        <v>0</v>
      </c>
    </row>
    <row r="6" spans="1:16" x14ac:dyDescent="0.25">
      <c r="D6" s="6">
        <v>0</v>
      </c>
      <c r="E6" s="37">
        <f t="shared" si="0"/>
        <v>0</v>
      </c>
      <c r="F6" s="37">
        <f t="shared" si="1"/>
        <v>0</v>
      </c>
      <c r="G6" s="6">
        <f t="shared" si="2"/>
        <v>0</v>
      </c>
    </row>
    <row r="7" spans="1:16" x14ac:dyDescent="0.25">
      <c r="D7" s="6">
        <v>0</v>
      </c>
      <c r="E7" s="37">
        <f t="shared" si="0"/>
        <v>0</v>
      </c>
      <c r="F7" s="37">
        <f t="shared" si="1"/>
        <v>0</v>
      </c>
      <c r="G7" s="6">
        <f t="shared" si="2"/>
        <v>0</v>
      </c>
    </row>
    <row r="8" spans="1:16" x14ac:dyDescent="0.25">
      <c r="D8" s="6">
        <v>0</v>
      </c>
      <c r="E8" s="37">
        <f t="shared" si="0"/>
        <v>0</v>
      </c>
      <c r="F8" s="37">
        <f t="shared" si="1"/>
        <v>0</v>
      </c>
      <c r="G8" s="6">
        <f t="shared" si="2"/>
        <v>0</v>
      </c>
    </row>
    <row r="9" spans="1:16" x14ac:dyDescent="0.25">
      <c r="D9" s="6">
        <v>0</v>
      </c>
      <c r="E9" s="37">
        <f t="shared" si="0"/>
        <v>0</v>
      </c>
      <c r="F9" s="37">
        <f t="shared" si="1"/>
        <v>0</v>
      </c>
      <c r="G9" s="6">
        <f t="shared" si="2"/>
        <v>0</v>
      </c>
    </row>
    <row r="10" spans="1:16" x14ac:dyDescent="0.25">
      <c r="D10" s="6">
        <v>0</v>
      </c>
      <c r="E10" s="37">
        <f t="shared" si="0"/>
        <v>0</v>
      </c>
      <c r="F10" s="37">
        <f t="shared" si="1"/>
        <v>0</v>
      </c>
      <c r="G10" s="6">
        <f t="shared" si="2"/>
        <v>0</v>
      </c>
    </row>
    <row r="11" spans="1:16" x14ac:dyDescent="0.25">
      <c r="D11" s="6">
        <v>0</v>
      </c>
      <c r="E11" s="37">
        <f t="shared" si="0"/>
        <v>0</v>
      </c>
      <c r="F11" s="37">
        <f t="shared" si="1"/>
        <v>0</v>
      </c>
      <c r="G11" s="6">
        <f t="shared" si="2"/>
        <v>0</v>
      </c>
    </row>
    <row r="12" spans="1:16" x14ac:dyDescent="0.25">
      <c r="D12" s="6">
        <v>0</v>
      </c>
      <c r="E12" s="37">
        <f t="shared" si="0"/>
        <v>0</v>
      </c>
      <c r="F12" s="37">
        <f t="shared" si="1"/>
        <v>0</v>
      </c>
      <c r="G12" s="6">
        <f t="shared" si="2"/>
        <v>0</v>
      </c>
    </row>
    <row r="13" spans="1:16" x14ac:dyDescent="0.25">
      <c r="D13" s="6">
        <v>0</v>
      </c>
      <c r="E13" s="37">
        <f t="shared" si="0"/>
        <v>0</v>
      </c>
      <c r="F13" s="37">
        <f t="shared" si="1"/>
        <v>0</v>
      </c>
      <c r="G13" s="6">
        <f t="shared" si="2"/>
        <v>0</v>
      </c>
      <c r="L13" s="74"/>
    </row>
    <row r="14" spans="1:16" x14ac:dyDescent="0.25">
      <c r="D14" s="6">
        <v>0</v>
      </c>
      <c r="E14" s="37">
        <f t="shared" si="0"/>
        <v>0</v>
      </c>
      <c r="F14" s="37">
        <f t="shared" si="1"/>
        <v>0</v>
      </c>
      <c r="G14" s="6">
        <f t="shared" si="2"/>
        <v>0</v>
      </c>
      <c r="O14" s="83"/>
    </row>
    <row r="15" spans="1:16" x14ac:dyDescent="0.25">
      <c r="D15" s="6">
        <v>0</v>
      </c>
      <c r="E15" s="37">
        <f t="shared" si="0"/>
        <v>0</v>
      </c>
      <c r="F15" s="37">
        <f t="shared" si="1"/>
        <v>0</v>
      </c>
      <c r="G15" s="6">
        <f t="shared" si="2"/>
        <v>0</v>
      </c>
      <c r="N15" s="77"/>
      <c r="O15" s="84"/>
    </row>
    <row r="16" spans="1:16" x14ac:dyDescent="0.25">
      <c r="D16" s="6">
        <v>0</v>
      </c>
      <c r="E16" s="37">
        <f t="shared" si="0"/>
        <v>0</v>
      </c>
      <c r="F16" s="37">
        <f t="shared" si="1"/>
        <v>0</v>
      </c>
      <c r="G16" s="6">
        <f t="shared" si="2"/>
        <v>0</v>
      </c>
      <c r="K16" s="78"/>
      <c r="N16" s="77"/>
      <c r="O16" s="84"/>
    </row>
    <row r="17" spans="1:16" x14ac:dyDescent="0.25">
      <c r="D17" s="6">
        <v>0</v>
      </c>
      <c r="E17" s="37">
        <f t="shared" si="0"/>
        <v>0</v>
      </c>
      <c r="F17" s="37">
        <f t="shared" si="1"/>
        <v>0</v>
      </c>
      <c r="G17" s="6">
        <f t="shared" si="2"/>
        <v>0</v>
      </c>
      <c r="L17" s="74"/>
      <c r="N17" s="77"/>
      <c r="O17" s="84"/>
    </row>
    <row r="18" spans="1:16" x14ac:dyDescent="0.25">
      <c r="D18" s="6">
        <v>0</v>
      </c>
      <c r="E18" s="37">
        <f t="shared" si="0"/>
        <v>0</v>
      </c>
      <c r="F18" s="37">
        <f t="shared" si="1"/>
        <v>0</v>
      </c>
      <c r="G18" s="6">
        <f t="shared" si="2"/>
        <v>0</v>
      </c>
      <c r="N18" s="77"/>
      <c r="O18" s="77"/>
    </row>
    <row r="19" spans="1:16" x14ac:dyDescent="0.25">
      <c r="D19" s="6">
        <v>0</v>
      </c>
      <c r="E19" s="37">
        <f t="shared" si="0"/>
        <v>0</v>
      </c>
      <c r="F19" s="37">
        <f t="shared" si="1"/>
        <v>0</v>
      </c>
      <c r="G19" s="6">
        <f t="shared" si="2"/>
        <v>0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0</v>
      </c>
      <c r="F24" s="16">
        <f>SUM(F2:F21)</f>
        <v>0</v>
      </c>
      <c r="G24" s="16">
        <f>SUM(G2:G21)</f>
        <v>0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XFD104857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D2" s="6">
        <v>0</v>
      </c>
      <c r="E2" s="37">
        <f t="shared" ref="E2:E23" si="0">SUM(C2:D2)</f>
        <v>0</v>
      </c>
      <c r="F2" s="37">
        <f t="shared" ref="F2:F23" si="1">E2/5</f>
        <v>0</v>
      </c>
      <c r="G2" s="6">
        <f t="shared" ref="G2:G23" si="2">SUM(E2:F2)</f>
        <v>0</v>
      </c>
      <c r="H2" s="85"/>
    </row>
    <row r="3" spans="1:16" x14ac:dyDescent="0.25">
      <c r="D3" s="6">
        <v>0</v>
      </c>
      <c r="E3" s="37">
        <f t="shared" si="0"/>
        <v>0</v>
      </c>
      <c r="F3" s="37">
        <f t="shared" si="1"/>
        <v>0</v>
      </c>
      <c r="G3" s="6">
        <f t="shared" si="2"/>
        <v>0</v>
      </c>
    </row>
    <row r="4" spans="1:16" x14ac:dyDescent="0.25">
      <c r="D4" s="6">
        <v>0</v>
      </c>
      <c r="E4" s="37">
        <f t="shared" si="0"/>
        <v>0</v>
      </c>
      <c r="F4" s="37">
        <f t="shared" si="1"/>
        <v>0</v>
      </c>
      <c r="G4" s="6">
        <f t="shared" si="2"/>
        <v>0</v>
      </c>
    </row>
    <row r="5" spans="1:16" x14ac:dyDescent="0.25">
      <c r="D5" s="6">
        <v>0</v>
      </c>
      <c r="E5" s="37">
        <f t="shared" si="0"/>
        <v>0</v>
      </c>
      <c r="F5" s="37">
        <f t="shared" si="1"/>
        <v>0</v>
      </c>
      <c r="G5" s="6">
        <f t="shared" si="2"/>
        <v>0</v>
      </c>
    </row>
    <row r="6" spans="1:16" x14ac:dyDescent="0.25">
      <c r="D6" s="6">
        <v>0</v>
      </c>
      <c r="E6" s="37">
        <f t="shared" si="0"/>
        <v>0</v>
      </c>
      <c r="F6" s="37">
        <f t="shared" si="1"/>
        <v>0</v>
      </c>
      <c r="G6" s="6">
        <f t="shared" si="2"/>
        <v>0</v>
      </c>
    </row>
    <row r="7" spans="1:16" x14ac:dyDescent="0.25">
      <c r="D7" s="6">
        <v>0</v>
      </c>
      <c r="E7" s="37">
        <f t="shared" si="0"/>
        <v>0</v>
      </c>
      <c r="F7" s="37">
        <f t="shared" si="1"/>
        <v>0</v>
      </c>
      <c r="G7" s="6">
        <f t="shared" si="2"/>
        <v>0</v>
      </c>
    </row>
    <row r="8" spans="1:16" x14ac:dyDescent="0.25">
      <c r="D8" s="6">
        <v>0</v>
      </c>
      <c r="E8" s="37">
        <f t="shared" si="0"/>
        <v>0</v>
      </c>
      <c r="F8" s="37">
        <f t="shared" si="1"/>
        <v>0</v>
      </c>
      <c r="G8" s="6">
        <f t="shared" si="2"/>
        <v>0</v>
      </c>
    </row>
    <row r="9" spans="1:16" x14ac:dyDescent="0.25">
      <c r="D9" s="6">
        <v>0</v>
      </c>
      <c r="E9" s="37">
        <f t="shared" si="0"/>
        <v>0</v>
      </c>
      <c r="F9" s="37">
        <f t="shared" si="1"/>
        <v>0</v>
      </c>
      <c r="G9" s="6">
        <f t="shared" si="2"/>
        <v>0</v>
      </c>
    </row>
    <row r="10" spans="1:16" x14ac:dyDescent="0.25">
      <c r="D10" s="6">
        <v>0</v>
      </c>
      <c r="E10" s="37">
        <f t="shared" si="0"/>
        <v>0</v>
      </c>
      <c r="F10" s="37">
        <f t="shared" si="1"/>
        <v>0</v>
      </c>
      <c r="G10" s="6">
        <f t="shared" si="2"/>
        <v>0</v>
      </c>
    </row>
    <row r="11" spans="1:16" x14ac:dyDescent="0.25">
      <c r="D11" s="6">
        <v>0</v>
      </c>
      <c r="E11" s="37">
        <f t="shared" si="0"/>
        <v>0</v>
      </c>
      <c r="F11" s="37">
        <f t="shared" si="1"/>
        <v>0</v>
      </c>
      <c r="G11" s="6">
        <f t="shared" si="2"/>
        <v>0</v>
      </c>
    </row>
    <row r="12" spans="1:16" x14ac:dyDescent="0.25">
      <c r="D12" s="6">
        <v>0</v>
      </c>
      <c r="E12" s="37">
        <f t="shared" si="0"/>
        <v>0</v>
      </c>
      <c r="F12" s="37">
        <f t="shared" si="1"/>
        <v>0</v>
      </c>
      <c r="G12" s="6">
        <f t="shared" si="2"/>
        <v>0</v>
      </c>
    </row>
    <row r="13" spans="1:16" x14ac:dyDescent="0.25">
      <c r="D13" s="6">
        <v>0</v>
      </c>
      <c r="E13" s="37">
        <f t="shared" si="0"/>
        <v>0</v>
      </c>
      <c r="F13" s="37">
        <f t="shared" si="1"/>
        <v>0</v>
      </c>
      <c r="G13" s="6">
        <f t="shared" si="2"/>
        <v>0</v>
      </c>
      <c r="L13" s="74"/>
    </row>
    <row r="14" spans="1:16" x14ac:dyDescent="0.25">
      <c r="D14" s="6">
        <v>0</v>
      </c>
      <c r="E14" s="37">
        <f t="shared" si="0"/>
        <v>0</v>
      </c>
      <c r="F14" s="37">
        <f t="shared" si="1"/>
        <v>0</v>
      </c>
      <c r="G14" s="6">
        <f t="shared" si="2"/>
        <v>0</v>
      </c>
      <c r="O14" s="83"/>
    </row>
    <row r="15" spans="1:16" x14ac:dyDescent="0.25">
      <c r="D15" s="6">
        <v>0</v>
      </c>
      <c r="E15" s="37">
        <f t="shared" si="0"/>
        <v>0</v>
      </c>
      <c r="F15" s="37">
        <f t="shared" si="1"/>
        <v>0</v>
      </c>
      <c r="G15" s="6">
        <f t="shared" si="2"/>
        <v>0</v>
      </c>
      <c r="N15" s="77"/>
      <c r="O15" s="84"/>
    </row>
    <row r="16" spans="1:16" x14ac:dyDescent="0.25">
      <c r="D16" s="6">
        <v>0</v>
      </c>
      <c r="E16" s="37">
        <f t="shared" si="0"/>
        <v>0</v>
      </c>
      <c r="F16" s="37">
        <f t="shared" si="1"/>
        <v>0</v>
      </c>
      <c r="G16" s="6">
        <f t="shared" si="2"/>
        <v>0</v>
      </c>
      <c r="K16" s="78"/>
      <c r="N16" s="77"/>
      <c r="O16" s="84"/>
    </row>
    <row r="17" spans="1:16" x14ac:dyDescent="0.25">
      <c r="D17" s="6">
        <v>0</v>
      </c>
      <c r="E17" s="37">
        <f t="shared" si="0"/>
        <v>0</v>
      </c>
      <c r="F17" s="37">
        <f t="shared" si="1"/>
        <v>0</v>
      </c>
      <c r="G17" s="6">
        <f t="shared" si="2"/>
        <v>0</v>
      </c>
      <c r="L17" s="74"/>
      <c r="N17" s="77"/>
      <c r="O17" s="84"/>
    </row>
    <row r="18" spans="1:16" x14ac:dyDescent="0.25">
      <c r="D18" s="6">
        <v>0</v>
      </c>
      <c r="E18" s="37">
        <f t="shared" si="0"/>
        <v>0</v>
      </c>
      <c r="F18" s="37">
        <f t="shared" si="1"/>
        <v>0</v>
      </c>
      <c r="G18" s="6">
        <f t="shared" si="2"/>
        <v>0</v>
      </c>
      <c r="N18" s="77"/>
      <c r="O18" s="77"/>
    </row>
    <row r="19" spans="1:16" x14ac:dyDescent="0.25">
      <c r="D19" s="6">
        <v>0</v>
      </c>
      <c r="E19" s="37">
        <f t="shared" si="0"/>
        <v>0</v>
      </c>
      <c r="F19" s="37">
        <f t="shared" si="1"/>
        <v>0</v>
      </c>
      <c r="G19" s="6">
        <f t="shared" si="2"/>
        <v>0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0</v>
      </c>
      <c r="F24" s="16">
        <f>SUM(F2:F21)</f>
        <v>0</v>
      </c>
      <c r="G24" s="16">
        <f>SUM(G2:G21)</f>
        <v>0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XFD104857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D2" s="6">
        <v>0</v>
      </c>
      <c r="E2" s="37">
        <f t="shared" ref="E2:E23" si="0">SUM(C2:D2)</f>
        <v>0</v>
      </c>
      <c r="F2" s="37">
        <f t="shared" ref="F2:F23" si="1">E2/5</f>
        <v>0</v>
      </c>
      <c r="G2" s="6">
        <f t="shared" ref="G2:G23" si="2">SUM(E2:F2)</f>
        <v>0</v>
      </c>
      <c r="H2" s="85"/>
    </row>
    <row r="3" spans="1:16" x14ac:dyDescent="0.25">
      <c r="D3" s="6">
        <v>0</v>
      </c>
      <c r="E3" s="37">
        <f t="shared" si="0"/>
        <v>0</v>
      </c>
      <c r="F3" s="37">
        <f t="shared" si="1"/>
        <v>0</v>
      </c>
      <c r="G3" s="6">
        <f t="shared" si="2"/>
        <v>0</v>
      </c>
    </row>
    <row r="4" spans="1:16" x14ac:dyDescent="0.25">
      <c r="D4" s="6">
        <v>0</v>
      </c>
      <c r="E4" s="37">
        <f t="shared" si="0"/>
        <v>0</v>
      </c>
      <c r="F4" s="37">
        <f t="shared" si="1"/>
        <v>0</v>
      </c>
      <c r="G4" s="6">
        <f t="shared" si="2"/>
        <v>0</v>
      </c>
    </row>
    <row r="5" spans="1:16" x14ac:dyDescent="0.25">
      <c r="D5" s="6">
        <v>0</v>
      </c>
      <c r="E5" s="37">
        <f t="shared" si="0"/>
        <v>0</v>
      </c>
      <c r="F5" s="37">
        <f t="shared" si="1"/>
        <v>0</v>
      </c>
      <c r="G5" s="6">
        <f t="shared" si="2"/>
        <v>0</v>
      </c>
    </row>
    <row r="6" spans="1:16" x14ac:dyDescent="0.25">
      <c r="D6" s="6">
        <v>0</v>
      </c>
      <c r="E6" s="37">
        <f t="shared" si="0"/>
        <v>0</v>
      </c>
      <c r="F6" s="37">
        <f t="shared" si="1"/>
        <v>0</v>
      </c>
      <c r="G6" s="6">
        <f t="shared" si="2"/>
        <v>0</v>
      </c>
    </row>
    <row r="7" spans="1:16" x14ac:dyDescent="0.25">
      <c r="D7" s="6">
        <v>0</v>
      </c>
      <c r="E7" s="37">
        <f t="shared" si="0"/>
        <v>0</v>
      </c>
      <c r="F7" s="37">
        <f t="shared" si="1"/>
        <v>0</v>
      </c>
      <c r="G7" s="6">
        <f t="shared" si="2"/>
        <v>0</v>
      </c>
    </row>
    <row r="8" spans="1:16" x14ac:dyDescent="0.25">
      <c r="D8" s="6">
        <v>0</v>
      </c>
      <c r="E8" s="37">
        <f t="shared" si="0"/>
        <v>0</v>
      </c>
      <c r="F8" s="37">
        <f t="shared" si="1"/>
        <v>0</v>
      </c>
      <c r="G8" s="6">
        <f t="shared" si="2"/>
        <v>0</v>
      </c>
    </row>
    <row r="9" spans="1:16" x14ac:dyDescent="0.25">
      <c r="D9" s="6">
        <v>0</v>
      </c>
      <c r="E9" s="37">
        <f t="shared" si="0"/>
        <v>0</v>
      </c>
      <c r="F9" s="37">
        <f t="shared" si="1"/>
        <v>0</v>
      </c>
      <c r="G9" s="6">
        <f t="shared" si="2"/>
        <v>0</v>
      </c>
    </row>
    <row r="10" spans="1:16" x14ac:dyDescent="0.25">
      <c r="D10" s="6">
        <v>0</v>
      </c>
      <c r="E10" s="37">
        <f t="shared" si="0"/>
        <v>0</v>
      </c>
      <c r="F10" s="37">
        <f t="shared" si="1"/>
        <v>0</v>
      </c>
      <c r="G10" s="6">
        <f t="shared" si="2"/>
        <v>0</v>
      </c>
    </row>
    <row r="11" spans="1:16" x14ac:dyDescent="0.25">
      <c r="D11" s="6">
        <v>0</v>
      </c>
      <c r="E11" s="37">
        <f t="shared" si="0"/>
        <v>0</v>
      </c>
      <c r="F11" s="37">
        <f t="shared" si="1"/>
        <v>0</v>
      </c>
      <c r="G11" s="6">
        <f t="shared" si="2"/>
        <v>0</v>
      </c>
    </row>
    <row r="12" spans="1:16" x14ac:dyDescent="0.25">
      <c r="D12" s="6">
        <v>0</v>
      </c>
      <c r="E12" s="37">
        <f t="shared" si="0"/>
        <v>0</v>
      </c>
      <c r="F12" s="37">
        <f t="shared" si="1"/>
        <v>0</v>
      </c>
      <c r="G12" s="6">
        <f t="shared" si="2"/>
        <v>0</v>
      </c>
    </row>
    <row r="13" spans="1:16" x14ac:dyDescent="0.25">
      <c r="D13" s="6">
        <v>0</v>
      </c>
      <c r="E13" s="37">
        <f t="shared" si="0"/>
        <v>0</v>
      </c>
      <c r="F13" s="37">
        <f t="shared" si="1"/>
        <v>0</v>
      </c>
      <c r="G13" s="6">
        <f t="shared" si="2"/>
        <v>0</v>
      </c>
      <c r="L13" s="74"/>
    </row>
    <row r="14" spans="1:16" x14ac:dyDescent="0.25">
      <c r="D14" s="6">
        <v>0</v>
      </c>
      <c r="E14" s="37">
        <f t="shared" si="0"/>
        <v>0</v>
      </c>
      <c r="F14" s="37">
        <f t="shared" si="1"/>
        <v>0</v>
      </c>
      <c r="G14" s="6">
        <f t="shared" si="2"/>
        <v>0</v>
      </c>
      <c r="O14" s="83"/>
    </row>
    <row r="15" spans="1:16" x14ac:dyDescent="0.25">
      <c r="D15" s="6">
        <v>0</v>
      </c>
      <c r="E15" s="37">
        <f t="shared" si="0"/>
        <v>0</v>
      </c>
      <c r="F15" s="37">
        <f t="shared" si="1"/>
        <v>0</v>
      </c>
      <c r="G15" s="6">
        <f t="shared" si="2"/>
        <v>0</v>
      </c>
      <c r="N15" s="77"/>
      <c r="O15" s="84"/>
    </row>
    <row r="16" spans="1:16" x14ac:dyDescent="0.25">
      <c r="D16" s="6">
        <v>0</v>
      </c>
      <c r="E16" s="37">
        <f t="shared" si="0"/>
        <v>0</v>
      </c>
      <c r="F16" s="37">
        <f t="shared" si="1"/>
        <v>0</v>
      </c>
      <c r="G16" s="6">
        <f t="shared" si="2"/>
        <v>0</v>
      </c>
      <c r="K16" s="78"/>
      <c r="N16" s="77"/>
      <c r="O16" s="84"/>
    </row>
    <row r="17" spans="1:16" x14ac:dyDescent="0.25">
      <c r="D17" s="6">
        <v>0</v>
      </c>
      <c r="E17" s="37">
        <f t="shared" si="0"/>
        <v>0</v>
      </c>
      <c r="F17" s="37">
        <f t="shared" si="1"/>
        <v>0</v>
      </c>
      <c r="G17" s="6">
        <f t="shared" si="2"/>
        <v>0</v>
      </c>
      <c r="L17" s="74"/>
      <c r="N17" s="77"/>
      <c r="O17" s="84"/>
    </row>
    <row r="18" spans="1:16" x14ac:dyDescent="0.25">
      <c r="D18" s="6">
        <v>0</v>
      </c>
      <c r="E18" s="37">
        <f t="shared" si="0"/>
        <v>0</v>
      </c>
      <c r="F18" s="37">
        <f t="shared" si="1"/>
        <v>0</v>
      </c>
      <c r="G18" s="6">
        <f t="shared" si="2"/>
        <v>0</v>
      </c>
      <c r="N18" s="77"/>
      <c r="O18" s="77"/>
    </row>
    <row r="19" spans="1:16" x14ac:dyDescent="0.25">
      <c r="D19" s="6">
        <v>0</v>
      </c>
      <c r="E19" s="37">
        <f t="shared" si="0"/>
        <v>0</v>
      </c>
      <c r="F19" s="37">
        <f t="shared" si="1"/>
        <v>0</v>
      </c>
      <c r="G19" s="6">
        <f t="shared" si="2"/>
        <v>0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0</v>
      </c>
      <c r="F24" s="16">
        <f>SUM(F2:F21)</f>
        <v>0</v>
      </c>
      <c r="G24" s="16">
        <f>SUM(G2:G21)</f>
        <v>0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36" sqref="B36"/>
    </sheetView>
  </sheetViews>
  <sheetFormatPr baseColWidth="10" defaultRowHeight="15" x14ac:dyDescent="0.25"/>
  <cols>
    <col min="1" max="1" width="9.7109375" style="2" customWidth="1"/>
    <col min="2" max="2" width="14.28515625" style="2" customWidth="1"/>
    <col min="3" max="7" width="11.42578125" style="6"/>
    <col min="8" max="9" width="11.42578125" style="41"/>
    <col min="10" max="10" width="9.7109375" style="74" customWidth="1"/>
    <col min="11" max="11" width="12" style="74" customWidth="1"/>
    <col min="12" max="12" width="11.42578125" style="75"/>
    <col min="13" max="13" width="19.7109375" style="75" customWidth="1"/>
    <col min="14" max="14" width="72.42578125" style="75" customWidth="1"/>
    <col min="15" max="15" width="13.28515625" style="75" customWidth="1"/>
    <col min="16" max="16" width="11.42578125" style="75"/>
    <col min="17" max="16384" width="11.42578125" style="41"/>
  </cols>
  <sheetData>
    <row r="1" spans="1:16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J1" s="7" t="s">
        <v>187</v>
      </c>
      <c r="K1" s="7" t="s">
        <v>2</v>
      </c>
      <c r="L1" s="73" t="s">
        <v>1</v>
      </c>
      <c r="M1" s="73" t="s">
        <v>188</v>
      </c>
      <c r="N1" s="73" t="s">
        <v>18</v>
      </c>
      <c r="O1" s="73" t="s">
        <v>191</v>
      </c>
      <c r="P1" s="73"/>
    </row>
    <row r="2" spans="1:16" x14ac:dyDescent="0.25">
      <c r="D2" s="6">
        <v>0</v>
      </c>
      <c r="E2" s="37">
        <f t="shared" ref="E2:E23" si="0">SUM(C2:D2)</f>
        <v>0</v>
      </c>
      <c r="F2" s="37">
        <f t="shared" ref="F2:F23" si="1">E2/5</f>
        <v>0</v>
      </c>
      <c r="G2" s="6">
        <f t="shared" ref="G2:G23" si="2">SUM(E2:F2)</f>
        <v>0</v>
      </c>
      <c r="H2" s="85"/>
    </row>
    <row r="3" spans="1:16" x14ac:dyDescent="0.25">
      <c r="D3" s="6">
        <v>0</v>
      </c>
      <c r="E3" s="37">
        <f t="shared" si="0"/>
        <v>0</v>
      </c>
      <c r="F3" s="37">
        <f t="shared" si="1"/>
        <v>0</v>
      </c>
      <c r="G3" s="6">
        <f t="shared" si="2"/>
        <v>0</v>
      </c>
    </row>
    <row r="4" spans="1:16" x14ac:dyDescent="0.25">
      <c r="D4" s="6">
        <v>0</v>
      </c>
      <c r="E4" s="37">
        <f t="shared" si="0"/>
        <v>0</v>
      </c>
      <c r="F4" s="37">
        <f t="shared" si="1"/>
        <v>0</v>
      </c>
      <c r="G4" s="6">
        <f t="shared" si="2"/>
        <v>0</v>
      </c>
    </row>
    <row r="5" spans="1:16" x14ac:dyDescent="0.25">
      <c r="D5" s="6">
        <v>0</v>
      </c>
      <c r="E5" s="37">
        <f t="shared" si="0"/>
        <v>0</v>
      </c>
      <c r="F5" s="37">
        <f t="shared" si="1"/>
        <v>0</v>
      </c>
      <c r="G5" s="6">
        <f t="shared" si="2"/>
        <v>0</v>
      </c>
    </row>
    <row r="6" spans="1:16" x14ac:dyDescent="0.25">
      <c r="D6" s="6">
        <v>0</v>
      </c>
      <c r="E6" s="37">
        <f t="shared" si="0"/>
        <v>0</v>
      </c>
      <c r="F6" s="37">
        <f t="shared" si="1"/>
        <v>0</v>
      </c>
      <c r="G6" s="6">
        <f t="shared" si="2"/>
        <v>0</v>
      </c>
    </row>
    <row r="7" spans="1:16" x14ac:dyDescent="0.25">
      <c r="D7" s="6">
        <v>0</v>
      </c>
      <c r="E7" s="37">
        <f t="shared" si="0"/>
        <v>0</v>
      </c>
      <c r="F7" s="37">
        <f t="shared" si="1"/>
        <v>0</v>
      </c>
      <c r="G7" s="6">
        <f t="shared" si="2"/>
        <v>0</v>
      </c>
    </row>
    <row r="8" spans="1:16" x14ac:dyDescent="0.25">
      <c r="D8" s="6">
        <v>0</v>
      </c>
      <c r="E8" s="37">
        <f t="shared" si="0"/>
        <v>0</v>
      </c>
      <c r="F8" s="37">
        <f t="shared" si="1"/>
        <v>0</v>
      </c>
      <c r="G8" s="6">
        <f t="shared" si="2"/>
        <v>0</v>
      </c>
    </row>
    <row r="9" spans="1:16" x14ac:dyDescent="0.25">
      <c r="D9" s="6">
        <v>0</v>
      </c>
      <c r="E9" s="37">
        <f t="shared" si="0"/>
        <v>0</v>
      </c>
      <c r="F9" s="37">
        <f t="shared" si="1"/>
        <v>0</v>
      </c>
      <c r="G9" s="6">
        <f t="shared" si="2"/>
        <v>0</v>
      </c>
    </row>
    <row r="10" spans="1:16" x14ac:dyDescent="0.25">
      <c r="D10" s="6">
        <v>0</v>
      </c>
      <c r="E10" s="37">
        <f t="shared" si="0"/>
        <v>0</v>
      </c>
      <c r="F10" s="37">
        <f t="shared" si="1"/>
        <v>0</v>
      </c>
      <c r="G10" s="6">
        <f t="shared" si="2"/>
        <v>0</v>
      </c>
    </row>
    <row r="11" spans="1:16" x14ac:dyDescent="0.25">
      <c r="D11" s="6">
        <v>0</v>
      </c>
      <c r="E11" s="37">
        <f t="shared" si="0"/>
        <v>0</v>
      </c>
      <c r="F11" s="37">
        <f t="shared" si="1"/>
        <v>0</v>
      </c>
      <c r="G11" s="6">
        <f t="shared" si="2"/>
        <v>0</v>
      </c>
    </row>
    <row r="12" spans="1:16" x14ac:dyDescent="0.25">
      <c r="D12" s="6">
        <v>0</v>
      </c>
      <c r="E12" s="37">
        <f t="shared" si="0"/>
        <v>0</v>
      </c>
      <c r="F12" s="37">
        <f t="shared" si="1"/>
        <v>0</v>
      </c>
      <c r="G12" s="6">
        <f t="shared" si="2"/>
        <v>0</v>
      </c>
    </row>
    <row r="13" spans="1:16" x14ac:dyDescent="0.25">
      <c r="D13" s="6">
        <v>0</v>
      </c>
      <c r="E13" s="37">
        <f t="shared" si="0"/>
        <v>0</v>
      </c>
      <c r="F13" s="37">
        <f t="shared" si="1"/>
        <v>0</v>
      </c>
      <c r="G13" s="6">
        <f t="shared" si="2"/>
        <v>0</v>
      </c>
      <c r="L13" s="74"/>
    </row>
    <row r="14" spans="1:16" x14ac:dyDescent="0.25">
      <c r="D14" s="6">
        <v>0</v>
      </c>
      <c r="E14" s="37">
        <f t="shared" si="0"/>
        <v>0</v>
      </c>
      <c r="F14" s="37">
        <f t="shared" si="1"/>
        <v>0</v>
      </c>
      <c r="G14" s="6">
        <f t="shared" si="2"/>
        <v>0</v>
      </c>
      <c r="O14" s="83"/>
    </row>
    <row r="15" spans="1:16" x14ac:dyDescent="0.25">
      <c r="D15" s="6">
        <v>0</v>
      </c>
      <c r="E15" s="37">
        <f t="shared" si="0"/>
        <v>0</v>
      </c>
      <c r="F15" s="37">
        <f t="shared" si="1"/>
        <v>0</v>
      </c>
      <c r="G15" s="6">
        <f t="shared" si="2"/>
        <v>0</v>
      </c>
      <c r="N15" s="77"/>
      <c r="O15" s="84"/>
    </row>
    <row r="16" spans="1:16" x14ac:dyDescent="0.25">
      <c r="D16" s="6">
        <v>0</v>
      </c>
      <c r="E16" s="37">
        <f t="shared" si="0"/>
        <v>0</v>
      </c>
      <c r="F16" s="37">
        <f t="shared" si="1"/>
        <v>0</v>
      </c>
      <c r="G16" s="6">
        <f t="shared" si="2"/>
        <v>0</v>
      </c>
      <c r="K16" s="78"/>
      <c r="N16" s="77"/>
      <c r="O16" s="84"/>
    </row>
    <row r="17" spans="1:16" x14ac:dyDescent="0.25">
      <c r="D17" s="6">
        <v>0</v>
      </c>
      <c r="E17" s="37">
        <f t="shared" si="0"/>
        <v>0</v>
      </c>
      <c r="F17" s="37">
        <f t="shared" si="1"/>
        <v>0</v>
      </c>
      <c r="G17" s="6">
        <f t="shared" si="2"/>
        <v>0</v>
      </c>
      <c r="L17" s="74"/>
      <c r="N17" s="77"/>
      <c r="O17" s="84"/>
    </row>
    <row r="18" spans="1:16" x14ac:dyDescent="0.25">
      <c r="D18" s="6">
        <v>0</v>
      </c>
      <c r="E18" s="37">
        <f t="shared" si="0"/>
        <v>0</v>
      </c>
      <c r="F18" s="37">
        <f t="shared" si="1"/>
        <v>0</v>
      </c>
      <c r="G18" s="6">
        <f t="shared" si="2"/>
        <v>0</v>
      </c>
      <c r="N18" s="77"/>
      <c r="O18" s="77"/>
    </row>
    <row r="19" spans="1:16" x14ac:dyDescent="0.25">
      <c r="D19" s="6">
        <v>0</v>
      </c>
      <c r="E19" s="37">
        <f t="shared" si="0"/>
        <v>0</v>
      </c>
      <c r="F19" s="37">
        <f t="shared" si="1"/>
        <v>0</v>
      </c>
      <c r="G19" s="6">
        <f t="shared" si="2"/>
        <v>0</v>
      </c>
      <c r="N19" s="77"/>
      <c r="O19" s="77"/>
    </row>
    <row r="20" spans="1:16" x14ac:dyDescent="0.25">
      <c r="E20" s="37">
        <f t="shared" si="0"/>
        <v>0</v>
      </c>
      <c r="F20" s="37">
        <f t="shared" si="1"/>
        <v>0</v>
      </c>
      <c r="G20" s="6">
        <f t="shared" si="2"/>
        <v>0</v>
      </c>
      <c r="M20" s="83"/>
      <c r="N20" s="77"/>
      <c r="O20" s="77"/>
    </row>
    <row r="21" spans="1:16" x14ac:dyDescent="0.25">
      <c r="E21" s="37">
        <f t="shared" si="0"/>
        <v>0</v>
      </c>
      <c r="F21" s="37">
        <f t="shared" si="1"/>
        <v>0</v>
      </c>
      <c r="G21" s="6">
        <f t="shared" si="2"/>
        <v>0</v>
      </c>
      <c r="N21" s="77"/>
      <c r="O21" s="77"/>
    </row>
    <row r="22" spans="1:16" x14ac:dyDescent="0.25">
      <c r="E22" s="37">
        <f t="shared" si="0"/>
        <v>0</v>
      </c>
      <c r="F22" s="37">
        <f t="shared" si="1"/>
        <v>0</v>
      </c>
      <c r="G22" s="6">
        <f t="shared" si="2"/>
        <v>0</v>
      </c>
      <c r="N22" s="77"/>
      <c r="O22" s="77"/>
    </row>
    <row r="23" spans="1:16" x14ac:dyDescent="0.25">
      <c r="E23" s="37">
        <f t="shared" si="0"/>
        <v>0</v>
      </c>
      <c r="F23" s="37">
        <f t="shared" si="1"/>
        <v>0</v>
      </c>
      <c r="G23" s="6">
        <f t="shared" si="2"/>
        <v>0</v>
      </c>
      <c r="N23" s="77"/>
      <c r="O23" s="77"/>
      <c r="P23" s="77"/>
    </row>
    <row r="24" spans="1:16" x14ac:dyDescent="0.25">
      <c r="A24" s="15" t="s">
        <v>21</v>
      </c>
      <c r="B24" s="15"/>
      <c r="C24" s="16"/>
      <c r="D24" s="16"/>
      <c r="E24" s="16">
        <f>SUM(E2:E22)</f>
        <v>0</v>
      </c>
      <c r="F24" s="16">
        <f>SUM(F2:F21)</f>
        <v>0</v>
      </c>
      <c r="G24" s="16">
        <f>SUM(G2:G21)</f>
        <v>0</v>
      </c>
      <c r="J24" s="92"/>
      <c r="K24" s="92"/>
      <c r="L24" s="93"/>
      <c r="M24" s="93"/>
      <c r="N24" s="93"/>
      <c r="O24" s="93"/>
      <c r="P24" s="79"/>
    </row>
    <row r="25" spans="1:16" x14ac:dyDescent="0.25">
      <c r="J25" s="78"/>
      <c r="K25" s="78"/>
      <c r="L25" s="78"/>
      <c r="P25" s="83"/>
    </row>
    <row r="28" spans="1:16" x14ac:dyDescent="0.25">
      <c r="B28" s="90"/>
    </row>
    <row r="29" spans="1:16" x14ac:dyDescent="0.25">
      <c r="B29" s="47"/>
      <c r="K29" s="97"/>
    </row>
    <row r="31" spans="1:16" x14ac:dyDescent="0.25">
      <c r="M31" s="83"/>
    </row>
    <row r="33" spans="1:16" x14ac:dyDescent="0.25">
      <c r="A33" s="42"/>
      <c r="J33" s="81"/>
      <c r="K33" s="89"/>
      <c r="L33" s="89"/>
      <c r="M33" s="89"/>
      <c r="N33" s="89"/>
      <c r="O33" s="89"/>
      <c r="P33" s="89"/>
    </row>
    <row r="36" spans="1:16" x14ac:dyDescent="0.25">
      <c r="M36" s="8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E28" sqref="E28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160305</v>
      </c>
      <c r="B2" s="2" t="s">
        <v>59</v>
      </c>
      <c r="C2" s="6">
        <v>30</v>
      </c>
      <c r="D2" s="6">
        <v>0</v>
      </c>
      <c r="E2" s="6">
        <f>SUM(C2:D2)</f>
        <v>30</v>
      </c>
      <c r="F2" s="6">
        <f>E2/5</f>
        <v>6</v>
      </c>
      <c r="G2" s="6">
        <f>SUM(E2:F2)</f>
        <v>36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160307</v>
      </c>
      <c r="B3" s="2" t="s">
        <v>59</v>
      </c>
      <c r="C3" s="6">
        <v>1350</v>
      </c>
      <c r="D3" s="6">
        <v>0</v>
      </c>
      <c r="E3" s="6">
        <f t="shared" ref="E3:E21" si="0">SUM(C3:D3)</f>
        <v>1350</v>
      </c>
      <c r="F3" s="6">
        <f t="shared" ref="F3:F21" si="1">E3/5</f>
        <v>270</v>
      </c>
      <c r="G3" s="6">
        <f t="shared" ref="G3:G21" si="2">SUM(E3:F3)</f>
        <v>1620</v>
      </c>
      <c r="K3" s="9">
        <v>6.04</v>
      </c>
      <c r="L3" s="9">
        <v>30.21</v>
      </c>
      <c r="N3" s="9">
        <v>70</v>
      </c>
      <c r="P3" s="9">
        <v>18.82</v>
      </c>
      <c r="R3" s="9">
        <v>750</v>
      </c>
      <c r="AB3" s="9">
        <v>23.68</v>
      </c>
      <c r="AC3" s="13" t="s">
        <v>62</v>
      </c>
    </row>
    <row r="4" spans="1:29" x14ac:dyDescent="0.25">
      <c r="A4" s="2">
        <v>160309</v>
      </c>
      <c r="B4" s="2" t="s">
        <v>59</v>
      </c>
      <c r="C4" s="6">
        <v>1100</v>
      </c>
      <c r="D4" s="6">
        <v>0</v>
      </c>
      <c r="E4" s="6">
        <f t="shared" si="0"/>
        <v>1100</v>
      </c>
      <c r="F4" s="6">
        <f t="shared" si="1"/>
        <v>220</v>
      </c>
      <c r="G4" s="6">
        <f t="shared" si="2"/>
        <v>1320</v>
      </c>
      <c r="K4" s="9">
        <v>4.0599999999999996</v>
      </c>
      <c r="L4" s="9">
        <v>20.32</v>
      </c>
      <c r="M4" s="9">
        <v>0.64</v>
      </c>
      <c r="N4" s="9">
        <v>6.45</v>
      </c>
      <c r="P4" s="9">
        <v>20.399999999999999</v>
      </c>
      <c r="AB4" s="9">
        <v>88.5</v>
      </c>
      <c r="AC4" s="13" t="s">
        <v>69</v>
      </c>
    </row>
    <row r="5" spans="1:29" x14ac:dyDescent="0.25">
      <c r="A5" s="2">
        <v>160315</v>
      </c>
      <c r="B5" s="2" t="s">
        <v>59</v>
      </c>
      <c r="C5" s="6">
        <v>550</v>
      </c>
      <c r="D5" s="6">
        <v>0</v>
      </c>
      <c r="E5" s="6">
        <f t="shared" si="0"/>
        <v>550</v>
      </c>
      <c r="F5" s="6">
        <f t="shared" si="1"/>
        <v>110</v>
      </c>
      <c r="G5" s="6">
        <f t="shared" si="2"/>
        <v>660</v>
      </c>
      <c r="M5" s="9">
        <v>1.1399999999999999</v>
      </c>
      <c r="N5" s="9">
        <v>11.38</v>
      </c>
      <c r="P5" s="20">
        <v>19.48</v>
      </c>
      <c r="AB5" s="13">
        <v>0.52</v>
      </c>
      <c r="AC5" s="13" t="s">
        <v>37</v>
      </c>
    </row>
    <row r="6" spans="1:29" x14ac:dyDescent="0.25">
      <c r="A6" s="2">
        <v>160406</v>
      </c>
      <c r="B6" s="2" t="s">
        <v>59</v>
      </c>
      <c r="C6" s="6">
        <v>50</v>
      </c>
      <c r="D6" s="6">
        <v>0</v>
      </c>
      <c r="E6" s="6">
        <f t="shared" si="0"/>
        <v>50</v>
      </c>
      <c r="F6" s="6">
        <f t="shared" si="1"/>
        <v>10</v>
      </c>
      <c r="G6" s="6">
        <f t="shared" si="2"/>
        <v>60</v>
      </c>
      <c r="M6" s="9">
        <v>2.44</v>
      </c>
      <c r="N6" s="9">
        <v>24.38</v>
      </c>
      <c r="P6" s="9">
        <v>5.61</v>
      </c>
      <c r="AB6" s="13">
        <v>-5.76</v>
      </c>
      <c r="AC6" s="13" t="s">
        <v>37</v>
      </c>
    </row>
    <row r="7" spans="1:29" x14ac:dyDescent="0.25">
      <c r="A7" s="2">
        <v>160314</v>
      </c>
      <c r="B7" s="2" t="s">
        <v>11</v>
      </c>
      <c r="C7" s="6">
        <v>540</v>
      </c>
      <c r="D7" s="6">
        <v>24.43</v>
      </c>
      <c r="E7" s="6">
        <f t="shared" si="0"/>
        <v>564.42999999999995</v>
      </c>
      <c r="F7" s="6">
        <f t="shared" si="1"/>
        <v>112.886</v>
      </c>
      <c r="G7" s="6">
        <f t="shared" si="2"/>
        <v>677.31599999999992</v>
      </c>
      <c r="P7" s="9">
        <v>20.079999999999998</v>
      </c>
      <c r="AB7" s="21">
        <v>5.84</v>
      </c>
      <c r="AC7" s="13" t="s">
        <v>37</v>
      </c>
    </row>
    <row r="8" spans="1:29" x14ac:dyDescent="0.25">
      <c r="A8" s="2">
        <v>160402</v>
      </c>
      <c r="B8" s="2" t="s">
        <v>11</v>
      </c>
      <c r="C8" s="6">
        <v>540</v>
      </c>
      <c r="D8" s="6">
        <v>25.51</v>
      </c>
      <c r="E8" s="6">
        <f t="shared" si="0"/>
        <v>565.51</v>
      </c>
      <c r="F8" s="6">
        <f t="shared" si="1"/>
        <v>113.102</v>
      </c>
      <c r="G8" s="6">
        <f t="shared" si="2"/>
        <v>678.61199999999997</v>
      </c>
      <c r="P8" s="9">
        <v>18.18</v>
      </c>
      <c r="AB8" s="9">
        <v>15</v>
      </c>
      <c r="AC8" s="13" t="s">
        <v>64</v>
      </c>
    </row>
    <row r="9" spans="1:29" x14ac:dyDescent="0.25">
      <c r="A9" s="2">
        <v>160404</v>
      </c>
      <c r="B9" s="2" t="s">
        <v>11</v>
      </c>
      <c r="C9" s="6">
        <v>540</v>
      </c>
      <c r="D9" s="6">
        <v>25.39</v>
      </c>
      <c r="E9" s="6">
        <f t="shared" si="0"/>
        <v>565.39</v>
      </c>
      <c r="F9" s="6">
        <f t="shared" si="1"/>
        <v>113.078</v>
      </c>
      <c r="G9" s="6">
        <f t="shared" si="2"/>
        <v>678.46799999999996</v>
      </c>
      <c r="P9" s="9">
        <v>5.98</v>
      </c>
      <c r="AA9" s="9">
        <v>7.5</v>
      </c>
      <c r="AB9" s="24">
        <v>37.49</v>
      </c>
      <c r="AC9" s="25" t="s">
        <v>74</v>
      </c>
    </row>
    <row r="10" spans="1:29" x14ac:dyDescent="0.25">
      <c r="A10" s="2">
        <v>160310</v>
      </c>
      <c r="B10" s="2" t="s">
        <v>11</v>
      </c>
      <c r="C10" s="6">
        <v>540</v>
      </c>
      <c r="D10" s="6">
        <v>96.59</v>
      </c>
      <c r="E10" s="6">
        <f>SUM(C10:D10)</f>
        <v>636.59</v>
      </c>
      <c r="F10" s="6">
        <f t="shared" si="1"/>
        <v>127.31800000000001</v>
      </c>
      <c r="G10" s="6">
        <f t="shared" si="2"/>
        <v>763.90800000000002</v>
      </c>
      <c r="P10" s="9">
        <v>18.86</v>
      </c>
    </row>
    <row r="11" spans="1:29" x14ac:dyDescent="0.25">
      <c r="A11" s="2">
        <v>160312</v>
      </c>
      <c r="B11" s="2" t="s">
        <v>11</v>
      </c>
      <c r="C11" s="6">
        <v>540</v>
      </c>
      <c r="D11" s="6">
        <v>49.56</v>
      </c>
      <c r="E11" s="6">
        <f t="shared" si="0"/>
        <v>589.55999999999995</v>
      </c>
      <c r="F11" s="6">
        <f t="shared" si="1"/>
        <v>117.91199999999999</v>
      </c>
      <c r="G11" s="6">
        <f t="shared" si="2"/>
        <v>707.47199999999998</v>
      </c>
    </row>
    <row r="12" spans="1:29" x14ac:dyDescent="0.25">
      <c r="A12" s="2">
        <v>160313</v>
      </c>
      <c r="B12" s="2" t="s">
        <v>11</v>
      </c>
      <c r="C12" s="6">
        <v>540</v>
      </c>
      <c r="D12" s="6">
        <v>44.13</v>
      </c>
      <c r="E12" s="6">
        <f t="shared" si="0"/>
        <v>584.13</v>
      </c>
      <c r="F12" s="6">
        <f t="shared" si="1"/>
        <v>116.82599999999999</v>
      </c>
      <c r="G12" s="6">
        <f t="shared" si="2"/>
        <v>700.95600000000002</v>
      </c>
    </row>
    <row r="13" spans="1:29" x14ac:dyDescent="0.25">
      <c r="A13" s="2">
        <v>160405</v>
      </c>
      <c r="B13" s="2" t="s">
        <v>11</v>
      </c>
      <c r="C13" s="6">
        <v>540</v>
      </c>
      <c r="D13" s="6">
        <v>0</v>
      </c>
      <c r="E13" s="6">
        <f t="shared" si="0"/>
        <v>540</v>
      </c>
      <c r="F13" s="6">
        <f t="shared" si="1"/>
        <v>108</v>
      </c>
      <c r="G13" s="6">
        <f t="shared" si="2"/>
        <v>648</v>
      </c>
    </row>
    <row r="14" spans="1:29" x14ac:dyDescent="0.25">
      <c r="A14" s="2">
        <v>160316</v>
      </c>
      <c r="B14" s="2" t="s">
        <v>19</v>
      </c>
      <c r="C14" s="6">
        <v>229.69</v>
      </c>
      <c r="D14" s="6">
        <v>0</v>
      </c>
      <c r="E14" s="6">
        <f>SUM(C14:D14)</f>
        <v>229.69</v>
      </c>
      <c r="F14" s="6">
        <f t="shared" si="1"/>
        <v>45.938000000000002</v>
      </c>
      <c r="G14" s="6">
        <f t="shared" si="2"/>
        <v>275.62799999999999</v>
      </c>
    </row>
    <row r="15" spans="1:29" x14ac:dyDescent="0.25">
      <c r="A15" s="2">
        <v>160407</v>
      </c>
      <c r="B15" s="2" t="s">
        <v>11</v>
      </c>
      <c r="C15" s="6">
        <v>540</v>
      </c>
      <c r="D15" s="6">
        <v>50.77</v>
      </c>
      <c r="E15" s="6">
        <f>SUM(C15:D15)</f>
        <v>590.77</v>
      </c>
      <c r="F15" s="6">
        <f t="shared" si="1"/>
        <v>118.154</v>
      </c>
      <c r="G15" s="6">
        <f t="shared" si="2"/>
        <v>708.92399999999998</v>
      </c>
    </row>
    <row r="16" spans="1:29" x14ac:dyDescent="0.25">
      <c r="A16" s="2">
        <v>160408</v>
      </c>
      <c r="B16" s="2" t="s">
        <v>11</v>
      </c>
      <c r="C16" s="6">
        <v>1620</v>
      </c>
      <c r="D16" s="6">
        <v>63</v>
      </c>
      <c r="E16" s="6">
        <f>SUM(C16:D16)</f>
        <v>1683</v>
      </c>
      <c r="F16" s="6">
        <f t="shared" si="1"/>
        <v>336.6</v>
      </c>
      <c r="G16" s="6">
        <f t="shared" si="2"/>
        <v>2019.6</v>
      </c>
    </row>
    <row r="17" spans="1:29" x14ac:dyDescent="0.25">
      <c r="A17" s="2">
        <v>160502</v>
      </c>
      <c r="B17" s="2" t="s">
        <v>11</v>
      </c>
      <c r="C17" s="6">
        <v>540</v>
      </c>
      <c r="D17" s="6">
        <v>0</v>
      </c>
      <c r="E17" s="6">
        <f>SUM(C17:D17)</f>
        <v>540</v>
      </c>
      <c r="F17" s="6">
        <f t="shared" si="1"/>
        <v>108</v>
      </c>
      <c r="G17" s="6">
        <f t="shared" si="2"/>
        <v>648</v>
      </c>
    </row>
    <row r="18" spans="1:29" x14ac:dyDescent="0.25">
      <c r="A18" s="2">
        <v>160501</v>
      </c>
      <c r="B18" s="2" t="s">
        <v>11</v>
      </c>
      <c r="C18" s="6">
        <v>610</v>
      </c>
      <c r="D18" s="6">
        <v>0</v>
      </c>
      <c r="E18" s="6">
        <f>SUM(C18:D18)</f>
        <v>610</v>
      </c>
      <c r="F18" s="6">
        <f>E18/5</f>
        <v>122</v>
      </c>
      <c r="G18" s="6">
        <f>SUM(E18:F18)</f>
        <v>732</v>
      </c>
    </row>
    <row r="19" spans="1:29" x14ac:dyDescent="0.25">
      <c r="E19" s="6">
        <f t="shared" si="0"/>
        <v>0</v>
      </c>
      <c r="F19" s="6">
        <f t="shared" si="1"/>
        <v>0</v>
      </c>
      <c r="G19" s="6">
        <f t="shared" si="2"/>
        <v>0</v>
      </c>
    </row>
    <row r="20" spans="1:29" x14ac:dyDescent="0.25">
      <c r="E20" s="6">
        <f t="shared" si="0"/>
        <v>0</v>
      </c>
      <c r="F20" s="6">
        <f t="shared" si="1"/>
        <v>0</v>
      </c>
      <c r="G20" s="6">
        <f t="shared" si="2"/>
        <v>0</v>
      </c>
    </row>
    <row r="21" spans="1:29" x14ac:dyDescent="0.25">
      <c r="E21" s="6">
        <f t="shared" si="0"/>
        <v>0</v>
      </c>
      <c r="F21" s="6">
        <f t="shared" si="1"/>
        <v>0</v>
      </c>
      <c r="G21" s="6">
        <f t="shared" si="2"/>
        <v>0</v>
      </c>
    </row>
    <row r="23" spans="1:29" x14ac:dyDescent="0.25"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SUM(E2:E21)</f>
        <v>10779.07</v>
      </c>
      <c r="F24" s="16">
        <f>SUM(F2:F21)</f>
        <v>2155.8140000000003</v>
      </c>
      <c r="G24" s="16">
        <f>SUM(G2:G21)</f>
        <v>12934.884</v>
      </c>
      <c r="J24" s="17" t="s">
        <v>21</v>
      </c>
      <c r="K24" s="17">
        <f>SUM(K3:K22)</f>
        <v>10.1</v>
      </c>
      <c r="L24" s="17">
        <f t="shared" ref="L24:Z24" si="3">SUM(L3:L22)</f>
        <v>50.53</v>
      </c>
      <c r="M24" s="17">
        <f t="shared" si="3"/>
        <v>4.22</v>
      </c>
      <c r="N24" s="17">
        <f t="shared" si="3"/>
        <v>112.21</v>
      </c>
      <c r="O24" s="17">
        <f t="shared" si="3"/>
        <v>0</v>
      </c>
      <c r="P24" s="17">
        <f t="shared" si="3"/>
        <v>127.41</v>
      </c>
      <c r="Q24" s="17">
        <f t="shared" si="3"/>
        <v>0</v>
      </c>
      <c r="R24" s="17">
        <f>SUM(R3:R22)/2</f>
        <v>375</v>
      </c>
      <c r="S24" s="17">
        <f t="shared" si="3"/>
        <v>0</v>
      </c>
      <c r="T24" s="17">
        <f>SUM(T3:T22)/2</f>
        <v>0</v>
      </c>
      <c r="U24" s="17">
        <f t="shared" si="3"/>
        <v>0</v>
      </c>
      <c r="V24" s="17">
        <f t="shared" si="3"/>
        <v>0</v>
      </c>
      <c r="W24" s="17">
        <f t="shared" si="3"/>
        <v>0</v>
      </c>
      <c r="X24" s="17">
        <f t="shared" si="3"/>
        <v>0</v>
      </c>
      <c r="Y24" s="17">
        <f t="shared" si="3"/>
        <v>0</v>
      </c>
      <c r="Z24" s="17">
        <f t="shared" si="3"/>
        <v>0</v>
      </c>
      <c r="AA24" s="17">
        <f>SUM(AA3:AA22)</f>
        <v>7.5</v>
      </c>
      <c r="AB24" s="17">
        <f>SUM(AB3:AB22)</f>
        <v>165.27</v>
      </c>
      <c r="AC24" s="17">
        <f>SUM(AC3:AC22)</f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703.01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21.82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>
        <v>100</v>
      </c>
      <c r="AC28" s="19" t="s">
        <v>39</v>
      </c>
    </row>
    <row r="29" spans="1:29" ht="30" x14ac:dyDescent="0.25">
      <c r="B29" s="26"/>
      <c r="L29" s="9" t="s">
        <v>73</v>
      </c>
      <c r="AB29" s="9">
        <v>7500</v>
      </c>
      <c r="AC29" s="13" t="s">
        <v>70</v>
      </c>
    </row>
    <row r="30" spans="1:29" x14ac:dyDescent="0.25">
      <c r="AB30" s="9">
        <v>7500</v>
      </c>
      <c r="AC30" s="13" t="s">
        <v>70</v>
      </c>
    </row>
    <row r="31" spans="1:29" x14ac:dyDescent="0.25">
      <c r="AB31" s="20">
        <v>1668</v>
      </c>
      <c r="AC31" s="21" t="s">
        <v>2</v>
      </c>
    </row>
    <row r="32" spans="1:29" x14ac:dyDescent="0.25">
      <c r="AB32" s="9">
        <v>7500</v>
      </c>
      <c r="AC32" s="13" t="s">
        <v>70</v>
      </c>
    </row>
    <row r="33" spans="28:29" x14ac:dyDescent="0.25">
      <c r="AB33" s="9">
        <v>7500</v>
      </c>
      <c r="AC33" s="13" t="s">
        <v>70</v>
      </c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AB19" sqref="AB19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160506</v>
      </c>
      <c r="B2" s="2" t="s">
        <v>11</v>
      </c>
      <c r="C2" s="6">
        <v>2160</v>
      </c>
      <c r="D2" s="6">
        <v>39.880000000000003</v>
      </c>
      <c r="E2" s="6">
        <f t="shared" ref="E2:E21" si="0">SUM(C2:D2)</f>
        <v>2199.88</v>
      </c>
      <c r="F2" s="6">
        <f>E2/5</f>
        <v>439.976</v>
      </c>
      <c r="G2" s="6">
        <f>SUM(E2:F2)</f>
        <v>2639.8560000000002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ht="15.75" customHeight="1" x14ac:dyDescent="0.25">
      <c r="A3" s="28">
        <v>160509</v>
      </c>
      <c r="B3" s="28" t="s">
        <v>51</v>
      </c>
      <c r="C3" s="29">
        <v>629.55999999999995</v>
      </c>
      <c r="D3" s="29">
        <v>0</v>
      </c>
      <c r="E3" s="6">
        <f t="shared" si="0"/>
        <v>629.55999999999995</v>
      </c>
      <c r="F3" s="6">
        <f t="shared" ref="F3:F21" si="1">E3/5</f>
        <v>125.91199999999999</v>
      </c>
      <c r="G3" s="6">
        <f t="shared" ref="G3:G21" si="2">SUM(E3:F3)</f>
        <v>755.47199999999998</v>
      </c>
      <c r="K3" s="9">
        <v>4.62</v>
      </c>
      <c r="L3" s="9">
        <v>23.1</v>
      </c>
      <c r="N3" s="9">
        <v>70</v>
      </c>
      <c r="P3" s="9">
        <v>8.4499999999999993</v>
      </c>
      <c r="AA3" s="9">
        <v>2.89</v>
      </c>
      <c r="AB3" s="9">
        <v>28.91</v>
      </c>
      <c r="AC3" s="13" t="s">
        <v>71</v>
      </c>
    </row>
    <row r="4" spans="1:29" x14ac:dyDescent="0.25">
      <c r="A4" s="2">
        <v>160410</v>
      </c>
      <c r="B4" s="2" t="s">
        <v>19</v>
      </c>
      <c r="C4" s="6">
        <v>579.82000000000005</v>
      </c>
      <c r="D4" s="6">
        <v>0</v>
      </c>
      <c r="E4" s="6">
        <f t="shared" si="0"/>
        <v>579.82000000000005</v>
      </c>
      <c r="F4" s="6">
        <f t="shared" si="1"/>
        <v>115.96400000000001</v>
      </c>
      <c r="G4" s="30">
        <f t="shared" si="2"/>
        <v>695.78400000000011</v>
      </c>
      <c r="K4" s="27">
        <v>49.98</v>
      </c>
      <c r="L4" s="27">
        <v>249.92</v>
      </c>
      <c r="N4" s="9">
        <v>12.52</v>
      </c>
      <c r="P4" s="9">
        <v>5.72</v>
      </c>
      <c r="AB4" s="9">
        <v>23.68</v>
      </c>
      <c r="AC4" s="13" t="s">
        <v>62</v>
      </c>
    </row>
    <row r="5" spans="1:29" x14ac:dyDescent="0.25">
      <c r="A5" s="2">
        <v>160403</v>
      </c>
      <c r="B5" s="2" t="s">
        <v>59</v>
      </c>
      <c r="C5" s="6">
        <v>550</v>
      </c>
      <c r="D5" s="6">
        <v>208</v>
      </c>
      <c r="E5" s="6">
        <f t="shared" si="0"/>
        <v>758</v>
      </c>
      <c r="F5" s="6">
        <f t="shared" si="1"/>
        <v>151.6</v>
      </c>
      <c r="G5" s="6">
        <f t="shared" si="2"/>
        <v>909.6</v>
      </c>
      <c r="K5" s="27">
        <v>3.75</v>
      </c>
      <c r="L5" s="27">
        <v>18.760000000000002</v>
      </c>
      <c r="N5" s="9">
        <v>9.36</v>
      </c>
      <c r="P5" s="9">
        <v>12.41</v>
      </c>
      <c r="AB5" s="27">
        <v>15.57</v>
      </c>
      <c r="AC5" s="13" t="s">
        <v>77</v>
      </c>
    </row>
    <row r="6" spans="1:29" x14ac:dyDescent="0.25">
      <c r="A6" s="28">
        <v>160503</v>
      </c>
      <c r="B6" s="28" t="s">
        <v>59</v>
      </c>
      <c r="C6" s="29">
        <v>550</v>
      </c>
      <c r="D6" s="29">
        <v>0</v>
      </c>
      <c r="E6" s="6">
        <f t="shared" si="0"/>
        <v>550</v>
      </c>
      <c r="F6" s="6">
        <f t="shared" si="1"/>
        <v>110</v>
      </c>
      <c r="G6" s="6">
        <f t="shared" si="2"/>
        <v>660</v>
      </c>
      <c r="K6" s="27">
        <v>10</v>
      </c>
      <c r="L6" s="27">
        <v>49.99</v>
      </c>
      <c r="N6" s="9">
        <v>16.16</v>
      </c>
      <c r="P6" s="9">
        <v>13.5</v>
      </c>
      <c r="AA6" s="9">
        <v>44.75</v>
      </c>
      <c r="AB6" s="9">
        <v>447.5</v>
      </c>
      <c r="AC6" s="13" t="s">
        <v>78</v>
      </c>
    </row>
    <row r="7" spans="1:29" x14ac:dyDescent="0.25">
      <c r="A7" s="28">
        <v>160507</v>
      </c>
      <c r="B7" s="28" t="s">
        <v>11</v>
      </c>
      <c r="C7" s="29">
        <v>1620</v>
      </c>
      <c r="D7" s="29">
        <v>43.87</v>
      </c>
      <c r="E7" s="6">
        <f t="shared" si="0"/>
        <v>1663.87</v>
      </c>
      <c r="F7" s="6">
        <f t="shared" si="1"/>
        <v>332.774</v>
      </c>
      <c r="G7" s="6">
        <f t="shared" si="2"/>
        <v>1996.6439999999998</v>
      </c>
      <c r="N7" s="9">
        <v>7.48</v>
      </c>
      <c r="AB7" s="9">
        <v>0.65</v>
      </c>
      <c r="AC7" s="13" t="s">
        <v>37</v>
      </c>
    </row>
    <row r="8" spans="1:29" x14ac:dyDescent="0.25">
      <c r="A8" s="28">
        <v>160508</v>
      </c>
      <c r="B8" s="28" t="s">
        <v>11</v>
      </c>
      <c r="C8" s="29">
        <v>540</v>
      </c>
      <c r="D8" s="29">
        <v>0</v>
      </c>
      <c r="E8" s="6">
        <f t="shared" si="0"/>
        <v>540</v>
      </c>
      <c r="F8" s="6">
        <f t="shared" si="1"/>
        <v>108</v>
      </c>
      <c r="G8" s="6">
        <f t="shared" si="2"/>
        <v>648</v>
      </c>
      <c r="N8" s="9">
        <v>22.8</v>
      </c>
      <c r="AB8" s="9">
        <v>-5.76</v>
      </c>
      <c r="AC8" s="13" t="s">
        <v>37</v>
      </c>
    </row>
    <row r="9" spans="1:29" x14ac:dyDescent="0.25">
      <c r="A9" s="28">
        <v>160601</v>
      </c>
      <c r="B9" s="28" t="s">
        <v>11</v>
      </c>
      <c r="C9" s="29">
        <v>1080</v>
      </c>
      <c r="D9" s="29">
        <v>24.84</v>
      </c>
      <c r="E9" s="6">
        <f t="shared" si="0"/>
        <v>1104.8399999999999</v>
      </c>
      <c r="F9" s="6">
        <f t="shared" si="1"/>
        <v>220.96799999999999</v>
      </c>
      <c r="G9" s="6">
        <f t="shared" si="2"/>
        <v>1325.808</v>
      </c>
      <c r="AB9" s="24">
        <v>5.84</v>
      </c>
      <c r="AC9" s="25" t="s">
        <v>37</v>
      </c>
    </row>
    <row r="10" spans="1:29" x14ac:dyDescent="0.25">
      <c r="E10" s="6">
        <f t="shared" si="0"/>
        <v>0</v>
      </c>
      <c r="F10" s="6">
        <f t="shared" si="1"/>
        <v>0</v>
      </c>
      <c r="G10" s="6">
        <f>SUM(F10:F10)</f>
        <v>0</v>
      </c>
      <c r="AA10" s="27">
        <v>38.78</v>
      </c>
      <c r="AB10" s="27">
        <v>193.92</v>
      </c>
      <c r="AC10" s="31" t="s">
        <v>79</v>
      </c>
    </row>
    <row r="11" spans="1:29" x14ac:dyDescent="0.25">
      <c r="E11" s="6">
        <f t="shared" si="0"/>
        <v>0</v>
      </c>
      <c r="F11" s="6">
        <f t="shared" si="1"/>
        <v>0</v>
      </c>
      <c r="G11" s="6">
        <f t="shared" si="2"/>
        <v>0</v>
      </c>
      <c r="AA11" s="27">
        <v>233.33</v>
      </c>
      <c r="AB11" s="27">
        <v>1166.67</v>
      </c>
      <c r="AC11" s="31" t="s">
        <v>80</v>
      </c>
    </row>
    <row r="12" spans="1:29" x14ac:dyDescent="0.25">
      <c r="E12" s="6">
        <f t="shared" si="0"/>
        <v>0</v>
      </c>
      <c r="F12" s="6">
        <f t="shared" si="1"/>
        <v>0</v>
      </c>
      <c r="G12" s="6">
        <f t="shared" si="2"/>
        <v>0</v>
      </c>
      <c r="AA12" s="27">
        <v>90.2</v>
      </c>
      <c r="AB12" s="27">
        <v>451</v>
      </c>
      <c r="AC12" s="31" t="s">
        <v>81</v>
      </c>
    </row>
    <row r="13" spans="1:29" x14ac:dyDescent="0.25">
      <c r="E13" s="6">
        <f t="shared" si="0"/>
        <v>0</v>
      </c>
      <c r="F13" s="6">
        <f t="shared" si="1"/>
        <v>0</v>
      </c>
      <c r="G13" s="6">
        <f t="shared" si="2"/>
        <v>0</v>
      </c>
      <c r="AB13" s="32">
        <v>6.53</v>
      </c>
      <c r="AC13" s="33" t="s">
        <v>82</v>
      </c>
    </row>
    <row r="14" spans="1:29" x14ac:dyDescent="0.25">
      <c r="E14" s="6">
        <f t="shared" si="0"/>
        <v>0</v>
      </c>
      <c r="F14" s="6">
        <f t="shared" si="1"/>
        <v>0</v>
      </c>
      <c r="G14" s="6">
        <f t="shared" si="2"/>
        <v>0</v>
      </c>
      <c r="AA14" s="27">
        <v>44.75</v>
      </c>
      <c r="AB14" s="27">
        <v>447.5</v>
      </c>
      <c r="AC14" s="31" t="s">
        <v>78</v>
      </c>
    </row>
    <row r="15" spans="1:29" x14ac:dyDescent="0.25">
      <c r="E15" s="6">
        <f t="shared" si="0"/>
        <v>0</v>
      </c>
      <c r="F15" s="6">
        <f t="shared" si="1"/>
        <v>0</v>
      </c>
      <c r="G15" s="6">
        <f t="shared" si="2"/>
        <v>0</v>
      </c>
    </row>
    <row r="16" spans="1:29" x14ac:dyDescent="0.25">
      <c r="E16" s="6">
        <f t="shared" si="0"/>
        <v>0</v>
      </c>
      <c r="F16" s="6">
        <f t="shared" si="1"/>
        <v>0</v>
      </c>
      <c r="G16" s="6">
        <f t="shared" si="2"/>
        <v>0</v>
      </c>
    </row>
    <row r="17" spans="1:29" x14ac:dyDescent="0.25">
      <c r="E17" s="6">
        <f t="shared" si="0"/>
        <v>0</v>
      </c>
      <c r="F17" s="6">
        <f t="shared" si="1"/>
        <v>0</v>
      </c>
      <c r="G17" s="6">
        <f t="shared" si="2"/>
        <v>0</v>
      </c>
    </row>
    <row r="18" spans="1:29" x14ac:dyDescent="0.25">
      <c r="E18" s="6">
        <f t="shared" si="0"/>
        <v>0</v>
      </c>
      <c r="F18" s="6">
        <f t="shared" si="1"/>
        <v>0</v>
      </c>
      <c r="G18" s="6">
        <f t="shared" si="2"/>
        <v>0</v>
      </c>
    </row>
    <row r="19" spans="1:29" x14ac:dyDescent="0.25">
      <c r="E19" s="6">
        <f t="shared" si="0"/>
        <v>0</v>
      </c>
      <c r="F19" s="6">
        <f t="shared" si="1"/>
        <v>0</v>
      </c>
      <c r="G19" s="6">
        <f t="shared" si="2"/>
        <v>0</v>
      </c>
    </row>
    <row r="20" spans="1:29" x14ac:dyDescent="0.25">
      <c r="E20" s="6">
        <f t="shared" si="0"/>
        <v>0</v>
      </c>
      <c r="F20" s="6">
        <f t="shared" si="1"/>
        <v>0</v>
      </c>
      <c r="G20" s="6">
        <f t="shared" si="2"/>
        <v>0</v>
      </c>
    </row>
    <row r="21" spans="1:29" x14ac:dyDescent="0.25">
      <c r="E21" s="6">
        <f t="shared" si="0"/>
        <v>0</v>
      </c>
      <c r="F21" s="6">
        <f t="shared" si="1"/>
        <v>0</v>
      </c>
      <c r="G21" s="6">
        <f t="shared" si="2"/>
        <v>0</v>
      </c>
    </row>
    <row r="23" spans="1:29" x14ac:dyDescent="0.25"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SUM(E2:E21)</f>
        <v>8025.97</v>
      </c>
      <c r="F24" s="16">
        <f>SUM(F2:F21)</f>
        <v>1605.1940000000002</v>
      </c>
      <c r="G24" s="16">
        <f>SUM(G2:G21)</f>
        <v>9631.1640000000007</v>
      </c>
      <c r="J24" s="17" t="s">
        <v>21</v>
      </c>
      <c r="K24" s="17">
        <f>SUM(K3:K22)</f>
        <v>68.349999999999994</v>
      </c>
      <c r="L24" s="17">
        <f t="shared" ref="L24:Z24" si="3">SUM(L3:L22)</f>
        <v>341.77</v>
      </c>
      <c r="M24" s="17">
        <f t="shared" si="3"/>
        <v>0</v>
      </c>
      <c r="N24" s="17">
        <f t="shared" si="3"/>
        <v>138.32</v>
      </c>
      <c r="O24" s="17">
        <f t="shared" si="3"/>
        <v>0</v>
      </c>
      <c r="P24" s="17">
        <f t="shared" si="3"/>
        <v>40.08</v>
      </c>
      <c r="Q24" s="17">
        <f t="shared" si="3"/>
        <v>0</v>
      </c>
      <c r="R24" s="17">
        <f>SUM(R3:R22)/2</f>
        <v>0</v>
      </c>
      <c r="S24" s="17">
        <f t="shared" si="3"/>
        <v>0</v>
      </c>
      <c r="T24" s="17">
        <f>SUM(T3:T22)/2</f>
        <v>0</v>
      </c>
      <c r="U24" s="17">
        <f t="shared" si="3"/>
        <v>0</v>
      </c>
      <c r="V24" s="17">
        <f t="shared" si="3"/>
        <v>0</v>
      </c>
      <c r="W24" s="17">
        <f t="shared" si="3"/>
        <v>0</v>
      </c>
      <c r="X24" s="17">
        <f t="shared" si="3"/>
        <v>0</v>
      </c>
      <c r="Y24" s="17">
        <f t="shared" si="3"/>
        <v>0</v>
      </c>
      <c r="Z24" s="17">
        <f t="shared" si="3"/>
        <v>0</v>
      </c>
      <c r="AA24" s="17">
        <f>SUM(AA3:AA22)</f>
        <v>454.7</v>
      </c>
      <c r="AB24" s="17">
        <f>SUM(AB3:AB22)</f>
        <v>2782.01</v>
      </c>
      <c r="AC24" s="17">
        <f>SUM(AC3:AC22)</f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E26" s="6">
        <v>8026</v>
      </c>
      <c r="F26" s="6">
        <v>1605</v>
      </c>
      <c r="J26" s="17" t="s">
        <v>22</v>
      </c>
      <c r="K26" s="17">
        <f>SUM(L24,N24,R24,T24,V24,X24,Z24,AB24)</f>
        <v>3262.1000000000004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ht="30" x14ac:dyDescent="0.25">
      <c r="J27" s="17" t="s">
        <v>23</v>
      </c>
      <c r="K27" s="17">
        <f>SUM(K24,M24,Q24,S24,U24,W24,Y24,AA24)</f>
        <v>523.04999999999995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 t="s">
        <v>75</v>
      </c>
      <c r="Z27" s="20"/>
      <c r="AA27" s="20"/>
      <c r="AB27" s="20"/>
      <c r="AC27" s="21"/>
    </row>
    <row r="28" spans="1:29" x14ac:dyDescent="0.25">
      <c r="F28" s="6" t="s">
        <v>85</v>
      </c>
      <c r="O28" s="20"/>
      <c r="P28" s="20"/>
      <c r="AA28" s="20"/>
      <c r="AB28" s="17"/>
      <c r="AC28" s="19"/>
    </row>
    <row r="29" spans="1:29" ht="45" x14ac:dyDescent="0.25">
      <c r="L29" s="9" t="s">
        <v>72</v>
      </c>
    </row>
    <row r="30" spans="1:29" ht="60" x14ac:dyDescent="0.25">
      <c r="L30" s="22" t="s">
        <v>76</v>
      </c>
    </row>
    <row r="31" spans="1:29" x14ac:dyDescent="0.25">
      <c r="L31" s="27"/>
      <c r="AB31" s="17"/>
      <c r="AC31" s="19"/>
    </row>
    <row r="32" spans="1:29" ht="30" x14ac:dyDescent="0.25">
      <c r="L32" s="17" t="s">
        <v>73</v>
      </c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B1" workbookViewId="0">
      <selection activeCell="F12" sqref="F12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34">
        <v>160511</v>
      </c>
      <c r="B2" s="34" t="s">
        <v>50</v>
      </c>
      <c r="C2" s="35">
        <v>600</v>
      </c>
      <c r="D2" s="35">
        <v>0</v>
      </c>
      <c r="E2" s="6">
        <f>SUM(C2:D2)</f>
        <v>600</v>
      </c>
      <c r="F2" s="6">
        <f>E2/5</f>
        <v>120</v>
      </c>
      <c r="G2" s="6">
        <f>SUM(E2:F2)</f>
        <v>720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x14ac:dyDescent="0.25">
      <c r="A3" s="2">
        <v>160607</v>
      </c>
      <c r="B3" s="2" t="s">
        <v>11</v>
      </c>
      <c r="C3" s="6">
        <v>540</v>
      </c>
      <c r="D3" s="6">
        <v>0</v>
      </c>
      <c r="E3" s="6">
        <f>SUM(C3:D3)</f>
        <v>540</v>
      </c>
      <c r="F3" s="6">
        <f t="shared" ref="F3:F21" si="0">E3/5</f>
        <v>108</v>
      </c>
      <c r="G3" s="6">
        <f t="shared" ref="G3:G21" si="1">SUM(E3:F3)</f>
        <v>648</v>
      </c>
      <c r="K3" s="9">
        <v>30.92</v>
      </c>
      <c r="L3" s="9">
        <v>154.59</v>
      </c>
      <c r="N3" s="9">
        <v>70</v>
      </c>
      <c r="P3" s="22">
        <v>12.47</v>
      </c>
      <c r="AB3" s="9">
        <v>23.68</v>
      </c>
      <c r="AC3" s="13" t="s">
        <v>30</v>
      </c>
    </row>
    <row r="4" spans="1:29" x14ac:dyDescent="0.25">
      <c r="A4" s="36">
        <v>160603</v>
      </c>
      <c r="B4" s="36" t="s">
        <v>11</v>
      </c>
      <c r="C4" s="37">
        <v>540</v>
      </c>
      <c r="D4" s="37">
        <v>0</v>
      </c>
      <c r="E4" s="6">
        <f>SUM(C4:D4)</f>
        <v>540</v>
      </c>
      <c r="F4" s="6">
        <f t="shared" si="0"/>
        <v>108</v>
      </c>
      <c r="G4" s="6">
        <f t="shared" si="1"/>
        <v>648</v>
      </c>
      <c r="N4" s="9">
        <v>17.98</v>
      </c>
      <c r="P4" s="22">
        <v>13.45</v>
      </c>
      <c r="AA4" s="9">
        <v>60</v>
      </c>
      <c r="AB4" s="9">
        <v>300</v>
      </c>
      <c r="AC4" s="13" t="s">
        <v>86</v>
      </c>
    </row>
    <row r="5" spans="1:29" x14ac:dyDescent="0.25">
      <c r="A5" s="2">
        <v>160504</v>
      </c>
      <c r="B5" s="2" t="s">
        <v>59</v>
      </c>
      <c r="C5" s="6">
        <v>550</v>
      </c>
      <c r="D5" s="6">
        <v>0</v>
      </c>
      <c r="E5" s="6">
        <f>SUM(C5:D5)</f>
        <v>550</v>
      </c>
      <c r="F5" s="6">
        <f t="shared" si="0"/>
        <v>110</v>
      </c>
      <c r="G5" s="6">
        <f t="shared" si="1"/>
        <v>660</v>
      </c>
      <c r="P5" s="9">
        <v>12.27</v>
      </c>
      <c r="AB5" s="9">
        <v>15.58</v>
      </c>
      <c r="AC5" s="13" t="s">
        <v>87</v>
      </c>
    </row>
    <row r="6" spans="1:29" x14ac:dyDescent="0.25">
      <c r="A6" s="36">
        <v>160409</v>
      </c>
      <c r="B6" s="36" t="s">
        <v>59</v>
      </c>
      <c r="C6" s="37">
        <v>550</v>
      </c>
      <c r="D6" s="37">
        <v>0</v>
      </c>
      <c r="E6" s="6">
        <f>SUM('Octobre 2016'!C5:D5)</f>
        <v>228.35</v>
      </c>
      <c r="F6" s="6">
        <f t="shared" si="0"/>
        <v>45.67</v>
      </c>
      <c r="G6" s="6">
        <f t="shared" si="1"/>
        <v>274.02</v>
      </c>
      <c r="AA6" s="9">
        <v>5.76</v>
      </c>
      <c r="AB6" s="9">
        <v>28.79</v>
      </c>
      <c r="AC6" s="13" t="s">
        <v>88</v>
      </c>
    </row>
    <row r="7" spans="1:29" x14ac:dyDescent="0.25">
      <c r="A7" s="34">
        <v>160512</v>
      </c>
      <c r="B7" s="34" t="s">
        <v>19</v>
      </c>
      <c r="C7" s="35">
        <v>1453.44</v>
      </c>
      <c r="D7" s="35">
        <v>0</v>
      </c>
      <c r="E7" s="6">
        <f t="shared" ref="E7:E21" si="2">SUM(C7:D7)</f>
        <v>1453.44</v>
      </c>
      <c r="F7" s="6">
        <f t="shared" si="0"/>
        <v>290.68799999999999</v>
      </c>
      <c r="G7" s="6">
        <f>SUM(E7:F7)</f>
        <v>1744.1280000000002</v>
      </c>
      <c r="AB7" s="9">
        <v>159</v>
      </c>
      <c r="AC7" s="13" t="s">
        <v>66</v>
      </c>
    </row>
    <row r="8" spans="1:29" x14ac:dyDescent="0.25">
      <c r="A8" s="2">
        <v>160604</v>
      </c>
      <c r="B8" s="2" t="s">
        <v>11</v>
      </c>
      <c r="C8" s="6">
        <v>600</v>
      </c>
      <c r="D8" s="6">
        <v>9.36</v>
      </c>
      <c r="E8" s="6">
        <f t="shared" si="2"/>
        <v>609.36</v>
      </c>
      <c r="F8" s="6">
        <f t="shared" si="0"/>
        <v>121.872</v>
      </c>
      <c r="G8" s="6">
        <f t="shared" si="1"/>
        <v>731.23199999999997</v>
      </c>
    </row>
    <row r="9" spans="1:29" x14ac:dyDescent="0.25">
      <c r="A9" s="2">
        <v>160610</v>
      </c>
      <c r="B9" s="2" t="s">
        <v>11</v>
      </c>
      <c r="C9" s="6">
        <v>1080</v>
      </c>
      <c r="D9" s="6">
        <v>31.63</v>
      </c>
      <c r="E9" s="6">
        <f t="shared" si="2"/>
        <v>1111.6300000000001</v>
      </c>
      <c r="F9" s="6">
        <f t="shared" si="0"/>
        <v>222.32600000000002</v>
      </c>
      <c r="G9" s="6">
        <f t="shared" si="1"/>
        <v>1333.9560000000001</v>
      </c>
      <c r="AB9" s="24"/>
      <c r="AC9" s="25"/>
    </row>
    <row r="10" spans="1:29" x14ac:dyDescent="0.25">
      <c r="A10" s="38">
        <v>160613</v>
      </c>
      <c r="B10" s="38" t="s">
        <v>11</v>
      </c>
      <c r="C10" s="30">
        <v>1080</v>
      </c>
      <c r="D10" s="30">
        <v>0</v>
      </c>
      <c r="E10" s="6">
        <f t="shared" si="2"/>
        <v>1080</v>
      </c>
      <c r="F10" s="6">
        <f t="shared" si="0"/>
        <v>216</v>
      </c>
      <c r="G10" s="30">
        <f t="shared" si="1"/>
        <v>1296</v>
      </c>
    </row>
    <row r="11" spans="1:29" x14ac:dyDescent="0.25">
      <c r="A11" s="2">
        <v>160706</v>
      </c>
      <c r="B11" s="2" t="s">
        <v>91</v>
      </c>
      <c r="C11" s="6">
        <v>730</v>
      </c>
      <c r="D11" s="6">
        <v>0</v>
      </c>
      <c r="E11" s="6">
        <f t="shared" si="2"/>
        <v>730</v>
      </c>
      <c r="F11" s="6">
        <f t="shared" si="0"/>
        <v>146</v>
      </c>
      <c r="G11" s="6">
        <f>SUM(F11:F11)</f>
        <v>146</v>
      </c>
    </row>
    <row r="12" spans="1:29" x14ac:dyDescent="0.25">
      <c r="E12" s="6">
        <f t="shared" si="2"/>
        <v>0</v>
      </c>
      <c r="F12" s="6">
        <f t="shared" si="0"/>
        <v>0</v>
      </c>
      <c r="G12" s="6">
        <f t="shared" si="1"/>
        <v>0</v>
      </c>
    </row>
    <row r="13" spans="1:29" x14ac:dyDescent="0.25">
      <c r="E13" s="6">
        <f t="shared" si="2"/>
        <v>0</v>
      </c>
      <c r="F13" s="6">
        <f t="shared" si="0"/>
        <v>0</v>
      </c>
      <c r="G13" s="6">
        <f t="shared" si="1"/>
        <v>0</v>
      </c>
    </row>
    <row r="14" spans="1:29" x14ac:dyDescent="0.25">
      <c r="E14" s="6">
        <f t="shared" si="2"/>
        <v>0</v>
      </c>
      <c r="F14" s="6">
        <f t="shared" si="0"/>
        <v>0</v>
      </c>
      <c r="G14" s="6">
        <f t="shared" si="1"/>
        <v>0</v>
      </c>
    </row>
    <row r="15" spans="1:29" x14ac:dyDescent="0.25">
      <c r="E15" s="6">
        <f t="shared" si="2"/>
        <v>0</v>
      </c>
      <c r="F15" s="6">
        <f t="shared" si="0"/>
        <v>0</v>
      </c>
      <c r="G15" s="6">
        <f t="shared" si="1"/>
        <v>0</v>
      </c>
    </row>
    <row r="16" spans="1:29" x14ac:dyDescent="0.25">
      <c r="E16" s="6">
        <f t="shared" si="2"/>
        <v>0</v>
      </c>
      <c r="F16" s="6">
        <f t="shared" si="0"/>
        <v>0</v>
      </c>
      <c r="G16" s="6">
        <f t="shared" si="1"/>
        <v>0</v>
      </c>
    </row>
    <row r="17" spans="1:29" x14ac:dyDescent="0.25">
      <c r="E17" s="6">
        <f t="shared" si="2"/>
        <v>0</v>
      </c>
      <c r="F17" s="6">
        <f t="shared" si="0"/>
        <v>0</v>
      </c>
      <c r="G17" s="6">
        <f t="shared" si="1"/>
        <v>0</v>
      </c>
    </row>
    <row r="18" spans="1:29" x14ac:dyDescent="0.25">
      <c r="E18" s="6">
        <f t="shared" si="2"/>
        <v>0</v>
      </c>
      <c r="F18" s="6">
        <f t="shared" si="0"/>
        <v>0</v>
      </c>
      <c r="G18" s="6">
        <f t="shared" si="1"/>
        <v>0</v>
      </c>
    </row>
    <row r="19" spans="1:29" x14ac:dyDescent="0.25">
      <c r="E19" s="6">
        <f t="shared" si="2"/>
        <v>0</v>
      </c>
      <c r="F19" s="6">
        <f t="shared" si="0"/>
        <v>0</v>
      </c>
      <c r="G19" s="6">
        <f t="shared" si="1"/>
        <v>0</v>
      </c>
    </row>
    <row r="20" spans="1:29" x14ac:dyDescent="0.25">
      <c r="E20" s="6">
        <f t="shared" si="2"/>
        <v>0</v>
      </c>
      <c r="F20" s="6">
        <f t="shared" si="0"/>
        <v>0</v>
      </c>
      <c r="G20" s="6">
        <f t="shared" si="1"/>
        <v>0</v>
      </c>
    </row>
    <row r="21" spans="1:29" x14ac:dyDescent="0.25">
      <c r="E21" s="6">
        <f t="shared" si="2"/>
        <v>0</v>
      </c>
      <c r="F21" s="6">
        <f t="shared" si="0"/>
        <v>0</v>
      </c>
      <c r="G21" s="6">
        <f t="shared" si="1"/>
        <v>0</v>
      </c>
    </row>
    <row r="23" spans="1:29" x14ac:dyDescent="0.25"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SUM(E2:E21)</f>
        <v>7442.78</v>
      </c>
      <c r="F24" s="16">
        <f>SUM(F2:F21)</f>
        <v>1488.556</v>
      </c>
      <c r="G24" s="16">
        <f>SUM(G2:G21)</f>
        <v>8201.3359999999993</v>
      </c>
      <c r="J24" s="17" t="s">
        <v>21</v>
      </c>
      <c r="K24" s="17">
        <f>SUM(K3:K22)</f>
        <v>30.92</v>
      </c>
      <c r="L24" s="17">
        <f t="shared" ref="L24:Z24" si="3">SUM(L3:L22)</f>
        <v>154.59</v>
      </c>
      <c r="M24" s="17">
        <f t="shared" si="3"/>
        <v>0</v>
      </c>
      <c r="N24" s="17">
        <f t="shared" si="3"/>
        <v>87.98</v>
      </c>
      <c r="O24" s="17">
        <f t="shared" si="3"/>
        <v>0</v>
      </c>
      <c r="P24" s="17">
        <f t="shared" si="3"/>
        <v>38.19</v>
      </c>
      <c r="Q24" s="17">
        <f t="shared" si="3"/>
        <v>0</v>
      </c>
      <c r="R24" s="17">
        <f>SUM(R3:R22)/2</f>
        <v>0</v>
      </c>
      <c r="S24" s="17">
        <f t="shared" si="3"/>
        <v>0</v>
      </c>
      <c r="T24" s="17">
        <f>SUM(T3:T22)/2</f>
        <v>0</v>
      </c>
      <c r="U24" s="17">
        <f t="shared" si="3"/>
        <v>0</v>
      </c>
      <c r="V24" s="17">
        <f t="shared" si="3"/>
        <v>0</v>
      </c>
      <c r="W24" s="17">
        <f t="shared" si="3"/>
        <v>0</v>
      </c>
      <c r="X24" s="17">
        <f t="shared" si="3"/>
        <v>0</v>
      </c>
      <c r="Y24" s="17">
        <f t="shared" si="3"/>
        <v>0</v>
      </c>
      <c r="Z24" s="17">
        <f t="shared" si="3"/>
        <v>0</v>
      </c>
      <c r="AA24" s="17">
        <f>SUM(AA3:AA22)</f>
        <v>65.760000000000005</v>
      </c>
      <c r="AB24" s="17">
        <f>SUM(AB3:AB22)</f>
        <v>527.04999999999995</v>
      </c>
      <c r="AC24" s="17">
        <f>SUM(AC3:AC22)</f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769.61999999999989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x14ac:dyDescent="0.25">
      <c r="J27" s="17" t="s">
        <v>23</v>
      </c>
      <c r="K27" s="17">
        <f>SUM(K24,M24,Q24,S24,U24,W24,Y24,AA24)</f>
        <v>96.68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26"/>
    </row>
    <row r="30" spans="1:29" ht="30" x14ac:dyDescent="0.25">
      <c r="N30" s="9" t="s">
        <v>90</v>
      </c>
    </row>
    <row r="31" spans="1:29" ht="30" x14ac:dyDescent="0.25">
      <c r="N31" s="9" t="s">
        <v>92</v>
      </c>
      <c r="S31" s="9">
        <v>1851.07</v>
      </c>
      <c r="T31" s="9" t="s">
        <v>84</v>
      </c>
      <c r="AB31" s="17"/>
      <c r="AC31" s="19"/>
    </row>
    <row r="32" spans="1:29" ht="30" x14ac:dyDescent="0.25">
      <c r="S32" s="9">
        <v>138.26</v>
      </c>
      <c r="T32" s="9" t="s">
        <v>84</v>
      </c>
    </row>
    <row r="34" spans="1:19" customFormat="1" ht="60" x14ac:dyDescent="0.25">
      <c r="A34" s="2" t="s">
        <v>83</v>
      </c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 t="s">
        <v>89</v>
      </c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A25" sqref="A25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30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30" x14ac:dyDescent="0.25">
      <c r="A2" s="2">
        <v>160702</v>
      </c>
      <c r="B2" s="2" t="s">
        <v>11</v>
      </c>
      <c r="C2" s="6">
        <v>540</v>
      </c>
      <c r="D2" s="6">
        <v>0</v>
      </c>
      <c r="E2" s="6">
        <f t="shared" ref="E2:E22" si="0">SUM(C2:D2)</f>
        <v>540</v>
      </c>
      <c r="F2" s="6">
        <f>E2/5</f>
        <v>108</v>
      </c>
      <c r="G2" s="6">
        <f>SUM(E2:F2)</f>
        <v>648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30" x14ac:dyDescent="0.25">
      <c r="A3" s="2">
        <v>160705</v>
      </c>
      <c r="B3" s="2" t="s">
        <v>11</v>
      </c>
      <c r="C3" s="6">
        <v>1080</v>
      </c>
      <c r="D3" s="6">
        <v>25.92</v>
      </c>
      <c r="E3" s="6">
        <f t="shared" si="0"/>
        <v>1105.92</v>
      </c>
      <c r="F3" s="6">
        <f t="shared" ref="F3:F22" si="1">E3/5</f>
        <v>221.18400000000003</v>
      </c>
      <c r="G3" s="6">
        <f t="shared" ref="G3:G22" si="2">SUM(E3:F3)</f>
        <v>1327.104</v>
      </c>
      <c r="K3" s="9">
        <v>3.08</v>
      </c>
      <c r="L3" s="9">
        <v>15.33</v>
      </c>
      <c r="N3" s="9">
        <v>59</v>
      </c>
      <c r="P3" s="24">
        <v>20.37</v>
      </c>
      <c r="AB3" s="9">
        <v>23.68</v>
      </c>
      <c r="AC3" s="13" t="s">
        <v>30</v>
      </c>
    </row>
    <row r="4" spans="1:30" x14ac:dyDescent="0.25">
      <c r="A4" s="2">
        <v>160616</v>
      </c>
      <c r="B4" s="2" t="s">
        <v>19</v>
      </c>
      <c r="C4" s="6">
        <v>651.15</v>
      </c>
      <c r="D4" s="6">
        <v>0</v>
      </c>
      <c r="E4" s="6">
        <f t="shared" si="0"/>
        <v>651.15</v>
      </c>
      <c r="F4" s="6">
        <f t="shared" si="1"/>
        <v>130.22999999999999</v>
      </c>
      <c r="G4" s="6">
        <f t="shared" si="2"/>
        <v>781.38</v>
      </c>
      <c r="H4" s="5" t="s">
        <v>97</v>
      </c>
      <c r="N4" s="9">
        <v>56</v>
      </c>
      <c r="P4" s="39">
        <v>12.03</v>
      </c>
      <c r="AA4" s="9">
        <v>158.72999999999999</v>
      </c>
      <c r="AC4" s="13" t="s">
        <v>96</v>
      </c>
    </row>
    <row r="5" spans="1:30" s="41" customFormat="1" ht="30" x14ac:dyDescent="0.25">
      <c r="A5" s="2">
        <v>160710</v>
      </c>
      <c r="B5" s="2" t="s">
        <v>51</v>
      </c>
      <c r="C5" s="6">
        <v>786.96</v>
      </c>
      <c r="D5" s="6">
        <v>0</v>
      </c>
      <c r="E5" s="6">
        <f t="shared" si="0"/>
        <v>786.96</v>
      </c>
      <c r="F5" s="6">
        <f t="shared" si="1"/>
        <v>157.392</v>
      </c>
      <c r="G5" s="6">
        <f t="shared" si="2"/>
        <v>944.35200000000009</v>
      </c>
      <c r="H5" s="5"/>
      <c r="I5" s="3"/>
      <c r="J5" s="9"/>
      <c r="K5" s="9"/>
      <c r="L5" s="9"/>
      <c r="M5" s="9"/>
      <c r="N5" s="9"/>
      <c r="O5" s="9"/>
      <c r="P5" s="39">
        <v>11.42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40"/>
    </row>
    <row r="6" spans="1:30" x14ac:dyDescent="0.25">
      <c r="A6" s="2">
        <v>160602</v>
      </c>
      <c r="B6" s="2" t="s">
        <v>59</v>
      </c>
      <c r="C6" s="6">
        <v>750</v>
      </c>
      <c r="D6" s="6">
        <v>0</v>
      </c>
      <c r="E6" s="6">
        <f t="shared" si="0"/>
        <v>750</v>
      </c>
      <c r="F6" s="6">
        <f t="shared" si="1"/>
        <v>150</v>
      </c>
      <c r="G6" s="6">
        <f t="shared" si="2"/>
        <v>900</v>
      </c>
      <c r="P6" s="39">
        <v>11.92</v>
      </c>
    </row>
    <row r="7" spans="1:30" x14ac:dyDescent="0.25">
      <c r="A7" s="2">
        <v>160606</v>
      </c>
      <c r="B7" s="2" t="s">
        <v>59</v>
      </c>
      <c r="C7" s="6">
        <v>650</v>
      </c>
      <c r="D7" s="6">
        <v>0</v>
      </c>
      <c r="E7" s="6">
        <f t="shared" si="0"/>
        <v>650</v>
      </c>
      <c r="F7" s="6">
        <f t="shared" si="1"/>
        <v>130</v>
      </c>
      <c r="G7" s="6">
        <f>SUM(E7:F7)</f>
        <v>780</v>
      </c>
      <c r="P7" s="39">
        <v>10.61</v>
      </c>
    </row>
    <row r="8" spans="1:30" x14ac:dyDescent="0.25">
      <c r="A8" s="2">
        <v>160609</v>
      </c>
      <c r="B8" s="2" t="s">
        <v>59</v>
      </c>
      <c r="C8" s="6">
        <v>45</v>
      </c>
      <c r="D8" s="6">
        <v>0</v>
      </c>
      <c r="E8" s="6">
        <f t="shared" si="0"/>
        <v>45</v>
      </c>
      <c r="F8" s="6">
        <f t="shared" si="1"/>
        <v>9</v>
      </c>
      <c r="G8" s="6">
        <f t="shared" si="2"/>
        <v>54</v>
      </c>
      <c r="P8" s="39">
        <v>13.31</v>
      </c>
    </row>
    <row r="9" spans="1:30" x14ac:dyDescent="0.25">
      <c r="A9" s="2">
        <v>160612</v>
      </c>
      <c r="B9" s="2" t="s">
        <v>59</v>
      </c>
      <c r="C9" s="6">
        <v>750</v>
      </c>
      <c r="D9" s="6">
        <v>0</v>
      </c>
      <c r="E9" s="6">
        <f t="shared" si="0"/>
        <v>750</v>
      </c>
      <c r="F9" s="6">
        <f t="shared" si="1"/>
        <v>150</v>
      </c>
      <c r="G9" s="6">
        <f t="shared" si="2"/>
        <v>900</v>
      </c>
      <c r="P9" s="39">
        <v>15.59</v>
      </c>
      <c r="AB9" s="24"/>
      <c r="AC9" s="25"/>
    </row>
    <row r="10" spans="1:30" x14ac:dyDescent="0.25">
      <c r="A10" s="2">
        <v>160614</v>
      </c>
      <c r="B10" s="2" t="s">
        <v>59</v>
      </c>
      <c r="C10" s="6">
        <v>15</v>
      </c>
      <c r="D10" s="6">
        <v>0</v>
      </c>
      <c r="E10" s="6">
        <f t="shared" si="0"/>
        <v>15</v>
      </c>
      <c r="F10" s="6">
        <f t="shared" si="1"/>
        <v>3</v>
      </c>
      <c r="G10" s="30">
        <f t="shared" si="2"/>
        <v>18</v>
      </c>
      <c r="P10" s="39">
        <v>13.19</v>
      </c>
    </row>
    <row r="11" spans="1:30" x14ac:dyDescent="0.25">
      <c r="A11" s="2">
        <v>160615</v>
      </c>
      <c r="B11" s="2" t="s">
        <v>59</v>
      </c>
      <c r="C11" s="6">
        <v>1300</v>
      </c>
      <c r="D11" s="6">
        <v>0</v>
      </c>
      <c r="E11" s="6">
        <f t="shared" si="0"/>
        <v>1300</v>
      </c>
      <c r="F11" s="6">
        <f t="shared" si="1"/>
        <v>260</v>
      </c>
      <c r="G11" s="6">
        <f>SUM(F11:F11)</f>
        <v>260</v>
      </c>
      <c r="P11" s="39">
        <v>193.08</v>
      </c>
      <c r="AD11" t="s">
        <v>98</v>
      </c>
    </row>
    <row r="12" spans="1:30" x14ac:dyDescent="0.25">
      <c r="A12" s="2">
        <v>160605</v>
      </c>
      <c r="B12" s="2" t="s">
        <v>59</v>
      </c>
      <c r="C12" s="6">
        <v>550</v>
      </c>
      <c r="D12" s="6">
        <v>0</v>
      </c>
      <c r="E12" s="6">
        <f t="shared" si="0"/>
        <v>550</v>
      </c>
      <c r="F12" s="6">
        <f t="shared" si="1"/>
        <v>110</v>
      </c>
      <c r="G12" s="6">
        <f t="shared" si="2"/>
        <v>660</v>
      </c>
      <c r="P12" s="39">
        <v>15</v>
      </c>
      <c r="AD12" t="s">
        <v>99</v>
      </c>
    </row>
    <row r="13" spans="1:30" x14ac:dyDescent="0.25">
      <c r="A13" s="2">
        <v>160608</v>
      </c>
      <c r="B13" s="2" t="s">
        <v>50</v>
      </c>
      <c r="C13" s="6">
        <v>800</v>
      </c>
      <c r="D13" s="6">
        <v>0</v>
      </c>
      <c r="E13" s="6">
        <f t="shared" si="0"/>
        <v>800</v>
      </c>
      <c r="F13" s="6">
        <f t="shared" si="1"/>
        <v>160</v>
      </c>
      <c r="G13" s="6">
        <f t="shared" si="2"/>
        <v>960</v>
      </c>
      <c r="P13" s="39">
        <v>65</v>
      </c>
    </row>
    <row r="14" spans="1:30" x14ac:dyDescent="0.25">
      <c r="A14" s="2">
        <v>160611</v>
      </c>
      <c r="B14" s="2" t="s">
        <v>50</v>
      </c>
      <c r="C14" s="6">
        <v>600</v>
      </c>
      <c r="D14" s="6">
        <v>0</v>
      </c>
      <c r="E14" s="6">
        <f t="shared" si="0"/>
        <v>600</v>
      </c>
      <c r="F14" s="6">
        <f t="shared" si="1"/>
        <v>120</v>
      </c>
      <c r="G14" s="6">
        <f t="shared" si="2"/>
        <v>720</v>
      </c>
      <c r="P14" s="39">
        <v>35</v>
      </c>
    </row>
    <row r="15" spans="1:30" x14ac:dyDescent="0.25">
      <c r="A15" s="2">
        <v>160701</v>
      </c>
      <c r="B15" s="2" t="s">
        <v>94</v>
      </c>
      <c r="C15" s="6">
        <v>150</v>
      </c>
      <c r="D15" s="6">
        <v>0</v>
      </c>
      <c r="E15" s="6">
        <f t="shared" si="0"/>
        <v>150</v>
      </c>
      <c r="F15" s="6">
        <f t="shared" si="1"/>
        <v>30</v>
      </c>
      <c r="G15" s="6">
        <f t="shared" si="2"/>
        <v>180</v>
      </c>
    </row>
    <row r="16" spans="1:30" x14ac:dyDescent="0.25">
      <c r="A16" s="2">
        <v>160707</v>
      </c>
      <c r="B16" s="2" t="s">
        <v>94</v>
      </c>
      <c r="C16" s="6">
        <v>43.65</v>
      </c>
      <c r="D16" s="6">
        <v>0</v>
      </c>
      <c r="E16" s="6">
        <f t="shared" si="0"/>
        <v>43.65</v>
      </c>
      <c r="F16" s="6">
        <f t="shared" si="1"/>
        <v>8.73</v>
      </c>
      <c r="G16" s="6">
        <f t="shared" si="2"/>
        <v>52.379999999999995</v>
      </c>
    </row>
    <row r="17" spans="1:29" x14ac:dyDescent="0.25">
      <c r="A17" s="2">
        <v>160711</v>
      </c>
      <c r="B17" s="2" t="s">
        <v>94</v>
      </c>
      <c r="C17" s="6">
        <v>35</v>
      </c>
      <c r="D17" s="6">
        <v>0</v>
      </c>
      <c r="E17" s="6">
        <f t="shared" si="0"/>
        <v>35</v>
      </c>
      <c r="F17" s="6">
        <f t="shared" si="1"/>
        <v>7</v>
      </c>
      <c r="G17" s="6">
        <f t="shared" si="2"/>
        <v>42</v>
      </c>
    </row>
    <row r="18" spans="1:29" x14ac:dyDescent="0.25">
      <c r="A18" s="2">
        <v>160704</v>
      </c>
      <c r="B18" s="2" t="s">
        <v>59</v>
      </c>
      <c r="C18" s="6">
        <v>1300</v>
      </c>
      <c r="D18" s="6">
        <v>0</v>
      </c>
      <c r="E18" s="6">
        <f t="shared" si="0"/>
        <v>1300</v>
      </c>
      <c r="F18" s="6">
        <f t="shared" si="1"/>
        <v>260</v>
      </c>
      <c r="G18" s="6">
        <f t="shared" si="2"/>
        <v>1560</v>
      </c>
    </row>
    <row r="19" spans="1:29" x14ac:dyDescent="0.25">
      <c r="A19" s="42">
        <v>160505</v>
      </c>
      <c r="B19" s="42" t="s">
        <v>94</v>
      </c>
      <c r="C19" s="43">
        <v>340</v>
      </c>
      <c r="D19" s="43">
        <v>0</v>
      </c>
      <c r="E19" s="43">
        <f t="shared" si="0"/>
        <v>340</v>
      </c>
      <c r="F19" s="43">
        <f t="shared" si="1"/>
        <v>68</v>
      </c>
      <c r="G19" s="43">
        <f t="shared" si="2"/>
        <v>408</v>
      </c>
    </row>
    <row r="20" spans="1:29" x14ac:dyDescent="0.25">
      <c r="A20" s="42">
        <v>160510</v>
      </c>
      <c r="B20" s="42" t="s">
        <v>94</v>
      </c>
      <c r="C20" s="43">
        <v>225</v>
      </c>
      <c r="D20" s="43">
        <v>0</v>
      </c>
      <c r="E20" s="43">
        <f t="shared" si="0"/>
        <v>225</v>
      </c>
      <c r="F20" s="43">
        <f t="shared" si="1"/>
        <v>45</v>
      </c>
      <c r="G20" s="43">
        <f t="shared" si="2"/>
        <v>270</v>
      </c>
    </row>
    <row r="21" spans="1:29" x14ac:dyDescent="0.25">
      <c r="A21" s="2">
        <v>160709</v>
      </c>
      <c r="B21" s="2" t="s">
        <v>11</v>
      </c>
      <c r="C21" s="6">
        <v>1620</v>
      </c>
      <c r="D21" s="6">
        <v>20.37</v>
      </c>
      <c r="E21" s="43">
        <f t="shared" si="0"/>
        <v>1640.37</v>
      </c>
      <c r="F21" s="6">
        <f t="shared" si="1"/>
        <v>328.07399999999996</v>
      </c>
      <c r="G21" s="6">
        <f t="shared" si="2"/>
        <v>1968.444</v>
      </c>
    </row>
    <row r="22" spans="1:29" x14ac:dyDescent="0.25">
      <c r="A22" s="2">
        <v>160714</v>
      </c>
      <c r="B22" s="2" t="s">
        <v>11</v>
      </c>
      <c r="C22" s="6">
        <v>540</v>
      </c>
      <c r="D22" s="6">
        <v>0</v>
      </c>
      <c r="E22" s="43">
        <f t="shared" si="0"/>
        <v>540</v>
      </c>
      <c r="F22" s="6">
        <f t="shared" si="1"/>
        <v>108</v>
      </c>
      <c r="G22" s="6">
        <f t="shared" si="2"/>
        <v>648</v>
      </c>
    </row>
    <row r="23" spans="1:29" x14ac:dyDescent="0.25"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12818.05</v>
      </c>
      <c r="F24" s="16">
        <f>SUM(F2:F21)</f>
        <v>2455.61</v>
      </c>
      <c r="G24" s="16">
        <f>SUM(G2:G21)</f>
        <v>13433.659999999998</v>
      </c>
      <c r="J24" s="17" t="s">
        <v>21</v>
      </c>
      <c r="K24" s="17">
        <f>SUM(K3:K22)</f>
        <v>3.08</v>
      </c>
      <c r="L24" s="17">
        <f t="shared" ref="L24:Z24" si="3">SUM(L3:L22)</f>
        <v>15.33</v>
      </c>
      <c r="M24" s="17">
        <f t="shared" si="3"/>
        <v>0</v>
      </c>
      <c r="N24" s="17">
        <f t="shared" si="3"/>
        <v>115</v>
      </c>
      <c r="O24" s="17">
        <f t="shared" si="3"/>
        <v>0</v>
      </c>
      <c r="P24" s="17">
        <f t="shared" si="3"/>
        <v>416.52</v>
      </c>
      <c r="Q24" s="17">
        <f t="shared" si="3"/>
        <v>0</v>
      </c>
      <c r="R24" s="17">
        <f>SUM(R3:R22)/2</f>
        <v>0</v>
      </c>
      <c r="S24" s="17">
        <f t="shared" si="3"/>
        <v>0</v>
      </c>
      <c r="T24" s="17">
        <f>SUM(T3:T22)/2</f>
        <v>0</v>
      </c>
      <c r="U24" s="17">
        <f t="shared" si="3"/>
        <v>0</v>
      </c>
      <c r="V24" s="17">
        <f t="shared" si="3"/>
        <v>0</v>
      </c>
      <c r="W24" s="17">
        <f t="shared" si="3"/>
        <v>0</v>
      </c>
      <c r="X24" s="17">
        <f t="shared" si="3"/>
        <v>0</v>
      </c>
      <c r="Y24" s="17">
        <f t="shared" si="3"/>
        <v>0</v>
      </c>
      <c r="Z24" s="17">
        <f t="shared" si="3"/>
        <v>0</v>
      </c>
      <c r="AA24" s="17">
        <f>SUM(AA3:AA22)</f>
        <v>158.72999999999999</v>
      </c>
      <c r="AB24" s="17">
        <f>SUM(AB3:AB22)</f>
        <v>23.68</v>
      </c>
      <c r="AC24" s="17">
        <f>SUM(AC3:AC22)</f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154.01000000000002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ht="30" x14ac:dyDescent="0.25">
      <c r="C27" s="6" t="s">
        <v>101</v>
      </c>
      <c r="J27" s="17" t="s">
        <v>23</v>
      </c>
      <c r="K27" s="17">
        <f>SUM(K24,M24,Q24,S24,U24,W24,Y24,AA24)</f>
        <v>161.81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1:29" x14ac:dyDescent="0.25">
      <c r="O28" s="20"/>
      <c r="P28" s="20"/>
      <c r="AA28" s="20"/>
      <c r="AB28" s="17"/>
      <c r="AC28" s="19"/>
    </row>
    <row r="29" spans="1:29" x14ac:dyDescent="0.25">
      <c r="B29" s="26"/>
    </row>
    <row r="31" spans="1:29" x14ac:dyDescent="0.25">
      <c r="J31" s="9" t="s">
        <v>90</v>
      </c>
      <c r="AB31" s="17"/>
      <c r="AC31" s="19"/>
    </row>
    <row r="33" spans="1:19" customFormat="1" ht="75" x14ac:dyDescent="0.25">
      <c r="A33" s="42" t="s">
        <v>95</v>
      </c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 t="s">
        <v>93</v>
      </c>
      <c r="P35" s="9"/>
      <c r="Q35" s="9"/>
      <c r="R35" s="9"/>
      <c r="S35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T22" sqref="T22"/>
    </sheetView>
  </sheetViews>
  <sheetFormatPr baseColWidth="10" defaultRowHeight="15" x14ac:dyDescent="0.25"/>
  <cols>
    <col min="1" max="1" width="9.7109375" style="2" customWidth="1"/>
    <col min="2" max="2" width="12" style="2" customWidth="1"/>
    <col min="3" max="7" width="11.42578125" style="6"/>
    <col min="8" max="8" width="15.28515625" style="5" customWidth="1"/>
    <col min="9" max="9" width="4" style="3" customWidth="1"/>
    <col min="10" max="10" width="13.5703125" style="9" customWidth="1"/>
    <col min="11" max="28" width="7.5703125" style="9" customWidth="1"/>
    <col min="29" max="29" width="12" style="13" customWidth="1"/>
  </cols>
  <sheetData>
    <row r="1" spans="1:29" ht="30" x14ac:dyDescent="0.25">
      <c r="A1" s="10" t="s">
        <v>0</v>
      </c>
      <c r="B1" s="10" t="s">
        <v>15</v>
      </c>
      <c r="C1" s="11" t="s">
        <v>1</v>
      </c>
      <c r="D1" s="11" t="s">
        <v>13</v>
      </c>
      <c r="E1" s="11" t="s">
        <v>14</v>
      </c>
      <c r="F1" s="11" t="s">
        <v>2</v>
      </c>
      <c r="G1" s="11" t="s">
        <v>3</v>
      </c>
      <c r="H1" s="4"/>
      <c r="I1" s="1"/>
      <c r="J1" s="7" t="s">
        <v>6</v>
      </c>
      <c r="K1" s="115" t="s">
        <v>4</v>
      </c>
      <c r="L1" s="117"/>
      <c r="M1" s="115" t="s">
        <v>35</v>
      </c>
      <c r="N1" s="117"/>
      <c r="O1" s="115" t="s">
        <v>33</v>
      </c>
      <c r="P1" s="117"/>
      <c r="Q1" s="115" t="s">
        <v>9</v>
      </c>
      <c r="R1" s="117"/>
      <c r="S1" s="115" t="s">
        <v>10</v>
      </c>
      <c r="T1" s="117"/>
      <c r="U1" s="115" t="s">
        <v>5</v>
      </c>
      <c r="V1" s="117"/>
      <c r="W1" s="115" t="s">
        <v>7</v>
      </c>
      <c r="X1" s="117"/>
      <c r="Y1" s="115" t="s">
        <v>8</v>
      </c>
      <c r="Z1" s="117"/>
      <c r="AA1" s="115" t="s">
        <v>17</v>
      </c>
      <c r="AB1" s="116"/>
      <c r="AC1" s="117"/>
    </row>
    <row r="2" spans="1:29" x14ac:dyDescent="0.25">
      <c r="A2" s="2">
        <v>160807</v>
      </c>
      <c r="B2" s="2" t="s">
        <v>11</v>
      </c>
      <c r="C2" s="6">
        <v>650</v>
      </c>
      <c r="D2" s="6">
        <v>0</v>
      </c>
      <c r="E2" s="6">
        <f>SUM(C2:D2)</f>
        <v>650</v>
      </c>
      <c r="F2" s="6">
        <f>E2/5</f>
        <v>130</v>
      </c>
      <c r="G2" s="6">
        <f>SUM(E2:F2)</f>
        <v>780</v>
      </c>
      <c r="J2" s="8"/>
      <c r="K2" s="7" t="s">
        <v>2</v>
      </c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  <c r="R2" s="7" t="s">
        <v>1</v>
      </c>
      <c r="S2" s="7" t="s">
        <v>2</v>
      </c>
      <c r="T2" s="7" t="s">
        <v>1</v>
      </c>
      <c r="U2" s="7" t="s">
        <v>2</v>
      </c>
      <c r="V2" s="7" t="s">
        <v>1</v>
      </c>
      <c r="W2" s="7" t="s">
        <v>2</v>
      </c>
      <c r="X2" s="7" t="s">
        <v>1</v>
      </c>
      <c r="Y2" s="7" t="s">
        <v>2</v>
      </c>
      <c r="Z2" s="7" t="s">
        <v>1</v>
      </c>
      <c r="AA2" s="7" t="s">
        <v>2</v>
      </c>
      <c r="AB2" s="7" t="s">
        <v>1</v>
      </c>
      <c r="AC2" s="7" t="s">
        <v>18</v>
      </c>
    </row>
    <row r="3" spans="1:29" ht="30" x14ac:dyDescent="0.25">
      <c r="A3" s="2">
        <v>160712</v>
      </c>
      <c r="B3" s="2" t="s">
        <v>94</v>
      </c>
      <c r="C3" s="6">
        <v>20</v>
      </c>
      <c r="D3" s="6">
        <v>0</v>
      </c>
      <c r="E3" s="6">
        <f t="shared" ref="E3:E7" si="0">SUM(C3:D3)</f>
        <v>20</v>
      </c>
      <c r="F3" s="6">
        <f t="shared" ref="F3:F22" si="1">E3/5</f>
        <v>4</v>
      </c>
      <c r="G3" s="6">
        <f t="shared" ref="G3:G22" si="2">SUM(E3:F3)</f>
        <v>24</v>
      </c>
      <c r="K3" s="9">
        <v>10.72</v>
      </c>
      <c r="L3" s="9">
        <v>53.55</v>
      </c>
      <c r="N3" s="9">
        <v>73</v>
      </c>
      <c r="P3" s="39">
        <v>11.1</v>
      </c>
      <c r="T3" s="44" t="s">
        <v>102</v>
      </c>
      <c r="U3" s="9">
        <v>4.09</v>
      </c>
      <c r="V3" s="9">
        <v>40.909999999999997</v>
      </c>
      <c r="AB3" s="9">
        <v>23.68</v>
      </c>
      <c r="AC3" s="13" t="s">
        <v>30</v>
      </c>
    </row>
    <row r="4" spans="1:29" x14ac:dyDescent="0.25">
      <c r="A4" s="2">
        <v>160802</v>
      </c>
      <c r="B4" s="2" t="s">
        <v>11</v>
      </c>
      <c r="C4" s="6">
        <v>540</v>
      </c>
      <c r="D4" s="6">
        <v>0</v>
      </c>
      <c r="E4" s="6">
        <f t="shared" si="0"/>
        <v>540</v>
      </c>
      <c r="F4" s="6">
        <f t="shared" si="1"/>
        <v>108</v>
      </c>
      <c r="G4" s="6">
        <f t="shared" si="2"/>
        <v>648</v>
      </c>
      <c r="P4" s="39">
        <v>16.559999999999999</v>
      </c>
    </row>
    <row r="5" spans="1:29" s="41" customFormat="1" x14ac:dyDescent="0.25">
      <c r="A5" s="2">
        <v>160803</v>
      </c>
      <c r="B5" s="2" t="s">
        <v>11</v>
      </c>
      <c r="C5" s="6">
        <v>1080</v>
      </c>
      <c r="D5" s="6">
        <v>12.03</v>
      </c>
      <c r="E5" s="6">
        <f t="shared" si="0"/>
        <v>1092.03</v>
      </c>
      <c r="F5" s="6">
        <f t="shared" si="1"/>
        <v>218.40600000000001</v>
      </c>
      <c r="G5" s="6">
        <f t="shared" si="2"/>
        <v>1310.4359999999999</v>
      </c>
      <c r="H5" s="5"/>
      <c r="I5" s="3"/>
      <c r="J5" s="9"/>
      <c r="K5" s="9"/>
      <c r="L5" s="9"/>
      <c r="M5" s="9"/>
      <c r="N5" s="9"/>
      <c r="O5" s="9"/>
      <c r="P5" s="39">
        <v>13.13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40"/>
    </row>
    <row r="6" spans="1:29" x14ac:dyDescent="0.25">
      <c r="A6" s="2">
        <v>160804</v>
      </c>
      <c r="B6" s="2" t="s">
        <v>11</v>
      </c>
      <c r="C6" s="6">
        <v>2160</v>
      </c>
      <c r="D6" s="6">
        <v>33.950000000000003</v>
      </c>
      <c r="E6" s="6">
        <f t="shared" si="0"/>
        <v>2193.9499999999998</v>
      </c>
      <c r="F6" s="6">
        <f t="shared" si="1"/>
        <v>438.78999999999996</v>
      </c>
      <c r="G6" s="6">
        <f t="shared" si="2"/>
        <v>2632.74</v>
      </c>
      <c r="P6" s="39">
        <v>19.84</v>
      </c>
    </row>
    <row r="7" spans="1:29" x14ac:dyDescent="0.25">
      <c r="A7" s="2">
        <v>160809</v>
      </c>
      <c r="B7" s="2" t="s">
        <v>11</v>
      </c>
      <c r="C7" s="6">
        <v>540</v>
      </c>
      <c r="D7" s="6">
        <v>28.9</v>
      </c>
      <c r="E7" s="6">
        <f t="shared" si="0"/>
        <v>568.9</v>
      </c>
      <c r="F7" s="6">
        <f t="shared" si="1"/>
        <v>113.78</v>
      </c>
      <c r="G7" s="6">
        <f>SUM(E7:F7)</f>
        <v>682.68</v>
      </c>
      <c r="P7" s="39">
        <v>12.99</v>
      </c>
    </row>
    <row r="8" spans="1:29" x14ac:dyDescent="0.25">
      <c r="A8" s="2">
        <v>160716</v>
      </c>
      <c r="B8" s="2" t="s">
        <v>19</v>
      </c>
      <c r="C8" s="6">
        <v>683.78</v>
      </c>
      <c r="D8" s="6">
        <v>0</v>
      </c>
      <c r="E8" s="6">
        <f>SUM(C8:D8)</f>
        <v>683.78</v>
      </c>
      <c r="F8" s="6">
        <f t="shared" si="1"/>
        <v>136.756</v>
      </c>
      <c r="G8" s="6">
        <f>SUM(F8:F8)</f>
        <v>136.756</v>
      </c>
      <c r="P8" s="39">
        <v>11.45</v>
      </c>
    </row>
    <row r="9" spans="1:29" x14ac:dyDescent="0.25">
      <c r="A9" s="2">
        <v>160703</v>
      </c>
      <c r="B9" s="2" t="s">
        <v>59</v>
      </c>
      <c r="C9" s="6">
        <v>650</v>
      </c>
      <c r="D9" s="6">
        <v>0</v>
      </c>
      <c r="E9" s="6">
        <f t="shared" ref="E9:E12" si="3">SUM(C9:D9)</f>
        <v>650</v>
      </c>
      <c r="F9" s="6">
        <f t="shared" si="1"/>
        <v>130</v>
      </c>
      <c r="G9" s="6">
        <f t="shared" si="2"/>
        <v>780</v>
      </c>
      <c r="P9" s="39">
        <v>22.01</v>
      </c>
      <c r="AB9" s="24"/>
      <c r="AC9" s="25"/>
    </row>
    <row r="10" spans="1:29" x14ac:dyDescent="0.25">
      <c r="A10" s="2">
        <v>160708</v>
      </c>
      <c r="B10" s="2" t="s">
        <v>59</v>
      </c>
      <c r="C10" s="6">
        <v>1400</v>
      </c>
      <c r="D10" s="6">
        <v>0</v>
      </c>
      <c r="E10" s="6">
        <f t="shared" si="3"/>
        <v>1400</v>
      </c>
      <c r="F10" s="6">
        <f t="shared" si="1"/>
        <v>280</v>
      </c>
      <c r="G10" s="30">
        <f t="shared" si="2"/>
        <v>1680</v>
      </c>
      <c r="P10" s="39">
        <v>11.83</v>
      </c>
    </row>
    <row r="11" spans="1:29" x14ac:dyDescent="0.25">
      <c r="A11" s="2">
        <v>160713</v>
      </c>
      <c r="B11" s="2" t="s">
        <v>59</v>
      </c>
      <c r="C11" s="6">
        <v>750</v>
      </c>
      <c r="D11" s="6">
        <v>0</v>
      </c>
      <c r="E11" s="6">
        <f t="shared" si="3"/>
        <v>750</v>
      </c>
      <c r="F11" s="6">
        <f t="shared" si="1"/>
        <v>150</v>
      </c>
      <c r="G11" s="6">
        <f>SUM(F11:F11)</f>
        <v>150</v>
      </c>
      <c r="P11" s="39">
        <v>11.74</v>
      </c>
    </row>
    <row r="12" spans="1:29" x14ac:dyDescent="0.25">
      <c r="A12" s="2">
        <v>160801</v>
      </c>
      <c r="B12" s="2" t="s">
        <v>59</v>
      </c>
      <c r="C12" s="6">
        <v>2400</v>
      </c>
      <c r="D12" s="6">
        <v>99.35</v>
      </c>
      <c r="E12" s="6">
        <f t="shared" si="3"/>
        <v>2499.35</v>
      </c>
      <c r="F12" s="6">
        <f t="shared" si="1"/>
        <v>499.87</v>
      </c>
      <c r="G12" s="6">
        <f t="shared" si="2"/>
        <v>2999.22</v>
      </c>
      <c r="P12" s="39">
        <v>21.69</v>
      </c>
    </row>
    <row r="13" spans="1:29" x14ac:dyDescent="0.25">
      <c r="E13" s="6">
        <f t="shared" ref="E13:E22" si="4">SUM(C13:D13)</f>
        <v>0</v>
      </c>
      <c r="F13" s="6">
        <f t="shared" si="1"/>
        <v>0</v>
      </c>
      <c r="G13" s="6">
        <f t="shared" si="2"/>
        <v>0</v>
      </c>
      <c r="P13" s="39"/>
    </row>
    <row r="14" spans="1:29" x14ac:dyDescent="0.25">
      <c r="E14" s="6">
        <f t="shared" si="4"/>
        <v>0</v>
      </c>
      <c r="F14" s="6">
        <f t="shared" si="1"/>
        <v>0</v>
      </c>
      <c r="G14" s="6">
        <f t="shared" si="2"/>
        <v>0</v>
      </c>
      <c r="P14" s="39"/>
    </row>
    <row r="15" spans="1:29" x14ac:dyDescent="0.25">
      <c r="E15" s="6">
        <f t="shared" si="4"/>
        <v>0</v>
      </c>
      <c r="F15" s="6">
        <f t="shared" si="1"/>
        <v>0</v>
      </c>
      <c r="G15" s="6">
        <f t="shared" si="2"/>
        <v>0</v>
      </c>
    </row>
    <row r="16" spans="1:29" x14ac:dyDescent="0.25">
      <c r="E16" s="6">
        <f t="shared" si="4"/>
        <v>0</v>
      </c>
      <c r="F16" s="6">
        <f t="shared" si="1"/>
        <v>0</v>
      </c>
      <c r="G16" s="6">
        <f t="shared" si="2"/>
        <v>0</v>
      </c>
    </row>
    <row r="17" spans="1:29" x14ac:dyDescent="0.25">
      <c r="E17" s="6">
        <f t="shared" si="4"/>
        <v>0</v>
      </c>
      <c r="F17" s="6">
        <f t="shared" si="1"/>
        <v>0</v>
      </c>
      <c r="G17" s="6">
        <f t="shared" si="2"/>
        <v>0</v>
      </c>
    </row>
    <row r="18" spans="1:29" x14ac:dyDescent="0.25">
      <c r="E18" s="37">
        <f t="shared" si="4"/>
        <v>0</v>
      </c>
      <c r="F18" s="37">
        <f t="shared" si="1"/>
        <v>0</v>
      </c>
      <c r="G18" s="37">
        <f t="shared" si="2"/>
        <v>0</v>
      </c>
    </row>
    <row r="19" spans="1:29" x14ac:dyDescent="0.25">
      <c r="A19" s="42"/>
      <c r="B19" s="42"/>
      <c r="C19" s="43"/>
      <c r="D19" s="43"/>
      <c r="E19" s="37">
        <f t="shared" si="4"/>
        <v>0</v>
      </c>
      <c r="F19" s="37">
        <f t="shared" si="1"/>
        <v>0</v>
      </c>
      <c r="G19" s="37">
        <f t="shared" si="2"/>
        <v>0</v>
      </c>
    </row>
    <row r="20" spans="1:29" x14ac:dyDescent="0.25">
      <c r="A20" s="42"/>
      <c r="B20" s="42"/>
      <c r="C20" s="43"/>
      <c r="D20" s="43"/>
      <c r="E20" s="37">
        <f t="shared" si="4"/>
        <v>0</v>
      </c>
      <c r="F20" s="37">
        <f t="shared" si="1"/>
        <v>0</v>
      </c>
      <c r="G20" s="37">
        <f t="shared" si="2"/>
        <v>0</v>
      </c>
    </row>
    <row r="21" spans="1:29" x14ac:dyDescent="0.25">
      <c r="E21" s="37">
        <f t="shared" si="4"/>
        <v>0</v>
      </c>
      <c r="F21" s="37">
        <f t="shared" si="1"/>
        <v>0</v>
      </c>
      <c r="G21" s="37">
        <f t="shared" si="2"/>
        <v>0</v>
      </c>
    </row>
    <row r="22" spans="1:29" x14ac:dyDescent="0.25">
      <c r="E22" s="37">
        <f t="shared" si="4"/>
        <v>0</v>
      </c>
      <c r="F22" s="37">
        <f t="shared" si="1"/>
        <v>0</v>
      </c>
      <c r="G22" s="37">
        <f t="shared" si="2"/>
        <v>0</v>
      </c>
    </row>
    <row r="23" spans="1:29" x14ac:dyDescent="0.25">
      <c r="O23" s="18"/>
      <c r="P23" s="18"/>
      <c r="AA23" s="18"/>
      <c r="AB23" s="18"/>
      <c r="AC23" s="18"/>
    </row>
    <row r="24" spans="1:29" x14ac:dyDescent="0.25">
      <c r="A24" s="15" t="s">
        <v>21</v>
      </c>
      <c r="B24" s="15"/>
      <c r="C24" s="16"/>
      <c r="D24" s="16"/>
      <c r="E24" s="16">
        <f>SUM(E2:E22)</f>
        <v>11048.01</v>
      </c>
      <c r="F24" s="16">
        <f>SUM(F2:F21)</f>
        <v>2209.6019999999999</v>
      </c>
      <c r="G24" s="16">
        <f>SUM(G2:G21)</f>
        <v>11823.832</v>
      </c>
      <c r="J24" s="17" t="s">
        <v>21</v>
      </c>
      <c r="K24" s="17">
        <f>SUM(K3:K22)</f>
        <v>10.72</v>
      </c>
      <c r="L24" s="17">
        <f t="shared" ref="L24:Z24" si="5">SUM(L3:L22)</f>
        <v>53.55</v>
      </c>
      <c r="M24" s="17">
        <f t="shared" si="5"/>
        <v>0</v>
      </c>
      <c r="N24" s="17">
        <f t="shared" si="5"/>
        <v>73</v>
      </c>
      <c r="O24" s="17">
        <f t="shared" si="5"/>
        <v>0</v>
      </c>
      <c r="P24" s="17">
        <f t="shared" si="5"/>
        <v>152.34</v>
      </c>
      <c r="Q24" s="17">
        <f t="shared" si="5"/>
        <v>0</v>
      </c>
      <c r="R24" s="17">
        <f>SUM(R3:R22)/2</f>
        <v>0</v>
      </c>
      <c r="S24" s="17">
        <f t="shared" si="5"/>
        <v>0</v>
      </c>
      <c r="T24" s="17">
        <f>SUM(T2:T22)/2</f>
        <v>0</v>
      </c>
      <c r="U24" s="17">
        <f t="shared" si="5"/>
        <v>4.09</v>
      </c>
      <c r="V24" s="17">
        <f t="shared" si="5"/>
        <v>40.909999999999997</v>
      </c>
      <c r="W24" s="17">
        <f t="shared" si="5"/>
        <v>0</v>
      </c>
      <c r="X24" s="17">
        <f t="shared" si="5"/>
        <v>0</v>
      </c>
      <c r="Y24" s="17">
        <f t="shared" si="5"/>
        <v>0</v>
      </c>
      <c r="Z24" s="17">
        <f t="shared" si="5"/>
        <v>0</v>
      </c>
      <c r="AA24" s="17">
        <f>SUM(AA3:AA22)</f>
        <v>0</v>
      </c>
      <c r="AB24" s="17">
        <f>SUM(AB3:AB22)</f>
        <v>23.68</v>
      </c>
      <c r="AC24" s="17">
        <f>SUM(AC3:AC22)</f>
        <v>0</v>
      </c>
    </row>
    <row r="25" spans="1:29" x14ac:dyDescent="0.25"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</row>
    <row r="26" spans="1:29" x14ac:dyDescent="0.25">
      <c r="J26" s="17" t="s">
        <v>22</v>
      </c>
      <c r="K26" s="17">
        <f>SUM(L24,N24,R24,T24,V24,X24,Z24,AB24)</f>
        <v>191.14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</row>
    <row r="27" spans="1:29" ht="90" x14ac:dyDescent="0.25">
      <c r="J27" s="17" t="s">
        <v>23</v>
      </c>
      <c r="K27" s="17">
        <f>SUM(K24,M24,Q24,S24,U24,W24,Y24,AA24)</f>
        <v>14.81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 t="s">
        <v>100</v>
      </c>
      <c r="Y27" s="20"/>
      <c r="Z27" s="20"/>
      <c r="AA27" s="20"/>
      <c r="AB27" s="20"/>
      <c r="AC27" s="21"/>
    </row>
    <row r="28" spans="1:29" ht="45" x14ac:dyDescent="0.25">
      <c r="O28" s="20"/>
      <c r="P28" s="20"/>
      <c r="T28" s="44" t="s">
        <v>103</v>
      </c>
      <c r="AA28" s="20"/>
      <c r="AB28" s="17"/>
      <c r="AC28" s="19"/>
    </row>
    <row r="29" spans="1:29" x14ac:dyDescent="0.25">
      <c r="B29" s="26"/>
    </row>
    <row r="31" spans="1:29" x14ac:dyDescent="0.25">
      <c r="AB31" s="17"/>
      <c r="AC31" s="19"/>
    </row>
    <row r="33" spans="1:19" customFormat="1" x14ac:dyDescent="0.25">
      <c r="A33" s="42"/>
      <c r="B33" s="2"/>
      <c r="C33" s="6"/>
      <c r="D33" s="6"/>
      <c r="E33" s="6"/>
      <c r="F33" s="6"/>
      <c r="G33" s="6"/>
      <c r="H33" s="5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customFormat="1" x14ac:dyDescent="0.25">
      <c r="A34" s="2"/>
      <c r="B34" s="2"/>
      <c r="C34" s="6"/>
      <c r="D34" s="6"/>
      <c r="E34" s="6"/>
      <c r="F34" s="6"/>
      <c r="G34" s="6"/>
      <c r="H34" s="5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customFormat="1" x14ac:dyDescent="0.25">
      <c r="A35" s="2"/>
      <c r="B35" s="2"/>
      <c r="C35" s="6"/>
      <c r="D35" s="6"/>
      <c r="E35" s="6"/>
      <c r="F35" s="6"/>
      <c r="G35" s="6"/>
      <c r="H35" s="5"/>
      <c r="I35" s="3"/>
      <c r="J35" s="9"/>
      <c r="K35" s="9"/>
      <c r="L35" s="9"/>
      <c r="M35" s="9"/>
      <c r="N35" s="9"/>
      <c r="O35" s="39"/>
      <c r="P35" s="9"/>
      <c r="Q35" s="9"/>
      <c r="R35" s="9"/>
      <c r="S35" s="9"/>
    </row>
  </sheetData>
  <mergeCells count="9">
    <mergeCell ref="W1:X1"/>
    <mergeCell ref="Y1:Z1"/>
    <mergeCell ref="AA1:AC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49</vt:i4>
      </vt:variant>
    </vt:vector>
  </HeadingPairs>
  <TitlesOfParts>
    <vt:vector size="49" baseType="lpstr">
      <vt:lpstr>Jan. 16</vt:lpstr>
      <vt:lpstr>Fév. 16</vt:lpstr>
      <vt:lpstr>Mars 2016</vt:lpstr>
      <vt:lpstr>Avril 2016</vt:lpstr>
      <vt:lpstr>Mai 2016</vt:lpstr>
      <vt:lpstr>Juin 2016</vt:lpstr>
      <vt:lpstr>Juillet 2016</vt:lpstr>
      <vt:lpstr>Août 2016</vt:lpstr>
      <vt:lpstr>Septembre 2016</vt:lpstr>
      <vt:lpstr>Octobre 2016</vt:lpstr>
      <vt:lpstr>Novembre 2016</vt:lpstr>
      <vt:lpstr>Décembre 2016</vt:lpstr>
      <vt:lpstr>Janvier 2017</vt:lpstr>
      <vt:lpstr>Février 2017</vt:lpstr>
      <vt:lpstr>Mars 2017</vt:lpstr>
      <vt:lpstr>Avril 2017</vt:lpstr>
      <vt:lpstr>Mai 2017</vt:lpstr>
      <vt:lpstr>Juin 2017</vt:lpstr>
      <vt:lpstr>Juillet 2017</vt:lpstr>
      <vt:lpstr>Août 2017</vt:lpstr>
      <vt:lpstr>Septembre 2017</vt:lpstr>
      <vt:lpstr>Octobre 2017</vt:lpstr>
      <vt:lpstr>Novembre 2017</vt:lpstr>
      <vt:lpstr>Décembre 2017</vt:lpstr>
      <vt:lpstr>Janvier 2018</vt:lpstr>
      <vt:lpstr>Février 2018</vt:lpstr>
      <vt:lpstr>Mars 2018</vt:lpstr>
      <vt:lpstr>Avril 2018</vt:lpstr>
      <vt:lpstr>Mai 2018</vt:lpstr>
      <vt:lpstr>Juin 2018</vt:lpstr>
      <vt:lpstr>Juillet 2018</vt:lpstr>
      <vt:lpstr>Août 2018</vt:lpstr>
      <vt:lpstr>Septembre 2018</vt:lpstr>
      <vt:lpstr>Octobre 2018</vt:lpstr>
      <vt:lpstr>Novembre 2018</vt:lpstr>
      <vt:lpstr>Décembre 2018</vt:lpstr>
      <vt:lpstr>Janvier 2019</vt:lpstr>
      <vt:lpstr>Février 2019</vt:lpstr>
      <vt:lpstr>Mars 2019</vt:lpstr>
      <vt:lpstr>Avril 2019</vt:lpstr>
      <vt:lpstr>Mai 2019</vt:lpstr>
      <vt:lpstr>Juin 2019</vt:lpstr>
      <vt:lpstr>Juillet 2019</vt:lpstr>
      <vt:lpstr>Août 2019</vt:lpstr>
      <vt:lpstr>Septembre 2019</vt:lpstr>
      <vt:lpstr>Octobre 2019</vt:lpstr>
      <vt:lpstr>Novembre 2019</vt:lpstr>
      <vt:lpstr>Décembre 2019</vt:lpstr>
      <vt:lpstr>Janvier 2020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2019-07-31T17:06:20Z</dcterms:modified>
</cp:coreProperties>
</file>