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heckCompatibility="1" autoCompressPictures="0"/>
  <bookViews>
    <workbookView xWindow="0" yWindow="0" windowWidth="25600" windowHeight="13860" tabRatio="500"/>
  </bookViews>
  <sheets>
    <sheet name="Hoja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7" i="1" l="1"/>
  <c r="N7" i="1"/>
  <c r="G38" i="1"/>
  <c r="C39" i="1"/>
  <c r="D39" i="1"/>
  <c r="H38" i="1"/>
  <c r="J38" i="1"/>
  <c r="L38" i="1"/>
  <c r="G39" i="1"/>
  <c r="H39" i="1"/>
  <c r="J39" i="1"/>
  <c r="L39" i="1"/>
  <c r="G40" i="1"/>
  <c r="H40" i="1"/>
  <c r="J40" i="1"/>
  <c r="L40" i="1"/>
  <c r="G41" i="1"/>
  <c r="H41" i="1"/>
  <c r="J41" i="1"/>
  <c r="L41" i="1"/>
  <c r="G42" i="1"/>
  <c r="H42" i="1"/>
  <c r="J42" i="1"/>
  <c r="L42" i="1"/>
  <c r="G43" i="1"/>
  <c r="H43" i="1"/>
  <c r="J43" i="1"/>
  <c r="L43" i="1"/>
  <c r="G44" i="1"/>
  <c r="H44" i="1"/>
  <c r="J44" i="1"/>
  <c r="L44" i="1"/>
  <c r="G45" i="1"/>
  <c r="H45" i="1"/>
  <c r="J45" i="1"/>
  <c r="L45" i="1"/>
  <c r="G46" i="1"/>
  <c r="H46" i="1"/>
  <c r="J46" i="1"/>
  <c r="L46" i="1"/>
  <c r="G47" i="1"/>
  <c r="H47" i="1"/>
  <c r="J47" i="1"/>
  <c r="L47" i="1"/>
  <c r="L51" i="1"/>
  <c r="L49" i="1"/>
</calcChain>
</file>

<file path=xl/sharedStrings.xml><?xml version="1.0" encoding="utf-8"?>
<sst xmlns="http://schemas.openxmlformats.org/spreadsheetml/2006/main" count="18" uniqueCount="18">
  <si>
    <t>Latitud P</t>
  </si>
  <si>
    <t>Longitud P</t>
  </si>
  <si>
    <t>Longitud X</t>
  </si>
  <si>
    <t>Latitud X</t>
  </si>
  <si>
    <t>Latitud X Ra</t>
  </si>
  <si>
    <t>Longitud X Ra</t>
  </si>
  <si>
    <t xml:space="preserve">W (deg/yr) = </t>
  </si>
  <si>
    <t xml:space="preserve">R (cm) = </t>
  </si>
  <si>
    <t>En este libro de Excel se realiza un analisis de la velocidad relativa entre las placas India-Eurasia, para luego obtener la tasa de levantamiento del Plateau de Tibetan. El procedimiento utilizado es: Primero selecciones 10 puntos al azar en el borde de las dos placas (es decir donde comienza el Plateau) como se muestra en la Figura 1. Luego obtube la magnitud de la velocidad para cada uno de los puntos utilizando la ecuación 1 (Fowler,2005). Finalmente realice el promedio de dichos datos para obtener la velocidad promedio de la placa India-Eurasia</t>
  </si>
  <si>
    <t>EJERCICIO 3 TAREA 1 GEODINAMICA 2015-20 - Luis Alejandro Rodríguez Parra</t>
  </si>
  <si>
    <r>
      <rPr>
        <b/>
        <i/>
        <sz val="12"/>
        <color theme="1"/>
        <rFont val="Calibri"/>
        <scheme val="minor"/>
      </rPr>
      <t>Imagen 1.</t>
    </r>
    <r>
      <rPr>
        <i/>
        <sz val="12"/>
        <color theme="1"/>
        <rFont val="Calibri"/>
        <scheme val="minor"/>
      </rPr>
      <t xml:space="preserve"> Selección de Puntos, India-Eurasia</t>
    </r>
  </si>
  <si>
    <r>
      <rPr>
        <b/>
        <i/>
        <sz val="12"/>
        <color theme="1"/>
        <rFont val="Calibri"/>
        <scheme val="minor"/>
      </rPr>
      <t>Ecuación 1.</t>
    </r>
    <r>
      <rPr>
        <i/>
        <sz val="12"/>
        <color theme="1"/>
        <rFont val="Calibri"/>
        <scheme val="minor"/>
      </rPr>
      <t xml:space="preserve"> Formula para encontrar a</t>
    </r>
  </si>
  <si>
    <r>
      <rPr>
        <b/>
        <i/>
        <sz val="12"/>
        <color theme="1"/>
        <rFont val="Calibri"/>
        <scheme val="minor"/>
      </rPr>
      <t>Ecuación 2.</t>
    </r>
    <r>
      <rPr>
        <i/>
        <sz val="12"/>
        <color theme="1"/>
        <rFont val="Calibri"/>
        <scheme val="minor"/>
      </rPr>
      <t xml:space="preserve"> Formula para encontrar v</t>
    </r>
  </si>
  <si>
    <t>V (cm/yr)</t>
  </si>
  <si>
    <t>a (deg)</t>
  </si>
  <si>
    <t>DesvEst</t>
  </si>
  <si>
    <t>Velocidad Angular</t>
  </si>
  <si>
    <t>Radio de la Tierra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</si>
</sst>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b/>
      <sz val="18"/>
      <color theme="1"/>
      <name val="Calibri"/>
      <scheme val="minor"/>
    </font>
    <font>
      <sz val="8"/>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0" fillId="0" borderId="0" xfId="0" applyAlignment="1"/>
    <xf numFmtId="0" fontId="1" fillId="0" borderId="0" xfId="0" applyFont="1"/>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0" borderId="1" xfId="0" applyFont="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0" fillId="2" borderId="1" xfId="0" applyFill="1" applyBorder="1"/>
    <xf numFmtId="0" fontId="0" fillId="3" borderId="1" xfId="0" applyFill="1" applyBorder="1"/>
    <xf numFmtId="0" fontId="0" fillId="4" borderId="1" xfId="0" applyFill="1" applyBorder="1"/>
    <xf numFmtId="0" fontId="0" fillId="0" borderId="1" xfId="0" applyBorder="1"/>
    <xf numFmtId="0" fontId="0" fillId="5" borderId="1" xfId="0" applyFill="1" applyBorder="1"/>
    <xf numFmtId="0" fontId="0" fillId="6" borderId="1" xfId="0" applyFill="1" applyBorder="1"/>
    <xf numFmtId="0" fontId="0" fillId="7" borderId="0" xfId="0" applyFill="1" applyBorder="1"/>
    <xf numFmtId="0" fontId="0" fillId="0" borderId="2" xfId="0" applyBorder="1"/>
    <xf numFmtId="0" fontId="0" fillId="0" borderId="3" xfId="0" applyBorder="1"/>
    <xf numFmtId="0" fontId="6" fillId="0" borderId="0" xfId="0" applyFont="1" applyAlignment="1">
      <alignment horizontal="center"/>
    </xf>
    <xf numFmtId="0" fontId="0" fillId="0" borderId="0" xfId="0" applyBorder="1" applyAlignment="1">
      <alignment horizontal="center" vertical="center" wrapText="1"/>
    </xf>
    <xf numFmtId="0" fontId="4" fillId="0" borderId="0" xfId="0" applyFont="1" applyAlignment="1">
      <alignment horizontal="left"/>
    </xf>
    <xf numFmtId="0" fontId="4" fillId="0" borderId="0" xfId="0" applyFont="1" applyAlignment="1">
      <alignment horizontal="center"/>
    </xf>
    <xf numFmtId="0" fontId="1" fillId="0" borderId="0" xfId="0" applyFont="1" applyAlignment="1">
      <alignment horizontal="center"/>
    </xf>
  </cellXfs>
  <cellStyles count="2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533400</xdr:colOff>
      <xdr:row>7</xdr:row>
      <xdr:rowOff>127000</xdr:rowOff>
    </xdr:from>
    <xdr:to>
      <xdr:col>11</xdr:col>
      <xdr:colOff>190500</xdr:colOff>
      <xdr:row>23</xdr:row>
      <xdr:rowOff>106042</xdr:rowOff>
    </xdr:to>
    <xdr:pic>
      <xdr:nvPicPr>
        <xdr:cNvPr id="2" name="Imagen 1"/>
        <xdr:cNvPicPr>
          <a:picLocks noChangeAspect="1"/>
        </xdr:cNvPicPr>
      </xdr:nvPicPr>
      <xdr:blipFill>
        <a:blip xmlns:r="http://schemas.openxmlformats.org/officeDocument/2006/relationships" r:embed="rId1"/>
        <a:stretch>
          <a:fillRect/>
        </a:stretch>
      </xdr:blipFill>
      <xdr:spPr>
        <a:xfrm>
          <a:off x="3835400" y="1943100"/>
          <a:ext cx="5740400" cy="3027042"/>
        </a:xfrm>
        <a:prstGeom prst="rect">
          <a:avLst/>
        </a:prstGeom>
      </xdr:spPr>
    </xdr:pic>
    <xdr:clientData/>
  </xdr:twoCellAnchor>
  <xdr:twoCellAnchor editAs="oneCell">
    <xdr:from>
      <xdr:col>4</xdr:col>
      <xdr:colOff>12700</xdr:colOff>
      <xdr:row>25</xdr:row>
      <xdr:rowOff>88900</xdr:rowOff>
    </xdr:from>
    <xdr:to>
      <xdr:col>10</xdr:col>
      <xdr:colOff>914400</xdr:colOff>
      <xdr:row>28</xdr:row>
      <xdr:rowOff>127000</xdr:rowOff>
    </xdr:to>
    <xdr:pic>
      <xdr:nvPicPr>
        <xdr:cNvPr id="3" name="Imagen 2"/>
        <xdr:cNvPicPr>
          <a:picLocks noChangeAspect="1"/>
        </xdr:cNvPicPr>
      </xdr:nvPicPr>
      <xdr:blipFill>
        <a:blip xmlns:r="http://schemas.openxmlformats.org/officeDocument/2006/relationships" r:embed="rId2"/>
        <a:stretch>
          <a:fillRect/>
        </a:stretch>
      </xdr:blipFill>
      <xdr:spPr>
        <a:xfrm>
          <a:off x="3314700" y="7327900"/>
          <a:ext cx="6057900" cy="609600"/>
        </a:xfrm>
        <a:prstGeom prst="rect">
          <a:avLst/>
        </a:prstGeom>
      </xdr:spPr>
    </xdr:pic>
    <xdr:clientData/>
  </xdr:twoCellAnchor>
  <xdr:twoCellAnchor editAs="oneCell">
    <xdr:from>
      <xdr:col>4</xdr:col>
      <xdr:colOff>38100</xdr:colOff>
      <xdr:row>31</xdr:row>
      <xdr:rowOff>63500</xdr:rowOff>
    </xdr:from>
    <xdr:to>
      <xdr:col>5</xdr:col>
      <xdr:colOff>762000</xdr:colOff>
      <xdr:row>33</xdr:row>
      <xdr:rowOff>165100</xdr:rowOff>
    </xdr:to>
    <xdr:pic>
      <xdr:nvPicPr>
        <xdr:cNvPr id="4" name="Imagen 3"/>
        <xdr:cNvPicPr>
          <a:picLocks noChangeAspect="1"/>
        </xdr:cNvPicPr>
      </xdr:nvPicPr>
      <xdr:blipFill>
        <a:blip xmlns:r="http://schemas.openxmlformats.org/officeDocument/2006/relationships" r:embed="rId3"/>
        <a:stretch>
          <a:fillRect/>
        </a:stretch>
      </xdr:blipFill>
      <xdr:spPr>
        <a:xfrm>
          <a:off x="3340100" y="8445500"/>
          <a:ext cx="1549400" cy="4826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abSelected="1" workbookViewId="0">
      <selection activeCell="B12" sqref="B12"/>
    </sheetView>
  </sheetViews>
  <sheetFormatPr baseColWidth="10" defaultRowHeight="15" x14ac:dyDescent="0"/>
  <cols>
    <col min="9" max="9" width="11.5" bestFit="1" customWidth="1"/>
    <col min="10" max="10" width="12.83203125" bestFit="1" customWidth="1"/>
    <col min="11" max="11" width="12.1640625" bestFit="1" customWidth="1"/>
    <col min="15" max="15" width="12.1640625" bestFit="1" customWidth="1"/>
  </cols>
  <sheetData>
    <row r="1" spans="1:15" ht="23">
      <c r="B1" s="18" t="s">
        <v>9</v>
      </c>
      <c r="C1" s="18"/>
      <c r="D1" s="18"/>
      <c r="E1" s="18"/>
      <c r="F1" s="18"/>
      <c r="G1" s="18"/>
      <c r="H1" s="18"/>
      <c r="I1" s="18"/>
      <c r="J1" s="18"/>
      <c r="K1" s="18"/>
      <c r="L1" s="18"/>
      <c r="M1" s="18"/>
      <c r="N1" s="18"/>
    </row>
    <row r="2" spans="1:15" ht="15" customHeight="1">
      <c r="A2" s="19" t="s">
        <v>8</v>
      </c>
      <c r="B2" s="19"/>
      <c r="C2" s="19"/>
      <c r="D2" s="19"/>
      <c r="E2" s="19"/>
      <c r="F2" s="19"/>
      <c r="G2" s="19"/>
      <c r="H2" s="19"/>
      <c r="I2" s="19"/>
      <c r="J2" s="19"/>
      <c r="K2" s="19"/>
      <c r="L2" s="19"/>
      <c r="M2" s="19"/>
      <c r="N2" s="19"/>
      <c r="O2" s="19"/>
    </row>
    <row r="3" spans="1:15">
      <c r="A3" s="19"/>
      <c r="B3" s="19"/>
      <c r="C3" s="19"/>
      <c r="D3" s="19"/>
      <c r="E3" s="19"/>
      <c r="F3" s="19"/>
      <c r="G3" s="19"/>
      <c r="H3" s="19"/>
      <c r="I3" s="19"/>
      <c r="J3" s="19"/>
      <c r="K3" s="19"/>
      <c r="L3" s="19"/>
      <c r="M3" s="19"/>
      <c r="N3" s="19"/>
      <c r="O3" s="19"/>
    </row>
    <row r="4" spans="1:15">
      <c r="A4" s="19"/>
      <c r="B4" s="19"/>
      <c r="C4" s="19"/>
      <c r="D4" s="19"/>
      <c r="E4" s="19"/>
      <c r="F4" s="19"/>
      <c r="G4" s="19"/>
      <c r="H4" s="19"/>
      <c r="I4" s="19"/>
      <c r="J4" s="19"/>
      <c r="K4" s="19"/>
      <c r="L4" s="19"/>
      <c r="M4" s="19"/>
      <c r="N4" s="19"/>
      <c r="O4" s="19"/>
    </row>
    <row r="5" spans="1:15" ht="15" customHeight="1">
      <c r="A5" s="19"/>
      <c r="B5" s="19"/>
      <c r="C5" s="19"/>
      <c r="D5" s="19"/>
      <c r="E5" s="19"/>
      <c r="F5" s="19"/>
      <c r="G5" s="19"/>
      <c r="H5" s="19"/>
      <c r="I5" s="19"/>
      <c r="J5" s="19"/>
      <c r="K5" s="19"/>
      <c r="L5" s="19"/>
      <c r="M5" s="19"/>
      <c r="N5" s="19"/>
      <c r="O5" s="19"/>
    </row>
    <row r="6" spans="1:15">
      <c r="J6" s="22" t="s">
        <v>16</v>
      </c>
      <c r="K6" s="22"/>
      <c r="L6" s="2"/>
      <c r="M6" s="22" t="s">
        <v>17</v>
      </c>
      <c r="N6" s="22"/>
    </row>
    <row r="7" spans="1:15">
      <c r="J7" t="s">
        <v>6</v>
      </c>
      <c r="K7">
        <f>(5.3)*(10^-7)</f>
        <v>5.3000000000000001E-7</v>
      </c>
      <c r="M7" t="s">
        <v>7</v>
      </c>
      <c r="N7">
        <f>6371*(10^5)</f>
        <v>637100000</v>
      </c>
    </row>
    <row r="25" spans="3:8">
      <c r="C25" s="20" t="s">
        <v>10</v>
      </c>
      <c r="D25" s="20"/>
      <c r="E25" s="20"/>
      <c r="F25" s="20"/>
    </row>
    <row r="30" spans="3:8">
      <c r="E30" s="21" t="s">
        <v>11</v>
      </c>
      <c r="F30" s="21"/>
      <c r="G30" s="21"/>
      <c r="H30" s="1"/>
    </row>
    <row r="35" spans="3:12">
      <c r="E35" s="21" t="s">
        <v>12</v>
      </c>
      <c r="F35" s="21"/>
      <c r="G35" s="21"/>
    </row>
    <row r="37" spans="3:12">
      <c r="C37" s="3" t="s">
        <v>0</v>
      </c>
      <c r="D37" s="3" t="s">
        <v>1</v>
      </c>
      <c r="E37" s="4" t="s">
        <v>3</v>
      </c>
      <c r="F37" s="4" t="s">
        <v>2</v>
      </c>
      <c r="G37" s="5" t="s">
        <v>4</v>
      </c>
      <c r="H37" s="5" t="s">
        <v>5</v>
      </c>
      <c r="I37" s="6"/>
      <c r="J37" s="7" t="s">
        <v>14</v>
      </c>
      <c r="K37" s="6"/>
      <c r="L37" s="8" t="s">
        <v>13</v>
      </c>
    </row>
    <row r="38" spans="3:12">
      <c r="C38" s="9">
        <v>24.4</v>
      </c>
      <c r="D38" s="9">
        <v>17.7</v>
      </c>
      <c r="E38" s="10">
        <v>32.25</v>
      </c>
      <c r="F38" s="10">
        <v>75.81</v>
      </c>
      <c r="G38" s="11">
        <f>RADIANS(E38)</f>
        <v>0.56286868376817123</v>
      </c>
      <c r="H38" s="11">
        <f>RADIANS(F38)</f>
        <v>1.3231341059369013</v>
      </c>
      <c r="I38" s="12"/>
      <c r="J38" s="13">
        <f t="shared" ref="J38:J47" si="0">DEGREES(ACOS((SIN(G38)*SIN($C$39))+(COS(G38)*COS($C$39)*COS($D$39-H38))))</f>
        <v>51.147137415319271</v>
      </c>
      <c r="K38" s="12"/>
      <c r="L38" s="14">
        <f>(PI()/180)*$K$7*$N$7*SIN(RADIANS(J38))</f>
        <v>4.5894876624208409</v>
      </c>
    </row>
    <row r="39" spans="3:12">
      <c r="C39" s="9">
        <f>RADIANS(C38)</f>
        <v>0.42586033748661639</v>
      </c>
      <c r="D39" s="9">
        <f>RADIANS(D38)</f>
        <v>0.30892327760299632</v>
      </c>
      <c r="E39" s="10">
        <v>31.22</v>
      </c>
      <c r="F39" s="10">
        <v>76.61</v>
      </c>
      <c r="G39" s="11">
        <f t="shared" ref="G39:G47" si="1">RADIANS(E39)</f>
        <v>0.54489179247262964</v>
      </c>
      <c r="H39" s="11">
        <f t="shared" ref="H39:H47" si="2">RADIANS(F39)</f>
        <v>1.3370967399528559</v>
      </c>
      <c r="I39" s="12"/>
      <c r="J39" s="13">
        <f t="shared" si="0"/>
        <v>51.954785456502279</v>
      </c>
      <c r="K39" s="12"/>
      <c r="L39" s="14">
        <f t="shared" ref="L39:L47" si="3">(PI()/180)*$K$7*$N$7*SIN(RADIANS(J39))</f>
        <v>4.6411436013606764</v>
      </c>
    </row>
    <row r="40" spans="3:12">
      <c r="C40" s="9"/>
      <c r="D40" s="9"/>
      <c r="E40" s="10">
        <v>29.84</v>
      </c>
      <c r="F40" s="10">
        <v>78.34</v>
      </c>
      <c r="G40" s="11">
        <f t="shared" si="1"/>
        <v>0.52080624879510795</v>
      </c>
      <c r="H40" s="11">
        <f t="shared" si="2"/>
        <v>1.3672909360123577</v>
      </c>
      <c r="I40" s="12"/>
      <c r="J40" s="13">
        <f t="shared" si="0"/>
        <v>53.63990801929269</v>
      </c>
      <c r="K40" s="12"/>
      <c r="L40" s="14">
        <f t="shared" si="3"/>
        <v>4.7459404087329169</v>
      </c>
    </row>
    <row r="41" spans="3:12">
      <c r="C41" s="9"/>
      <c r="D41" s="9"/>
      <c r="E41" s="10">
        <v>28.99</v>
      </c>
      <c r="F41" s="10">
        <v>80.31</v>
      </c>
      <c r="G41" s="11">
        <f t="shared" si="1"/>
        <v>0.50597095015315607</v>
      </c>
      <c r="H41" s="11">
        <f t="shared" si="2"/>
        <v>1.4016739222766461</v>
      </c>
      <c r="I41" s="12"/>
      <c r="J41" s="13">
        <f t="shared" si="0"/>
        <v>55.481246676773829</v>
      </c>
      <c r="K41" s="12"/>
      <c r="L41" s="14">
        <f t="shared" si="3"/>
        <v>4.8557556896800245</v>
      </c>
    </row>
    <row r="42" spans="3:12">
      <c r="C42" s="9"/>
      <c r="D42" s="9"/>
      <c r="E42" s="10">
        <v>27.88</v>
      </c>
      <c r="F42" s="10">
        <v>82.84</v>
      </c>
      <c r="G42" s="11">
        <f>RADIANS(E42)</f>
        <v>0.48659779545601906</v>
      </c>
      <c r="H42" s="11">
        <f t="shared" si="2"/>
        <v>1.4458307523521026</v>
      </c>
      <c r="I42" s="12"/>
      <c r="J42" s="13">
        <f t="shared" si="0"/>
        <v>57.886926925445174</v>
      </c>
      <c r="K42" s="12"/>
      <c r="L42" s="14">
        <f t="shared" si="3"/>
        <v>4.9916552890187367</v>
      </c>
    </row>
    <row r="43" spans="3:12">
      <c r="C43" s="9"/>
      <c r="D43" s="9"/>
      <c r="E43" s="10">
        <v>27.4</v>
      </c>
      <c r="F43" s="10">
        <v>84.83</v>
      </c>
      <c r="G43" s="11">
        <f t="shared" si="1"/>
        <v>0.4782202150464463</v>
      </c>
      <c r="H43" s="11">
        <f t="shared" si="2"/>
        <v>1.4805628044667898</v>
      </c>
      <c r="I43" s="12"/>
      <c r="J43" s="13">
        <f t="shared" si="0"/>
        <v>59.712805373181553</v>
      </c>
      <c r="K43" s="12"/>
      <c r="L43" s="14">
        <f t="shared" si="3"/>
        <v>5.0889402646415309</v>
      </c>
    </row>
    <row r="44" spans="3:12">
      <c r="C44" s="9"/>
      <c r="D44" s="9"/>
      <c r="E44" s="10">
        <v>26.87</v>
      </c>
      <c r="F44" s="10">
        <v>87.02</v>
      </c>
      <c r="G44" s="11">
        <f t="shared" si="1"/>
        <v>0.46896997001087637</v>
      </c>
      <c r="H44" s="11">
        <f t="shared" si="2"/>
        <v>1.5187855150854654</v>
      </c>
      <c r="I44" s="12"/>
      <c r="J44" s="13">
        <f t="shared" si="0"/>
        <v>61.732169304830393</v>
      </c>
      <c r="K44" s="12"/>
      <c r="L44" s="14">
        <f t="shared" si="3"/>
        <v>5.1905124599379189</v>
      </c>
    </row>
    <row r="45" spans="3:12">
      <c r="C45" s="9"/>
      <c r="D45" s="9"/>
      <c r="E45" s="10">
        <v>26.84</v>
      </c>
      <c r="F45" s="10">
        <v>89.12</v>
      </c>
      <c r="G45" s="11">
        <f t="shared" si="1"/>
        <v>0.46844637123527805</v>
      </c>
      <c r="H45" s="11">
        <f t="shared" si="2"/>
        <v>1.5554374293773465</v>
      </c>
      <c r="I45" s="12"/>
      <c r="J45" s="13">
        <f t="shared" si="0"/>
        <v>63.549346884017361</v>
      </c>
      <c r="K45" s="12"/>
      <c r="L45" s="14">
        <f t="shared" si="3"/>
        <v>5.2764073368345112</v>
      </c>
    </row>
    <row r="46" spans="3:12">
      <c r="C46" s="9"/>
      <c r="D46" s="9"/>
      <c r="E46" s="10">
        <v>26.94</v>
      </c>
      <c r="F46" s="10">
        <v>92.45</v>
      </c>
      <c r="G46" s="11">
        <f t="shared" si="1"/>
        <v>0.47019170048727238</v>
      </c>
      <c r="H46" s="11">
        <f t="shared" si="2"/>
        <v>1.6135568934687576</v>
      </c>
      <c r="I46" s="12"/>
      <c r="J46" s="13">
        <f t="shared" si="0"/>
        <v>66.37781487406599</v>
      </c>
      <c r="K46" s="12"/>
      <c r="L46" s="14">
        <f t="shared" si="3"/>
        <v>5.3995150155240017</v>
      </c>
    </row>
    <row r="47" spans="3:12">
      <c r="C47" s="9"/>
      <c r="D47" s="9"/>
      <c r="E47" s="10">
        <v>27.75</v>
      </c>
      <c r="F47" s="10">
        <v>94.88</v>
      </c>
      <c r="G47" s="11">
        <f t="shared" si="1"/>
        <v>0.48432886742842646</v>
      </c>
      <c r="H47" s="11">
        <f t="shared" si="2"/>
        <v>1.6559683942922199</v>
      </c>
      <c r="I47" s="12"/>
      <c r="J47" s="13">
        <f t="shared" si="0"/>
        <v>68.211752290864155</v>
      </c>
      <c r="K47" s="12"/>
      <c r="L47" s="14">
        <f t="shared" si="3"/>
        <v>5.4723232115885168</v>
      </c>
    </row>
    <row r="49" spans="11:12">
      <c r="L49" s="15">
        <f>AVERAGE(L38:L47)</f>
        <v>5.025168093973968</v>
      </c>
    </row>
    <row r="51" spans="11:12">
      <c r="K51" s="16" t="s">
        <v>15</v>
      </c>
      <c r="L51" s="17">
        <f>STDEV(L38:L47)</f>
        <v>0.31264003858512807</v>
      </c>
    </row>
  </sheetData>
  <mergeCells count="7">
    <mergeCell ref="B1:N1"/>
    <mergeCell ref="C25:F25"/>
    <mergeCell ref="E30:G30"/>
    <mergeCell ref="E35:G35"/>
    <mergeCell ref="J6:K6"/>
    <mergeCell ref="M6:N6"/>
    <mergeCell ref="A2:O5"/>
  </mergeCells>
  <phoneticPr fontId="7" type="noConversion"/>
  <pageMargins left="0.39000000000000007" right="0.39000000000000007" top="0.39000000000000007" bottom="0.39000000000000007" header="0.5" footer="0.5"/>
  <pageSetup scale="70" orientation="landscape" horizontalDpi="4294967292" verticalDpi="4294967292"/>
  <drawing r:id="rId1"/>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Rodriguez Parra</dc:creator>
  <cp:lastModifiedBy>Luis Alejandro Rodriguez Parra</cp:lastModifiedBy>
  <cp:lastPrinted>2015-08-25T23:41:19Z</cp:lastPrinted>
  <dcterms:created xsi:type="dcterms:W3CDTF">2015-08-21T21:10:34Z</dcterms:created>
  <dcterms:modified xsi:type="dcterms:W3CDTF">2015-08-25T23:41:22Z</dcterms:modified>
</cp:coreProperties>
</file>