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FD4E7086-C237-4A81-BC6B-279034B98F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견적서" sheetId="5" r:id="rId1"/>
    <sheet name="실적분석" sheetId="6" r:id="rId2"/>
    <sheet name="매출액" sheetId="3" r:id="rId3"/>
    <sheet name="출근표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C7" i="3"/>
  <c r="D7" i="3" s="1"/>
  <c r="C8" i="3"/>
  <c r="D8" i="3" s="1"/>
  <c r="C9" i="3"/>
  <c r="D9" i="3" s="1"/>
  <c r="N15" i="5"/>
  <c r="S15" i="5" s="1"/>
  <c r="N16" i="5"/>
  <c r="S16" i="5" s="1"/>
  <c r="N17" i="5"/>
  <c r="S17" i="5" s="1"/>
  <c r="N18" i="5"/>
  <c r="S18" i="5" s="1"/>
  <c r="N19" i="5"/>
  <c r="S19" i="5" s="1"/>
  <c r="N20" i="5"/>
  <c r="S20" i="5" s="1"/>
  <c r="N21" i="5"/>
  <c r="S21" i="5" s="1"/>
  <c r="N22" i="5"/>
  <c r="S22" i="5" s="1"/>
  <c r="N23" i="5"/>
  <c r="S23" i="5" s="1"/>
  <c r="N24" i="5"/>
  <c r="S24" i="5" s="1"/>
  <c r="N25" i="5"/>
  <c r="S25" i="5" s="1"/>
  <c r="N26" i="5"/>
  <c r="S26" i="5" s="1"/>
  <c r="N14" i="5"/>
  <c r="S14" i="5" s="1"/>
  <c r="W20" i="5"/>
  <c r="W19" i="5"/>
  <c r="W18" i="5"/>
  <c r="W17" i="5"/>
  <c r="W16" i="5"/>
  <c r="W15" i="5"/>
  <c r="W14" i="5"/>
  <c r="I12" i="5" l="1"/>
  <c r="S12" i="5" s="1"/>
  <c r="G20" i="6"/>
  <c r="D20" i="6"/>
  <c r="G19" i="6"/>
  <c r="D19" i="6"/>
  <c r="G18" i="6"/>
  <c r="D18" i="6"/>
  <c r="G17" i="6"/>
  <c r="H17" i="6" s="1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H7" i="6" s="1"/>
  <c r="D7" i="6"/>
  <c r="G6" i="6"/>
  <c r="D6" i="6"/>
  <c r="G5" i="6"/>
  <c r="D5" i="6"/>
  <c r="H15" i="6" l="1"/>
  <c r="H19" i="6"/>
  <c r="H6" i="6"/>
  <c r="H8" i="6"/>
  <c r="H10" i="6"/>
  <c r="H12" i="6"/>
  <c r="H14" i="6"/>
  <c r="H5" i="6"/>
  <c r="H16" i="6"/>
  <c r="H18" i="6"/>
  <c r="H20" i="6"/>
  <c r="H9" i="6"/>
  <c r="H11" i="6"/>
  <c r="H13" i="6"/>
  <c r="C5" i="3" l="1"/>
  <c r="D5" i="3"/>
  <c r="C4" i="3"/>
  <c r="D4" i="3" s="1"/>
  <c r="D9" i="4" l="1"/>
  <c r="D8" i="4"/>
  <c r="A9" i="4"/>
  <c r="A8" i="4"/>
  <c r="A11" i="4"/>
  <c r="D6" i="4"/>
  <c r="D7" i="4"/>
  <c r="D10" i="4"/>
  <c r="A7" i="4"/>
  <c r="A10" i="4"/>
  <c r="A6" i="4"/>
  <c r="D5" i="4"/>
  <c r="A4" i="4"/>
  <c r="A5" i="4"/>
  <c r="A3" i="4"/>
  <c r="D11" i="4"/>
  <c r="C4" i="4"/>
  <c r="D4" i="4" s="1"/>
  <c r="D3" i="4"/>
</calcChain>
</file>

<file path=xl/sharedStrings.xml><?xml version="1.0" encoding="utf-8"?>
<sst xmlns="http://schemas.openxmlformats.org/spreadsheetml/2006/main" count="74" uniqueCount="71">
  <si>
    <t>누적(시)</t>
    <phoneticPr fontId="10" type="noConversion"/>
  </si>
  <si>
    <t>출근시간</t>
    <phoneticPr fontId="10" type="noConversion"/>
  </si>
  <si>
    <t>퇴근시간</t>
    <phoneticPr fontId="10" type="noConversion"/>
  </si>
  <si>
    <t>출근일(요일)</t>
    <phoneticPr fontId="6" type="noConversion"/>
  </si>
  <si>
    <t>쉼표(만단위)</t>
    <phoneticPr fontId="7" type="noConversion"/>
  </si>
  <si>
    <t>단위(백만원)</t>
    <phoneticPr fontId="7" type="noConversion"/>
  </si>
  <si>
    <t>월</t>
    <phoneticPr fontId="6" type="noConversion"/>
  </si>
  <si>
    <t>1월</t>
    <phoneticPr fontId="6" type="noConversion"/>
  </si>
  <si>
    <t>2월</t>
    <phoneticPr fontId="6" type="noConversion"/>
  </si>
  <si>
    <t>3월</t>
    <phoneticPr fontId="6" type="noConversion"/>
  </si>
  <si>
    <t>매출 목표</t>
    <phoneticPr fontId="7" type="noConversion"/>
  </si>
  <si>
    <t>견   적    서</t>
    <phoneticPr fontId="6" type="noConversion"/>
  </si>
  <si>
    <t>견적일자:</t>
    <phoneticPr fontId="10" type="noConversion"/>
  </si>
  <si>
    <t>공
급
자</t>
    <phoneticPr fontId="6" type="noConversion"/>
  </si>
  <si>
    <t>등록번호</t>
    <phoneticPr fontId="6" type="noConversion"/>
  </si>
  <si>
    <t>상  호
(법인명)</t>
    <phoneticPr fontId="6" type="noConversion"/>
  </si>
  <si>
    <t>㈜컴닷컴</t>
    <phoneticPr fontId="10" type="noConversion"/>
  </si>
  <si>
    <t>성 명</t>
    <phoneticPr fontId="6" type="noConversion"/>
  </si>
  <si>
    <t>홍길동</t>
    <phoneticPr fontId="10" type="noConversion"/>
  </si>
  <si>
    <t>수     신:</t>
    <phoneticPr fontId="10" type="noConversion"/>
  </si>
  <si>
    <t>사업장
주  소</t>
    <phoneticPr fontId="6" type="noConversion"/>
  </si>
  <si>
    <t>서울시 용산구 한강로2가 00빌딩 301</t>
    <phoneticPr fontId="10" type="noConversion"/>
  </si>
  <si>
    <t>아래와 같이 견적합니다.</t>
    <phoneticPr fontId="10" type="noConversion"/>
  </si>
  <si>
    <t>전  화</t>
    <phoneticPr fontId="6" type="noConversion"/>
  </si>
  <si>
    <t>팩 스</t>
    <phoneticPr fontId="6" type="noConversion"/>
  </si>
  <si>
    <t>합계금액
(VAT포함)</t>
    <phoneticPr fontId="10" type="noConversion"/>
  </si>
  <si>
    <t>(</t>
    <phoneticPr fontId="10" type="noConversion"/>
  </si>
  <si>
    <t>)</t>
    <phoneticPr fontId="10" type="noConversion"/>
  </si>
  <si>
    <t>NO</t>
    <phoneticPr fontId="6" type="noConversion"/>
  </si>
  <si>
    <t>품명</t>
    <phoneticPr fontId="10" type="noConversion"/>
  </si>
  <si>
    <t>수량</t>
    <phoneticPr fontId="10" type="noConversion"/>
  </si>
  <si>
    <t xml:space="preserve">이동 디스크 1T </t>
    <phoneticPr fontId="10" type="noConversion"/>
  </si>
  <si>
    <t>전년대비 사업계획 실적 분석</t>
    <phoneticPr fontId="7" type="noConversion"/>
  </si>
  <si>
    <t>작성일자:</t>
    <phoneticPr fontId="7" type="noConversion"/>
  </si>
  <si>
    <t>지점</t>
    <phoneticPr fontId="7" type="noConversion"/>
  </si>
  <si>
    <t>전년대비증감율</t>
    <phoneticPr fontId="7" type="noConversion"/>
  </si>
  <si>
    <t>상반기</t>
    <phoneticPr fontId="7" type="noConversion"/>
  </si>
  <si>
    <t>하반기</t>
    <phoneticPr fontId="7" type="noConversion"/>
  </si>
  <si>
    <t>합계</t>
    <phoneticPr fontId="7" type="noConversion"/>
  </si>
  <si>
    <t>서울중부</t>
    <phoneticPr fontId="7" type="noConversion"/>
  </si>
  <si>
    <t>서울남부</t>
    <phoneticPr fontId="7" type="noConversion"/>
  </si>
  <si>
    <t>서울북부</t>
    <phoneticPr fontId="7" type="noConversion"/>
  </si>
  <si>
    <t>서울동부</t>
    <phoneticPr fontId="7" type="noConversion"/>
  </si>
  <si>
    <t>서울서부</t>
    <phoneticPr fontId="7" type="noConversion"/>
  </si>
  <si>
    <t>경기중부</t>
    <phoneticPr fontId="7" type="noConversion"/>
  </si>
  <si>
    <t>경기남부</t>
    <phoneticPr fontId="7" type="noConversion"/>
  </si>
  <si>
    <t>경기북부</t>
    <phoneticPr fontId="7" type="noConversion"/>
  </si>
  <si>
    <t>경기동부</t>
    <phoneticPr fontId="7" type="noConversion"/>
  </si>
  <si>
    <t>경기서부</t>
    <phoneticPr fontId="7" type="noConversion"/>
  </si>
  <si>
    <t>대전동부</t>
    <phoneticPr fontId="7" type="noConversion"/>
  </si>
  <si>
    <t>대전서부</t>
    <phoneticPr fontId="7" type="noConversion"/>
  </si>
  <si>
    <t>부산북부</t>
    <phoneticPr fontId="7" type="noConversion"/>
  </si>
  <si>
    <t>부산남부</t>
    <phoneticPr fontId="7" type="noConversion"/>
  </si>
  <si>
    <t>광주동부</t>
    <phoneticPr fontId="7" type="noConversion"/>
  </si>
  <si>
    <t>광주서부</t>
    <phoneticPr fontId="7" type="noConversion"/>
  </si>
  <si>
    <t>㈜하나유통</t>
    <phoneticPr fontId="10" type="noConversion"/>
  </si>
  <si>
    <t>합계</t>
    <phoneticPr fontId="6" type="noConversion"/>
  </si>
  <si>
    <t>공급가</t>
    <phoneticPr fontId="10" type="noConversion"/>
  </si>
  <si>
    <t>단가(VAT포함)</t>
    <phoneticPr fontId="10" type="noConversion"/>
  </si>
  <si>
    <t>부가세</t>
    <phoneticPr fontId="6" type="noConversion"/>
  </si>
  <si>
    <t>4월</t>
  </si>
  <si>
    <t>5월</t>
  </si>
  <si>
    <t>6월</t>
  </si>
  <si>
    <t>노트북 897 UI730PA</t>
    <phoneticPr fontId="10" type="noConversion"/>
  </si>
  <si>
    <t>울트라북 NT-5211-S7</t>
    <phoneticPr fontId="10" type="noConversion"/>
  </si>
  <si>
    <t>테블릿 i5 N-GE 64G</t>
    <phoneticPr fontId="10" type="noConversion"/>
  </si>
  <si>
    <t>노트북 가방 CAB12</t>
    <phoneticPr fontId="10" type="noConversion"/>
  </si>
  <si>
    <t>무선 마우스 M400 USB</t>
    <phoneticPr fontId="10" type="noConversion"/>
  </si>
  <si>
    <t>프리젠터 MP-2000</t>
    <phoneticPr fontId="10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</si>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</sst>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[$-409]yyyy&quot;-&quot;mm&quot;-&quot;dd\ hh:mm\ AM/PM;@"/>
    <numFmt numFmtId="178" formatCode="yyyy&quot;年&quot;\ mm&quot;月&quot;\ dd&quot;日&quot;;@"/>
    <numFmt numFmtId="179" formatCode="@\ &quot;인&quot;"/>
    <numFmt numFmtId="180" formatCode="@\ &quot;貴&quot;&quot;下&quot;"/>
    <numFmt numFmtId="181" formatCode="[&lt;=9999999]###\-####;\(0##\)\ ###\-####"/>
    <numFmt numFmtId="182" formatCode="yyyy/mm/dd\(aaa\)"/>
    <numFmt numFmtId="183" formatCode="@&quot;귀&quot;&quot;하&quot;"/>
    <numFmt numFmtId="184" formatCode="000\-00\-00000"/>
  </numFmts>
  <fonts count="1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9">
    <xf numFmtId="0" fontId="0" fillId="0" borderId="0"/>
    <xf numFmtId="41" fontId="5" fillId="0" borderId="0" applyFon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12" fillId="0" borderId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0" fillId="0" borderId="0" xfId="0" applyAlignment="1">
      <alignment vertical="center"/>
    </xf>
    <xf numFmtId="177" fontId="11" fillId="0" borderId="18" xfId="1" applyNumberFormat="1" applyFont="1" applyBorder="1" applyAlignment="1">
      <alignment horizontal="center" vertical="center"/>
    </xf>
    <xf numFmtId="0" fontId="11" fillId="0" borderId="19" xfId="1" applyNumberFormat="1" applyFont="1" applyBorder="1" applyAlignment="1">
      <alignment horizontal="center" vertical="center"/>
    </xf>
    <xf numFmtId="177" fontId="11" fillId="0" borderId="21" xfId="1" applyNumberFormat="1" applyFont="1" applyBorder="1" applyAlignment="1">
      <alignment horizontal="center" vertical="center"/>
    </xf>
    <xf numFmtId="0" fontId="11" fillId="0" borderId="22" xfId="1" applyNumberFormat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0" fontId="11" fillId="0" borderId="25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3" applyFont="1"/>
    <xf numFmtId="0" fontId="8" fillId="3" borderId="32" xfId="3" applyFont="1" applyFill="1" applyBorder="1" applyAlignment="1">
      <alignment vertical="center"/>
    </xf>
    <xf numFmtId="0" fontId="8" fillId="3" borderId="0" xfId="3" applyFont="1" applyFill="1" applyBorder="1" applyAlignment="1">
      <alignment vertical="center" wrapText="1"/>
    </xf>
    <xf numFmtId="0" fontId="8" fillId="3" borderId="0" xfId="3" applyFont="1" applyFill="1" applyBorder="1" applyAlignment="1">
      <alignment vertical="center"/>
    </xf>
    <xf numFmtId="178" fontId="8" fillId="3" borderId="0" xfId="3" applyNumberFormat="1" applyFont="1" applyFill="1" applyBorder="1" applyAlignment="1">
      <alignment vertical="center"/>
    </xf>
    <xf numFmtId="0" fontId="8" fillId="3" borderId="32" xfId="3" applyFont="1" applyFill="1" applyBorder="1" applyAlignment="1">
      <alignment vertical="center" wrapText="1"/>
    </xf>
    <xf numFmtId="180" fontId="8" fillId="3" borderId="0" xfId="3" applyNumberFormat="1" applyFont="1" applyFill="1" applyBorder="1" applyAlignment="1">
      <alignment vertical="center" shrinkToFit="1"/>
    </xf>
    <xf numFmtId="0" fontId="8" fillId="3" borderId="45" xfId="3" applyFont="1" applyFill="1" applyBorder="1" applyAlignment="1">
      <alignment vertical="center" wrapText="1"/>
    </xf>
    <xf numFmtId="0" fontId="8" fillId="3" borderId="0" xfId="3" applyNumberFormat="1" applyFont="1" applyFill="1" applyBorder="1" applyAlignment="1">
      <alignment horizontal="center" vertical="center" shrinkToFit="1"/>
    </xf>
    <xf numFmtId="0" fontId="8" fillId="3" borderId="51" xfId="3" applyNumberFormat="1" applyFont="1" applyFill="1" applyBorder="1" applyAlignment="1">
      <alignment vertical="center"/>
    </xf>
    <xf numFmtId="0" fontId="8" fillId="3" borderId="0" xfId="3" applyFont="1" applyFill="1" applyBorder="1" applyAlignment="1">
      <alignment horizontal="center" vertical="center" shrinkToFit="1"/>
    </xf>
    <xf numFmtId="0" fontId="11" fillId="0" borderId="7" xfId="3" applyFont="1" applyBorder="1" applyAlignment="1">
      <alignment horizontal="center"/>
    </xf>
    <xf numFmtId="176" fontId="8" fillId="3" borderId="8" xfId="3" applyNumberFormat="1" applyFont="1" applyFill="1" applyBorder="1" applyAlignment="1">
      <alignment horizontal="center" vertical="center"/>
    </xf>
    <xf numFmtId="176" fontId="8" fillId="3" borderId="1" xfId="3" applyNumberFormat="1" applyFont="1" applyFill="1" applyBorder="1" applyAlignment="1">
      <alignment horizontal="center" vertical="center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11" fillId="0" borderId="2" xfId="3" applyFont="1" applyBorder="1" applyAlignment="1">
      <alignment horizontal="center"/>
    </xf>
    <xf numFmtId="0" fontId="11" fillId="0" borderId="4" xfId="3" applyFont="1" applyBorder="1" applyAlignment="1">
      <alignment horizontal="center"/>
    </xf>
    <xf numFmtId="176" fontId="8" fillId="3" borderId="5" xfId="3" applyNumberFormat="1" applyFont="1" applyFill="1" applyBorder="1" applyAlignment="1">
      <alignment horizontal="center" vertical="center"/>
    </xf>
    <xf numFmtId="0" fontId="3" fillId="0" borderId="0" xfId="6" applyAlignment="1">
      <alignment horizontal="center" vertical="center"/>
    </xf>
    <xf numFmtId="0" fontId="16" fillId="0" borderId="0" xfId="6" applyFont="1" applyAlignment="1">
      <alignment horizontal="center" vertical="center"/>
    </xf>
    <xf numFmtId="14" fontId="16" fillId="0" borderId="0" xfId="6" applyNumberFormat="1" applyFont="1" applyAlignment="1">
      <alignment horizontal="center" vertical="center"/>
    </xf>
    <xf numFmtId="0" fontId="3" fillId="0" borderId="54" xfId="6" applyBorder="1" applyAlignment="1">
      <alignment horizontal="center" vertical="center"/>
    </xf>
    <xf numFmtId="41" fontId="0" fillId="0" borderId="7" xfId="7" applyFont="1" applyBorder="1" applyAlignment="1">
      <alignment horizontal="center" vertical="center"/>
    </xf>
    <xf numFmtId="41" fontId="0" fillId="0" borderId="8" xfId="7" applyFont="1" applyBorder="1" applyAlignment="1">
      <alignment horizontal="center" vertical="center"/>
    </xf>
    <xf numFmtId="41" fontId="0" fillId="0" borderId="9" xfId="7" applyFont="1" applyBorder="1" applyAlignment="1">
      <alignment horizontal="center" vertical="center"/>
    </xf>
    <xf numFmtId="0" fontId="3" fillId="0" borderId="58" xfId="6" applyBorder="1" applyAlignment="1">
      <alignment horizontal="center" vertical="center"/>
    </xf>
    <xf numFmtId="41" fontId="0" fillId="0" borderId="2" xfId="7" applyFont="1" applyBorder="1" applyAlignment="1">
      <alignment horizontal="center" vertical="center"/>
    </xf>
    <xf numFmtId="41" fontId="0" fillId="0" borderId="1" xfId="7" applyFont="1" applyBorder="1" applyAlignment="1">
      <alignment horizontal="center" vertical="center"/>
    </xf>
    <xf numFmtId="41" fontId="0" fillId="0" borderId="3" xfId="7" applyFont="1" applyBorder="1" applyAlignment="1">
      <alignment horizontal="center" vertical="center"/>
    </xf>
    <xf numFmtId="0" fontId="3" fillId="0" borderId="62" xfId="6" applyBorder="1" applyAlignment="1">
      <alignment horizontal="center" vertical="center"/>
    </xf>
    <xf numFmtId="41" fontId="0" fillId="0" borderId="4" xfId="7" applyFont="1" applyBorder="1" applyAlignment="1">
      <alignment horizontal="center" vertical="center"/>
    </xf>
    <xf numFmtId="41" fontId="0" fillId="0" borderId="5" xfId="7" applyFont="1" applyBorder="1" applyAlignment="1">
      <alignment horizontal="center" vertical="center"/>
    </xf>
    <xf numFmtId="41" fontId="0" fillId="0" borderId="6" xfId="7" applyFont="1" applyBorder="1" applyAlignment="1">
      <alignment horizontal="center" vertical="center"/>
    </xf>
    <xf numFmtId="0" fontId="14" fillId="4" borderId="14" xfId="3" applyNumberFormat="1" applyFont="1" applyFill="1" applyBorder="1" applyAlignment="1">
      <alignment horizontal="center" vertical="center" shrinkToFit="1"/>
    </xf>
    <xf numFmtId="0" fontId="14" fillId="4" borderId="15" xfId="3" applyNumberFormat="1" applyFont="1" applyFill="1" applyBorder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3" fillId="5" borderId="5" xfId="6" applyFill="1" applyBorder="1" applyAlignment="1">
      <alignment horizontal="center" vertical="center"/>
    </xf>
    <xf numFmtId="0" fontId="3" fillId="5" borderId="6" xfId="6" applyFill="1" applyBorder="1" applyAlignment="1">
      <alignment horizontal="center" vertical="center"/>
    </xf>
    <xf numFmtId="0" fontId="9" fillId="7" borderId="26" xfId="2" applyFont="1" applyFill="1" applyBorder="1" applyAlignment="1">
      <alignment horizontal="center" vertical="center"/>
    </xf>
    <xf numFmtId="0" fontId="9" fillId="7" borderId="27" xfId="2" applyFont="1" applyFill="1" applyBorder="1" applyAlignment="1">
      <alignment horizontal="center" vertical="center"/>
    </xf>
    <xf numFmtId="0" fontId="9" fillId="7" borderId="28" xfId="2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41" fontId="8" fillId="6" borderId="1" xfId="1" quotePrefix="1" applyFont="1" applyFill="1" applyBorder="1" applyAlignment="1">
      <alignment horizontal="center" vertical="center"/>
    </xf>
    <xf numFmtId="0" fontId="0" fillId="0" borderId="41" xfId="8" applyNumberFormat="1" applyFont="1" applyBorder="1" applyAlignment="1">
      <alignment horizontal="right" vertical="center"/>
    </xf>
    <xf numFmtId="0" fontId="0" fillId="0" borderId="57" xfId="8" applyNumberFormat="1" applyFont="1" applyBorder="1" applyAlignment="1">
      <alignment horizontal="right" vertical="center"/>
    </xf>
    <xf numFmtId="0" fontId="0" fillId="0" borderId="61" xfId="8" applyNumberFormat="1" applyFont="1" applyBorder="1" applyAlignment="1">
      <alignment horizontal="right" vertical="center"/>
    </xf>
    <xf numFmtId="182" fontId="11" fillId="0" borderId="23" xfId="1" applyNumberFormat="1" applyFont="1" applyBorder="1" applyAlignment="1">
      <alignment horizontal="center" vertical="center"/>
    </xf>
    <xf numFmtId="182" fontId="11" fillId="0" borderId="17" xfId="1" applyNumberFormat="1" applyFont="1" applyBorder="1" applyAlignment="1">
      <alignment horizontal="center" vertical="center"/>
    </xf>
    <xf numFmtId="182" fontId="11" fillId="0" borderId="20" xfId="1" applyNumberFormat="1" applyFont="1" applyBorder="1" applyAlignment="1">
      <alignment horizontal="center" vertical="center"/>
    </xf>
    <xf numFmtId="41" fontId="8" fillId="3" borderId="60" xfId="5" applyFont="1" applyFill="1" applyBorder="1" applyAlignment="1">
      <alignment vertical="center"/>
    </xf>
    <xf numFmtId="41" fontId="8" fillId="3" borderId="59" xfId="5" applyFont="1" applyFill="1" applyBorder="1" applyAlignment="1">
      <alignment vertical="center"/>
    </xf>
    <xf numFmtId="41" fontId="8" fillId="3" borderId="10" xfId="5" applyFont="1" applyFill="1" applyBorder="1" applyAlignment="1">
      <alignment vertical="center"/>
    </xf>
    <xf numFmtId="41" fontId="8" fillId="3" borderId="56" xfId="5" applyFont="1" applyFill="1" applyBorder="1" applyAlignment="1">
      <alignment vertical="center"/>
    </xf>
    <xf numFmtId="41" fontId="8" fillId="3" borderId="55" xfId="5" applyFont="1" applyFill="1" applyBorder="1" applyAlignment="1">
      <alignment vertical="center"/>
    </xf>
    <xf numFmtId="41" fontId="8" fillId="3" borderId="12" xfId="5" applyFont="1" applyFill="1" applyBorder="1" applyAlignment="1">
      <alignment vertical="center"/>
    </xf>
    <xf numFmtId="0" fontId="14" fillId="4" borderId="52" xfId="3" applyNumberFormat="1" applyFont="1" applyFill="1" applyBorder="1" applyAlignment="1">
      <alignment horizontal="center" vertical="center"/>
    </xf>
    <xf numFmtId="0" fontId="14" fillId="4" borderId="51" xfId="3" applyNumberFormat="1" applyFont="1" applyFill="1" applyBorder="1" applyAlignment="1">
      <alignment horizontal="center" vertical="center"/>
    </xf>
    <xf numFmtId="0" fontId="14" fillId="4" borderId="16" xfId="3" applyNumberFormat="1" applyFont="1" applyFill="1" applyBorder="1" applyAlignment="1">
      <alignment horizontal="center" vertical="center"/>
    </xf>
    <xf numFmtId="41" fontId="8" fillId="3" borderId="68" xfId="3" applyNumberFormat="1" applyFont="1" applyFill="1" applyBorder="1" applyAlignment="1">
      <alignment vertical="center"/>
    </xf>
    <xf numFmtId="41" fontId="8" fillId="3" borderId="65" xfId="3" applyNumberFormat="1" applyFont="1" applyFill="1" applyBorder="1" applyAlignment="1">
      <alignment vertical="center"/>
    </xf>
    <xf numFmtId="41" fontId="8" fillId="3" borderId="69" xfId="3" applyNumberFormat="1" applyFont="1" applyFill="1" applyBorder="1" applyAlignment="1">
      <alignment vertical="center"/>
    </xf>
    <xf numFmtId="41" fontId="8" fillId="3" borderId="61" xfId="5" applyFont="1" applyFill="1" applyBorder="1" applyAlignment="1">
      <alignment vertical="center"/>
    </xf>
    <xf numFmtId="41" fontId="8" fillId="3" borderId="68" xfId="5" applyFont="1" applyFill="1" applyBorder="1" applyAlignment="1">
      <alignment vertical="center"/>
    </xf>
    <xf numFmtId="41" fontId="8" fillId="3" borderId="69" xfId="5" applyFont="1" applyFill="1" applyBorder="1" applyAlignment="1">
      <alignment vertical="center"/>
    </xf>
    <xf numFmtId="0" fontId="14" fillId="4" borderId="53" xfId="3" applyNumberFormat="1" applyFont="1" applyFill="1" applyBorder="1" applyAlignment="1">
      <alignment horizontal="center" vertical="center"/>
    </xf>
    <xf numFmtId="0" fontId="8" fillId="3" borderId="65" xfId="3" applyNumberFormat="1" applyFont="1" applyFill="1" applyBorder="1" applyAlignment="1">
      <alignment vertical="center"/>
    </xf>
    <xf numFmtId="0" fontId="8" fillId="3" borderId="66" xfId="3" applyNumberFormat="1" applyFont="1" applyFill="1" applyBorder="1" applyAlignment="1">
      <alignment vertical="center"/>
    </xf>
    <xf numFmtId="41" fontId="8" fillId="3" borderId="57" xfId="5" applyFont="1" applyFill="1" applyBorder="1" applyAlignment="1">
      <alignment vertical="center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8" fillId="3" borderId="59" xfId="3" applyFont="1" applyFill="1" applyBorder="1" applyAlignment="1">
      <alignment vertical="center" shrinkToFit="1"/>
    </xf>
    <xf numFmtId="0" fontId="8" fillId="3" borderId="10" xfId="3" applyFont="1" applyFill="1" applyBorder="1" applyAlignment="1">
      <alignment vertical="center" shrinkToFit="1"/>
    </xf>
    <xf numFmtId="0" fontId="8" fillId="3" borderId="55" xfId="3" applyFont="1" applyFill="1" applyBorder="1" applyAlignment="1">
      <alignment vertical="center" wrapText="1" shrinkToFit="1"/>
    </xf>
    <xf numFmtId="181" fontId="8" fillId="3" borderId="43" xfId="3" applyNumberFormat="1" applyFont="1" applyFill="1" applyBorder="1" applyAlignment="1">
      <alignment horizontal="center" vertical="center" shrinkToFit="1"/>
    </xf>
    <xf numFmtId="181" fontId="8" fillId="3" borderId="13" xfId="3" applyNumberFormat="1" applyFont="1" applyFill="1" applyBorder="1" applyAlignment="1">
      <alignment horizontal="center" vertical="center" shrinkToFit="1"/>
    </xf>
    <xf numFmtId="181" fontId="8" fillId="3" borderId="46" xfId="3" applyNumberFormat="1" applyFont="1" applyFill="1" applyBorder="1" applyAlignment="1">
      <alignment horizontal="center" vertical="center" shrinkToFit="1"/>
    </xf>
    <xf numFmtId="181" fontId="8" fillId="3" borderId="49" xfId="3" applyNumberFormat="1" applyFont="1" applyFill="1" applyBorder="1" applyAlignment="1">
      <alignment horizontal="center" vertical="center" shrinkToFit="1"/>
    </xf>
    <xf numFmtId="0" fontId="8" fillId="3" borderId="1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181" fontId="8" fillId="3" borderId="1" xfId="3" applyNumberFormat="1" applyFont="1" applyFill="1" applyBorder="1" applyAlignment="1">
      <alignment horizontal="center" vertical="center" shrinkToFit="1"/>
    </xf>
    <xf numFmtId="181" fontId="8" fillId="3" borderId="3" xfId="3" applyNumberFormat="1" applyFont="1" applyFill="1" applyBorder="1" applyAlignment="1">
      <alignment horizontal="center" vertical="center" shrinkToFit="1"/>
    </xf>
    <xf numFmtId="181" fontId="8" fillId="3" borderId="5" xfId="3" applyNumberFormat="1" applyFont="1" applyFill="1" applyBorder="1" applyAlignment="1">
      <alignment horizontal="center" vertical="center" shrinkToFit="1"/>
    </xf>
    <xf numFmtId="181" fontId="8" fillId="3" borderId="6" xfId="3" applyNumberFormat="1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center" vertical="center" shrinkToFit="1"/>
    </xf>
    <xf numFmtId="0" fontId="8" fillId="3" borderId="33" xfId="3" applyFont="1" applyFill="1" applyBorder="1" applyAlignment="1">
      <alignment horizontal="center" vertical="center" shrinkToFit="1"/>
    </xf>
    <xf numFmtId="0" fontId="8" fillId="3" borderId="40" xfId="3" applyNumberFormat="1" applyFont="1" applyFill="1" applyBorder="1" applyAlignment="1">
      <alignment vertical="center" shrinkToFit="1"/>
    </xf>
    <xf numFmtId="0" fontId="8" fillId="3" borderId="11" xfId="3" applyNumberFormat="1" applyFont="1" applyFill="1" applyBorder="1" applyAlignment="1">
      <alignment vertical="center" shrinkToFit="1"/>
    </xf>
    <xf numFmtId="0" fontId="8" fillId="3" borderId="50" xfId="3" applyFont="1" applyFill="1" applyBorder="1" applyAlignment="1">
      <alignment horizontal="center" vertical="center" wrapText="1"/>
    </xf>
    <xf numFmtId="0" fontId="8" fillId="3" borderId="51" xfId="3" applyFont="1" applyFill="1" applyBorder="1" applyAlignment="1">
      <alignment horizontal="center" vertical="center" wrapText="1"/>
    </xf>
    <xf numFmtId="0" fontId="13" fillId="0" borderId="50" xfId="3" applyFont="1" applyBorder="1" applyAlignment="1">
      <alignment horizontal="center" vertical="center"/>
    </xf>
    <xf numFmtId="0" fontId="13" fillId="0" borderId="51" xfId="3" applyFont="1" applyBorder="1" applyAlignment="1">
      <alignment horizontal="center" vertical="center"/>
    </xf>
    <xf numFmtId="0" fontId="14" fillId="3" borderId="51" xfId="1" applyNumberFormat="1" applyFont="1" applyFill="1" applyBorder="1" applyAlignment="1">
      <alignment horizontal="center" vertical="center"/>
    </xf>
    <xf numFmtId="0" fontId="14" fillId="3" borderId="16" xfId="1" applyNumberFormat="1" applyFont="1" applyFill="1" applyBorder="1" applyAlignment="1">
      <alignment horizontal="center" vertical="center"/>
    </xf>
    <xf numFmtId="42" fontId="14" fillId="3" borderId="51" xfId="4" applyFont="1" applyFill="1" applyBorder="1" applyAlignment="1">
      <alignment vertical="center" shrinkToFit="1"/>
    </xf>
    <xf numFmtId="0" fontId="17" fillId="3" borderId="29" xfId="3" applyFont="1" applyFill="1" applyBorder="1" applyAlignment="1">
      <alignment horizontal="center" vertical="center"/>
    </xf>
    <xf numFmtId="0" fontId="17" fillId="3" borderId="30" xfId="3" applyFont="1" applyFill="1" applyBorder="1" applyAlignment="1">
      <alignment horizontal="center" vertical="center"/>
    </xf>
    <xf numFmtId="0" fontId="17" fillId="3" borderId="31" xfId="3" applyFont="1" applyFill="1" applyBorder="1" applyAlignment="1">
      <alignment horizontal="center" vertical="center"/>
    </xf>
    <xf numFmtId="0" fontId="17" fillId="3" borderId="32" xfId="3" applyFont="1" applyFill="1" applyBorder="1" applyAlignment="1">
      <alignment horizontal="center" vertical="center"/>
    </xf>
    <xf numFmtId="0" fontId="17" fillId="3" borderId="0" xfId="3" applyFont="1" applyFill="1" applyBorder="1" applyAlignment="1">
      <alignment horizontal="center" vertical="center"/>
    </xf>
    <xf numFmtId="0" fontId="17" fillId="3" borderId="33" xfId="3" applyFont="1" applyFill="1" applyBorder="1" applyAlignment="1">
      <alignment horizontal="center" vertical="center"/>
    </xf>
    <xf numFmtId="0" fontId="8" fillId="3" borderId="0" xfId="3" applyFont="1" applyFill="1" applyBorder="1" applyAlignment="1">
      <alignment horizontal="center" vertical="center"/>
    </xf>
    <xf numFmtId="0" fontId="8" fillId="3" borderId="37" xfId="3" applyFont="1" applyFill="1" applyBorder="1" applyAlignment="1">
      <alignment horizontal="center" vertical="center"/>
    </xf>
    <xf numFmtId="14" fontId="8" fillId="3" borderId="0" xfId="3" applyNumberFormat="1" applyFont="1" applyFill="1" applyBorder="1" applyAlignment="1">
      <alignment horizontal="center" vertical="center"/>
    </xf>
    <xf numFmtId="14" fontId="8" fillId="3" borderId="37" xfId="3" applyNumberFormat="1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vertical="center" wrapText="1"/>
    </xf>
    <xf numFmtId="0" fontId="8" fillId="4" borderId="38" xfId="3" applyFont="1" applyFill="1" applyBorder="1" applyAlignment="1">
      <alignment vertical="center" wrapText="1"/>
    </xf>
    <xf numFmtId="0" fontId="8" fillId="4" borderId="47" xfId="3" applyFont="1" applyFill="1" applyBorder="1" applyAlignment="1">
      <alignment vertical="center" wrapText="1"/>
    </xf>
    <xf numFmtId="0" fontId="8" fillId="3" borderId="35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36" xfId="3" applyFont="1" applyFill="1" applyBorder="1" applyAlignment="1">
      <alignment horizontal="center" vertical="center"/>
    </xf>
    <xf numFmtId="0" fontId="8" fillId="3" borderId="39" xfId="3" applyFont="1" applyFill="1" applyBorder="1" applyAlignment="1">
      <alignment horizontal="center" vertical="center"/>
    </xf>
    <xf numFmtId="0" fontId="8" fillId="3" borderId="40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42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8" fillId="3" borderId="39" xfId="3" applyFont="1" applyFill="1" applyBorder="1" applyAlignment="1">
      <alignment horizontal="center" vertical="center" wrapText="1"/>
    </xf>
    <xf numFmtId="0" fontId="8" fillId="3" borderId="40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shrinkToFit="1"/>
    </xf>
    <xf numFmtId="0" fontId="8" fillId="3" borderId="13" xfId="3" applyFont="1" applyFill="1" applyBorder="1" applyAlignment="1">
      <alignment horizontal="center" vertical="center" shrinkToFit="1"/>
    </xf>
    <xf numFmtId="0" fontId="8" fillId="3" borderId="40" xfId="3" applyFont="1" applyFill="1" applyBorder="1" applyAlignment="1">
      <alignment horizontal="center" vertical="center" shrinkToFit="1"/>
    </xf>
    <xf numFmtId="0" fontId="8" fillId="3" borderId="11" xfId="3" applyFont="1" applyFill="1" applyBorder="1" applyAlignment="1">
      <alignment horizontal="center" vertical="center" shrinkToFit="1"/>
    </xf>
    <xf numFmtId="179" fontId="8" fillId="3" borderId="1" xfId="3" applyNumberFormat="1" applyFont="1" applyFill="1" applyBorder="1" applyAlignment="1">
      <alignment horizontal="center" vertical="center" shrinkToFit="1"/>
    </xf>
    <xf numFmtId="179" fontId="8" fillId="3" borderId="3" xfId="3" applyNumberFormat="1" applyFont="1" applyFill="1" applyBorder="1" applyAlignment="1">
      <alignment horizontal="center" vertical="center" shrinkToFit="1"/>
    </xf>
    <xf numFmtId="0" fontId="8" fillId="3" borderId="37" xfId="3" applyFont="1" applyFill="1" applyBorder="1" applyAlignment="1">
      <alignment horizontal="center" vertical="center" shrinkToFit="1"/>
    </xf>
    <xf numFmtId="0" fontId="8" fillId="3" borderId="44" xfId="3" applyFont="1" applyFill="1" applyBorder="1" applyAlignment="1">
      <alignment horizontal="center" vertical="center" shrinkToFit="1"/>
    </xf>
    <xf numFmtId="0" fontId="8" fillId="3" borderId="41" xfId="3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left" vertical="center" wrapText="1"/>
    </xf>
    <xf numFmtId="0" fontId="8" fillId="3" borderId="46" xfId="3" applyFont="1" applyFill="1" applyBorder="1" applyAlignment="1">
      <alignment horizontal="left" vertical="center" wrapText="1"/>
    </xf>
    <xf numFmtId="0" fontId="8" fillId="3" borderId="42" xfId="3" applyFont="1" applyFill="1" applyBorder="1" applyAlignment="1">
      <alignment horizontal="center" vertical="center"/>
    </xf>
    <xf numFmtId="0" fontId="8" fillId="3" borderId="43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8" fillId="3" borderId="49" xfId="3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0" fontId="3" fillId="5" borderId="67" xfId="6" applyFill="1" applyBorder="1" applyAlignment="1">
      <alignment horizontal="center" vertical="center"/>
    </xf>
    <xf numFmtId="14" fontId="2" fillId="5" borderId="64" xfId="6" applyNumberFormat="1" applyFont="1" applyFill="1" applyBorder="1" applyAlignment="1">
      <alignment horizontal="center" vertical="center"/>
    </xf>
    <xf numFmtId="14" fontId="3" fillId="5" borderId="65" xfId="6" applyNumberFormat="1" applyFill="1" applyBorder="1" applyAlignment="1">
      <alignment horizontal="center" vertical="center"/>
    </xf>
    <xf numFmtId="14" fontId="3" fillId="5" borderId="66" xfId="6" applyNumberFormat="1" applyFill="1" applyBorder="1" applyAlignment="1">
      <alignment horizontal="center" vertical="center"/>
    </xf>
    <xf numFmtId="0" fontId="2" fillId="5" borderId="64" xfId="6" applyFont="1" applyFill="1" applyBorder="1" applyAlignment="1">
      <alignment horizontal="center" vertical="center"/>
    </xf>
    <xf numFmtId="0" fontId="3" fillId="5" borderId="65" xfId="6" applyFill="1" applyBorder="1" applyAlignment="1">
      <alignment horizontal="center" vertical="center"/>
    </xf>
    <xf numFmtId="0" fontId="3" fillId="5" borderId="66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 wrapText="1"/>
    </xf>
    <xf numFmtId="0" fontId="3" fillId="5" borderId="67" xfId="6" applyFill="1" applyBorder="1" applyAlignment="1">
      <alignment horizontal="center" vertical="center" wrapText="1"/>
    </xf>
    <xf numFmtId="183" fontId="8" fillId="3" borderId="0" xfId="3" applyNumberFormat="1" applyFont="1" applyFill="1" applyBorder="1" applyAlignment="1">
      <alignment horizontal="center" vertical="center" shrinkToFit="1"/>
    </xf>
    <xf numFmtId="183" fontId="8" fillId="3" borderId="37" xfId="3" applyNumberFormat="1" applyFont="1" applyFill="1" applyBorder="1" applyAlignment="1">
      <alignment horizontal="center" vertical="center" shrinkToFit="1"/>
    </xf>
    <xf numFmtId="184" fontId="8" fillId="3" borderId="30" xfId="3" applyNumberFormat="1" applyFont="1" applyFill="1" applyBorder="1" applyAlignment="1">
      <alignment horizontal="center" vertical="center"/>
    </xf>
    <xf numFmtId="184" fontId="8" fillId="3" borderId="31" xfId="3" applyNumberFormat="1" applyFont="1" applyFill="1" applyBorder="1" applyAlignment="1">
      <alignment horizontal="center" vertical="center"/>
    </xf>
    <xf numFmtId="184" fontId="8" fillId="3" borderId="40" xfId="3" applyNumberFormat="1" applyFont="1" applyFill="1" applyBorder="1" applyAlignment="1">
      <alignment horizontal="center" vertical="center"/>
    </xf>
    <xf numFmtId="184" fontId="8" fillId="3" borderId="41" xfId="3" applyNumberFormat="1" applyFont="1" applyFill="1" applyBorder="1" applyAlignment="1">
      <alignment horizontal="center" vertical="center"/>
    </xf>
  </cellXfs>
  <cellStyles count="9">
    <cellStyle name="강조색3" xfId="2" builtinId="37"/>
    <cellStyle name="백분율 2" xfId="8" xr:uid="{00000000-0005-0000-0000-000001000000}"/>
    <cellStyle name="쉼표 [0]" xfId="1" builtinId="6"/>
    <cellStyle name="쉼표 [0] 2" xfId="5" xr:uid="{00000000-0005-0000-0000-000003000000}"/>
    <cellStyle name="쉼표 [0] 3" xfId="7" xr:uid="{00000000-0005-0000-0000-000004000000}"/>
    <cellStyle name="통화 [0] 2" xfId="4" xr:uid="{00000000-0005-0000-0000-000005000000}"/>
    <cellStyle name="표준" xfId="0" builtinId="0"/>
    <cellStyle name="표준 2" xfId="3" xr:uid="{00000000-0005-0000-0000-000007000000}"/>
    <cellStyle name="표준 3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6"/>
  <sheetViews>
    <sheetView tabSelected="1" zoomScaleNormal="100" workbookViewId="0">
      <selection activeCell="R4" sqref="R4:AC5"/>
    </sheetView>
  </sheetViews>
  <sheetFormatPr defaultRowHeight="16.5"/>
  <cols>
    <col min="1" max="1" width="1.33203125" style="9" customWidth="1"/>
    <col min="2" max="2" width="3.33203125" style="9" customWidth="1"/>
    <col min="3" max="10" width="2.77734375" style="9" customWidth="1"/>
    <col min="11" max="11" width="5" style="9" customWidth="1"/>
    <col min="12" max="12" width="9.44140625" style="9" customWidth="1"/>
    <col min="13" max="24" width="2.33203125" style="9" customWidth="1"/>
    <col min="25" max="25" width="1.77734375" style="9" customWidth="1"/>
    <col min="26" max="29" width="2.33203125" style="9" customWidth="1"/>
    <col min="30" max="31" width="11.5546875" style="9" customWidth="1"/>
    <col min="32" max="16384" width="8.88671875" style="9"/>
  </cols>
  <sheetData>
    <row r="1" spans="2:29" ht="17.25" thickBot="1"/>
    <row r="2" spans="2:29" ht="34.5" customHeight="1">
      <c r="B2" s="106" t="s">
        <v>11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</row>
    <row r="3" spans="2:29" ht="34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1"/>
    </row>
    <row r="4" spans="2:29" ht="16.5" customHeight="1">
      <c r="B4" s="10"/>
      <c r="C4" s="112" t="s">
        <v>12</v>
      </c>
      <c r="D4" s="112"/>
      <c r="E4" s="112"/>
      <c r="F4" s="112"/>
      <c r="G4" s="114">
        <v>42632</v>
      </c>
      <c r="H4" s="114"/>
      <c r="I4" s="114"/>
      <c r="J4" s="114"/>
      <c r="K4" s="114"/>
      <c r="L4" s="114"/>
      <c r="M4" s="11"/>
      <c r="N4" s="116" t="s">
        <v>13</v>
      </c>
      <c r="O4" s="119" t="s">
        <v>14</v>
      </c>
      <c r="P4" s="120"/>
      <c r="Q4" s="121"/>
      <c r="R4" s="160">
        <v>1106212345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1"/>
    </row>
    <row r="5" spans="2:29" ht="17.25" thickBot="1">
      <c r="B5" s="10"/>
      <c r="C5" s="113"/>
      <c r="D5" s="113"/>
      <c r="E5" s="113"/>
      <c r="F5" s="113"/>
      <c r="G5" s="115"/>
      <c r="H5" s="115"/>
      <c r="I5" s="115"/>
      <c r="J5" s="115"/>
      <c r="K5" s="115"/>
      <c r="L5" s="115"/>
      <c r="M5" s="11"/>
      <c r="N5" s="117"/>
      <c r="O5" s="122"/>
      <c r="P5" s="123"/>
      <c r="Q5" s="124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3"/>
    </row>
    <row r="6" spans="2:29" ht="16.5" customHeight="1" thickTop="1">
      <c r="B6" s="10"/>
      <c r="C6" s="12"/>
      <c r="D6" s="12"/>
      <c r="E6" s="12"/>
      <c r="F6" s="13"/>
      <c r="G6" s="13"/>
      <c r="H6" s="13"/>
      <c r="I6" s="13"/>
      <c r="J6" s="13"/>
      <c r="K6" s="13"/>
      <c r="L6" s="13"/>
      <c r="M6" s="11"/>
      <c r="N6" s="117"/>
      <c r="O6" s="125" t="s">
        <v>15</v>
      </c>
      <c r="P6" s="126"/>
      <c r="Q6" s="127"/>
      <c r="R6" s="131" t="s">
        <v>16</v>
      </c>
      <c r="S6" s="131"/>
      <c r="T6" s="131"/>
      <c r="U6" s="131"/>
      <c r="V6" s="132"/>
      <c r="W6" s="89" t="s">
        <v>17</v>
      </c>
      <c r="X6" s="89"/>
      <c r="Y6" s="135" t="s">
        <v>18</v>
      </c>
      <c r="Z6" s="135"/>
      <c r="AA6" s="135"/>
      <c r="AB6" s="135"/>
      <c r="AC6" s="136"/>
    </row>
    <row r="7" spans="2:29">
      <c r="B7" s="14"/>
      <c r="C7" s="95" t="s">
        <v>19</v>
      </c>
      <c r="D7" s="95"/>
      <c r="E7" s="95"/>
      <c r="F7" s="95"/>
      <c r="G7" s="158" t="s">
        <v>55</v>
      </c>
      <c r="H7" s="158"/>
      <c r="I7" s="158"/>
      <c r="J7" s="158"/>
      <c r="K7" s="158"/>
      <c r="L7" s="158"/>
      <c r="M7" s="11"/>
      <c r="N7" s="117"/>
      <c r="O7" s="128"/>
      <c r="P7" s="129"/>
      <c r="Q7" s="130"/>
      <c r="R7" s="133"/>
      <c r="S7" s="133"/>
      <c r="T7" s="133"/>
      <c r="U7" s="133"/>
      <c r="V7" s="134"/>
      <c r="W7" s="89"/>
      <c r="X7" s="89"/>
      <c r="Y7" s="135"/>
      <c r="Z7" s="135"/>
      <c r="AA7" s="135"/>
      <c r="AB7" s="135"/>
      <c r="AC7" s="136"/>
    </row>
    <row r="8" spans="2:29" ht="16.5" customHeight="1" thickBot="1">
      <c r="B8" s="10"/>
      <c r="C8" s="137"/>
      <c r="D8" s="137"/>
      <c r="E8" s="137"/>
      <c r="F8" s="137"/>
      <c r="G8" s="159"/>
      <c r="H8" s="159"/>
      <c r="I8" s="159"/>
      <c r="J8" s="159"/>
      <c r="K8" s="159"/>
      <c r="L8" s="159"/>
      <c r="M8" s="11"/>
      <c r="N8" s="117"/>
      <c r="O8" s="125" t="s">
        <v>20</v>
      </c>
      <c r="P8" s="126"/>
      <c r="Q8" s="127"/>
      <c r="R8" s="131" t="s">
        <v>21</v>
      </c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8"/>
    </row>
    <row r="9" spans="2:29" ht="17.25" thickTop="1">
      <c r="B9" s="10"/>
      <c r="C9" s="12"/>
      <c r="D9" s="12"/>
      <c r="E9" s="12"/>
      <c r="F9" s="15"/>
      <c r="G9" s="15"/>
      <c r="H9" s="15"/>
      <c r="I9" s="15"/>
      <c r="J9" s="15"/>
      <c r="K9" s="15"/>
      <c r="L9" s="15"/>
      <c r="M9" s="11"/>
      <c r="N9" s="117"/>
      <c r="O9" s="128"/>
      <c r="P9" s="129"/>
      <c r="Q9" s="130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9"/>
    </row>
    <row r="10" spans="2:29" ht="16.5" customHeight="1">
      <c r="B10" s="14"/>
      <c r="C10" s="140" t="s">
        <v>22</v>
      </c>
      <c r="D10" s="140"/>
      <c r="E10" s="140"/>
      <c r="F10" s="140"/>
      <c r="G10" s="140"/>
      <c r="H10" s="140"/>
      <c r="I10" s="140"/>
      <c r="J10" s="140"/>
      <c r="K10" s="140"/>
      <c r="L10" s="140"/>
      <c r="M10" s="11"/>
      <c r="N10" s="117"/>
      <c r="O10" s="142" t="s">
        <v>23</v>
      </c>
      <c r="P10" s="143"/>
      <c r="Q10" s="144"/>
      <c r="R10" s="85">
        <v>23354321</v>
      </c>
      <c r="S10" s="85"/>
      <c r="T10" s="85"/>
      <c r="U10" s="85"/>
      <c r="V10" s="86"/>
      <c r="W10" s="89" t="s">
        <v>24</v>
      </c>
      <c r="X10" s="89"/>
      <c r="Y10" s="91">
        <v>23354322</v>
      </c>
      <c r="Z10" s="91"/>
      <c r="AA10" s="91"/>
      <c r="AB10" s="91"/>
      <c r="AC10" s="92"/>
    </row>
    <row r="11" spans="2:29" ht="17.25" thickBot="1">
      <c r="B11" s="16"/>
      <c r="C11" s="141"/>
      <c r="D11" s="141"/>
      <c r="E11" s="141"/>
      <c r="F11" s="140"/>
      <c r="G11" s="140"/>
      <c r="H11" s="140"/>
      <c r="I11" s="140"/>
      <c r="J11" s="140"/>
      <c r="K11" s="140"/>
      <c r="L11" s="140"/>
      <c r="M11" s="11"/>
      <c r="N11" s="118"/>
      <c r="O11" s="145"/>
      <c r="P11" s="112"/>
      <c r="Q11" s="146"/>
      <c r="R11" s="87"/>
      <c r="S11" s="87"/>
      <c r="T11" s="87"/>
      <c r="U11" s="87"/>
      <c r="V11" s="88"/>
      <c r="W11" s="90"/>
      <c r="X11" s="90"/>
      <c r="Y11" s="93"/>
      <c r="Z11" s="93"/>
      <c r="AA11" s="93"/>
      <c r="AB11" s="93"/>
      <c r="AC11" s="94"/>
    </row>
    <row r="12" spans="2:29" ht="39" customHeight="1" thickBot="1">
      <c r="B12" s="99" t="s">
        <v>25</v>
      </c>
      <c r="C12" s="100"/>
      <c r="D12" s="100"/>
      <c r="E12" s="100"/>
      <c r="F12" s="100"/>
      <c r="G12" s="101"/>
      <c r="H12" s="102"/>
      <c r="I12" s="103">
        <f>SUM(W14:AC26)</f>
        <v>16440000</v>
      </c>
      <c r="J12" s="103"/>
      <c r="K12" s="103"/>
      <c r="L12" s="103"/>
      <c r="M12" s="103"/>
      <c r="N12" s="103"/>
      <c r="O12" s="103"/>
      <c r="P12" s="104"/>
      <c r="Q12" s="17"/>
      <c r="R12" s="18" t="s">
        <v>26</v>
      </c>
      <c r="S12" s="105">
        <f>I12</f>
        <v>16440000</v>
      </c>
      <c r="T12" s="105"/>
      <c r="U12" s="105"/>
      <c r="V12" s="105"/>
      <c r="W12" s="105"/>
      <c r="X12" s="105"/>
      <c r="Y12" s="105"/>
      <c r="Z12" s="105"/>
      <c r="AA12" s="19" t="s">
        <v>27</v>
      </c>
      <c r="AB12" s="95"/>
      <c r="AC12" s="96"/>
    </row>
    <row r="13" spans="2:29" ht="28.5" customHeight="1" thickBot="1">
      <c r="B13" s="43" t="s">
        <v>28</v>
      </c>
      <c r="C13" s="67" t="s">
        <v>29</v>
      </c>
      <c r="D13" s="68"/>
      <c r="E13" s="68"/>
      <c r="F13" s="68"/>
      <c r="G13" s="68"/>
      <c r="H13" s="68"/>
      <c r="I13" s="68"/>
      <c r="J13" s="69"/>
      <c r="K13" s="44" t="s">
        <v>30</v>
      </c>
      <c r="L13" s="67" t="s">
        <v>58</v>
      </c>
      <c r="M13" s="69"/>
      <c r="N13" s="68" t="s">
        <v>57</v>
      </c>
      <c r="O13" s="68"/>
      <c r="P13" s="68"/>
      <c r="Q13" s="68"/>
      <c r="R13" s="69"/>
      <c r="S13" s="67" t="s">
        <v>59</v>
      </c>
      <c r="T13" s="68"/>
      <c r="U13" s="68"/>
      <c r="V13" s="69"/>
      <c r="W13" s="67" t="s">
        <v>56</v>
      </c>
      <c r="X13" s="68"/>
      <c r="Y13" s="68"/>
      <c r="Z13" s="68"/>
      <c r="AA13" s="68"/>
      <c r="AB13" s="68"/>
      <c r="AC13" s="76"/>
    </row>
    <row r="14" spans="2:29" ht="22.5" customHeight="1">
      <c r="B14" s="20">
        <v>1</v>
      </c>
      <c r="C14" s="97" t="s">
        <v>63</v>
      </c>
      <c r="D14" s="97"/>
      <c r="E14" s="97"/>
      <c r="F14" s="97"/>
      <c r="G14" s="97"/>
      <c r="H14" s="97"/>
      <c r="I14" s="97"/>
      <c r="J14" s="98"/>
      <c r="K14" s="21">
        <v>5</v>
      </c>
      <c r="L14" s="74">
        <v>895000</v>
      </c>
      <c r="M14" s="75"/>
      <c r="N14" s="71">
        <f>IF(L14="","",L14/1.1)</f>
        <v>813636.36363636353</v>
      </c>
      <c r="O14" s="71"/>
      <c r="P14" s="71"/>
      <c r="Q14" s="71"/>
      <c r="R14" s="72"/>
      <c r="S14" s="70">
        <f>IFERROR(L14-N14,"")</f>
        <v>81363.636363636469</v>
      </c>
      <c r="T14" s="71"/>
      <c r="U14" s="71"/>
      <c r="V14" s="72"/>
      <c r="W14" s="70">
        <f t="shared" ref="W14:W20" si="0">IF(L14="","",L14*K14)</f>
        <v>4475000</v>
      </c>
      <c r="X14" s="77"/>
      <c r="Y14" s="77"/>
      <c r="Z14" s="77"/>
      <c r="AA14" s="77"/>
      <c r="AB14" s="77"/>
      <c r="AC14" s="78"/>
    </row>
    <row r="15" spans="2:29" ht="22.5" customHeight="1">
      <c r="B15" s="20">
        <v>2</v>
      </c>
      <c r="C15" s="80" t="s">
        <v>64</v>
      </c>
      <c r="D15" s="80"/>
      <c r="E15" s="80"/>
      <c r="F15" s="80"/>
      <c r="G15" s="80"/>
      <c r="H15" s="80"/>
      <c r="I15" s="80"/>
      <c r="J15" s="81"/>
      <c r="K15" s="22">
        <v>1</v>
      </c>
      <c r="L15" s="64">
        <v>1432000</v>
      </c>
      <c r="M15" s="66"/>
      <c r="N15" s="64">
        <f t="shared" ref="N15:N26" si="1">IF(L15="","",L15/1.1)</f>
        <v>1301818.1818181816</v>
      </c>
      <c r="O15" s="65"/>
      <c r="P15" s="65"/>
      <c r="Q15" s="65"/>
      <c r="R15" s="66"/>
      <c r="S15" s="64">
        <f t="shared" ref="S15:S26" si="2">IFERROR(L15-N15,"")</f>
        <v>130181.81818181835</v>
      </c>
      <c r="T15" s="65"/>
      <c r="U15" s="65"/>
      <c r="V15" s="66"/>
      <c r="W15" s="64">
        <f t="shared" si="0"/>
        <v>1432000</v>
      </c>
      <c r="X15" s="65"/>
      <c r="Y15" s="65"/>
      <c r="Z15" s="65"/>
      <c r="AA15" s="65"/>
      <c r="AB15" s="65"/>
      <c r="AC15" s="79"/>
    </row>
    <row r="16" spans="2:29" ht="22.5" customHeight="1">
      <c r="B16" s="20">
        <v>3</v>
      </c>
      <c r="C16" s="80" t="s">
        <v>65</v>
      </c>
      <c r="D16" s="80"/>
      <c r="E16" s="80"/>
      <c r="F16" s="80"/>
      <c r="G16" s="80"/>
      <c r="H16" s="80"/>
      <c r="I16" s="80"/>
      <c r="J16" s="81"/>
      <c r="K16" s="22">
        <v>10</v>
      </c>
      <c r="L16" s="64">
        <v>823000</v>
      </c>
      <c r="M16" s="66"/>
      <c r="N16" s="64">
        <f t="shared" si="1"/>
        <v>748181.81818181812</v>
      </c>
      <c r="O16" s="65"/>
      <c r="P16" s="65"/>
      <c r="Q16" s="65"/>
      <c r="R16" s="66"/>
      <c r="S16" s="64">
        <f t="shared" si="2"/>
        <v>74818.181818181882</v>
      </c>
      <c r="T16" s="65"/>
      <c r="U16" s="65"/>
      <c r="V16" s="66"/>
      <c r="W16" s="64">
        <f t="shared" si="0"/>
        <v>8230000</v>
      </c>
      <c r="X16" s="65"/>
      <c r="Y16" s="65"/>
      <c r="Z16" s="65"/>
      <c r="AA16" s="65"/>
      <c r="AB16" s="65"/>
      <c r="AC16" s="79"/>
    </row>
    <row r="17" spans="2:29" ht="22.5" customHeight="1">
      <c r="B17" s="20">
        <v>4</v>
      </c>
      <c r="C17" s="80" t="s">
        <v>66</v>
      </c>
      <c r="D17" s="80"/>
      <c r="E17" s="80"/>
      <c r="F17" s="80"/>
      <c r="G17" s="80"/>
      <c r="H17" s="80"/>
      <c r="I17" s="80"/>
      <c r="J17" s="81"/>
      <c r="K17" s="22">
        <v>5</v>
      </c>
      <c r="L17" s="64">
        <v>100000</v>
      </c>
      <c r="M17" s="66"/>
      <c r="N17" s="64">
        <f t="shared" si="1"/>
        <v>90909.090909090897</v>
      </c>
      <c r="O17" s="65"/>
      <c r="P17" s="65"/>
      <c r="Q17" s="65"/>
      <c r="R17" s="66"/>
      <c r="S17" s="64">
        <f t="shared" si="2"/>
        <v>9090.9090909091028</v>
      </c>
      <c r="T17" s="65"/>
      <c r="U17" s="65"/>
      <c r="V17" s="66"/>
      <c r="W17" s="64">
        <f t="shared" si="0"/>
        <v>500000</v>
      </c>
      <c r="X17" s="65"/>
      <c r="Y17" s="65"/>
      <c r="Z17" s="65"/>
      <c r="AA17" s="65"/>
      <c r="AB17" s="65"/>
      <c r="AC17" s="79"/>
    </row>
    <row r="18" spans="2:29" ht="22.5" customHeight="1">
      <c r="B18" s="20">
        <v>5</v>
      </c>
      <c r="C18" s="84" t="s">
        <v>67</v>
      </c>
      <c r="D18" s="80"/>
      <c r="E18" s="80"/>
      <c r="F18" s="80"/>
      <c r="G18" s="80"/>
      <c r="H18" s="80"/>
      <c r="I18" s="80"/>
      <c r="J18" s="81"/>
      <c r="K18" s="22">
        <v>10</v>
      </c>
      <c r="L18" s="64">
        <v>35600</v>
      </c>
      <c r="M18" s="66"/>
      <c r="N18" s="64">
        <f t="shared" si="1"/>
        <v>32363.63636363636</v>
      </c>
      <c r="O18" s="65"/>
      <c r="P18" s="65"/>
      <c r="Q18" s="65"/>
      <c r="R18" s="66"/>
      <c r="S18" s="64">
        <f t="shared" si="2"/>
        <v>3236.3636363636397</v>
      </c>
      <c r="T18" s="65"/>
      <c r="U18" s="65"/>
      <c r="V18" s="66"/>
      <c r="W18" s="64">
        <f t="shared" si="0"/>
        <v>356000</v>
      </c>
      <c r="X18" s="65"/>
      <c r="Y18" s="65"/>
      <c r="Z18" s="65"/>
      <c r="AA18" s="65"/>
      <c r="AB18" s="65"/>
      <c r="AC18" s="79"/>
    </row>
    <row r="19" spans="2:29" ht="22.5" customHeight="1">
      <c r="B19" s="20">
        <v>6</v>
      </c>
      <c r="C19" s="80" t="s">
        <v>68</v>
      </c>
      <c r="D19" s="80"/>
      <c r="E19" s="80"/>
      <c r="F19" s="80"/>
      <c r="G19" s="80"/>
      <c r="H19" s="80"/>
      <c r="I19" s="80"/>
      <c r="J19" s="81"/>
      <c r="K19" s="22">
        <v>5</v>
      </c>
      <c r="L19" s="64">
        <v>67800</v>
      </c>
      <c r="M19" s="66"/>
      <c r="N19" s="64">
        <f t="shared" si="1"/>
        <v>61636.363636363632</v>
      </c>
      <c r="O19" s="65"/>
      <c r="P19" s="65"/>
      <c r="Q19" s="65"/>
      <c r="R19" s="66"/>
      <c r="S19" s="64">
        <f t="shared" si="2"/>
        <v>6163.6363636363676</v>
      </c>
      <c r="T19" s="65"/>
      <c r="U19" s="65"/>
      <c r="V19" s="66"/>
      <c r="W19" s="64">
        <f t="shared" si="0"/>
        <v>339000</v>
      </c>
      <c r="X19" s="65"/>
      <c r="Y19" s="65"/>
      <c r="Z19" s="65"/>
      <c r="AA19" s="65"/>
      <c r="AB19" s="65"/>
      <c r="AC19" s="79"/>
    </row>
    <row r="20" spans="2:29" ht="22.5" customHeight="1">
      <c r="B20" s="20">
        <v>7</v>
      </c>
      <c r="C20" s="80" t="s">
        <v>31</v>
      </c>
      <c r="D20" s="80"/>
      <c r="E20" s="80"/>
      <c r="F20" s="80"/>
      <c r="G20" s="80"/>
      <c r="H20" s="80"/>
      <c r="I20" s="80"/>
      <c r="J20" s="81"/>
      <c r="K20" s="22">
        <v>10</v>
      </c>
      <c r="L20" s="64">
        <v>110800</v>
      </c>
      <c r="M20" s="66"/>
      <c r="N20" s="64">
        <f t="shared" si="1"/>
        <v>100727.27272727272</v>
      </c>
      <c r="O20" s="65"/>
      <c r="P20" s="65"/>
      <c r="Q20" s="65"/>
      <c r="R20" s="66"/>
      <c r="S20" s="64">
        <f t="shared" si="2"/>
        <v>10072.727272727279</v>
      </c>
      <c r="T20" s="65"/>
      <c r="U20" s="65"/>
      <c r="V20" s="66"/>
      <c r="W20" s="64">
        <f t="shared" si="0"/>
        <v>1108000</v>
      </c>
      <c r="X20" s="65"/>
      <c r="Y20" s="65"/>
      <c r="Z20" s="65"/>
      <c r="AA20" s="65"/>
      <c r="AB20" s="65"/>
      <c r="AC20" s="79"/>
    </row>
    <row r="21" spans="2:29" ht="22.5" customHeight="1">
      <c r="B21" s="20"/>
      <c r="C21" s="23"/>
      <c r="D21" s="23"/>
      <c r="E21" s="23"/>
      <c r="F21" s="23"/>
      <c r="G21" s="23"/>
      <c r="H21" s="23"/>
      <c r="I21" s="23"/>
      <c r="J21" s="24"/>
      <c r="K21" s="22"/>
      <c r="L21" s="64"/>
      <c r="M21" s="66"/>
      <c r="N21" s="64" t="str">
        <f t="shared" si="1"/>
        <v/>
      </c>
      <c r="O21" s="65"/>
      <c r="P21" s="65"/>
      <c r="Q21" s="65"/>
      <c r="R21" s="66"/>
      <c r="S21" s="64" t="str">
        <f t="shared" si="2"/>
        <v/>
      </c>
      <c r="T21" s="65"/>
      <c r="U21" s="65"/>
      <c r="V21" s="66"/>
      <c r="W21" s="64"/>
      <c r="X21" s="65"/>
      <c r="Y21" s="65"/>
      <c r="Z21" s="65"/>
      <c r="AA21" s="65"/>
      <c r="AB21" s="65"/>
      <c r="AC21" s="79"/>
    </row>
    <row r="22" spans="2:29" ht="22.5" customHeight="1">
      <c r="B22" s="20"/>
      <c r="C22" s="23"/>
      <c r="D22" s="23"/>
      <c r="E22" s="23"/>
      <c r="F22" s="23"/>
      <c r="G22" s="23"/>
      <c r="H22" s="23"/>
      <c r="I22" s="23"/>
      <c r="J22" s="24"/>
      <c r="K22" s="22"/>
      <c r="L22" s="64"/>
      <c r="M22" s="66"/>
      <c r="N22" s="64" t="str">
        <f t="shared" si="1"/>
        <v/>
      </c>
      <c r="O22" s="65"/>
      <c r="P22" s="65"/>
      <c r="Q22" s="65"/>
      <c r="R22" s="66"/>
      <c r="S22" s="64" t="str">
        <f t="shared" si="2"/>
        <v/>
      </c>
      <c r="T22" s="65"/>
      <c r="U22" s="65"/>
      <c r="V22" s="66"/>
      <c r="W22" s="64"/>
      <c r="X22" s="65"/>
      <c r="Y22" s="65"/>
      <c r="Z22" s="65"/>
      <c r="AA22" s="65"/>
      <c r="AB22" s="65"/>
      <c r="AC22" s="79"/>
    </row>
    <row r="23" spans="2:29" ht="22.5" customHeight="1">
      <c r="B23" s="20"/>
      <c r="C23" s="23"/>
      <c r="D23" s="23"/>
      <c r="E23" s="23"/>
      <c r="F23" s="23"/>
      <c r="G23" s="23"/>
      <c r="H23" s="23"/>
      <c r="I23" s="23"/>
      <c r="J23" s="24"/>
      <c r="K23" s="22"/>
      <c r="L23" s="64"/>
      <c r="M23" s="66"/>
      <c r="N23" s="64" t="str">
        <f t="shared" si="1"/>
        <v/>
      </c>
      <c r="O23" s="65"/>
      <c r="P23" s="65"/>
      <c r="Q23" s="65"/>
      <c r="R23" s="66"/>
      <c r="S23" s="64" t="str">
        <f t="shared" si="2"/>
        <v/>
      </c>
      <c r="T23" s="65"/>
      <c r="U23" s="65"/>
      <c r="V23" s="66"/>
      <c r="W23" s="64"/>
      <c r="X23" s="65"/>
      <c r="Y23" s="65"/>
      <c r="Z23" s="65"/>
      <c r="AA23" s="65"/>
      <c r="AB23" s="65"/>
      <c r="AC23" s="79"/>
    </row>
    <row r="24" spans="2:29" ht="22.5" customHeight="1">
      <c r="B24" s="25"/>
      <c r="C24" s="80"/>
      <c r="D24" s="80"/>
      <c r="E24" s="80"/>
      <c r="F24" s="80"/>
      <c r="G24" s="80"/>
      <c r="H24" s="80"/>
      <c r="I24" s="80"/>
      <c r="J24" s="81"/>
      <c r="K24" s="22"/>
      <c r="L24" s="64"/>
      <c r="M24" s="66"/>
      <c r="N24" s="64" t="str">
        <f t="shared" si="1"/>
        <v/>
      </c>
      <c r="O24" s="65"/>
      <c r="P24" s="65"/>
      <c r="Q24" s="65"/>
      <c r="R24" s="66"/>
      <c r="S24" s="64" t="str">
        <f t="shared" si="2"/>
        <v/>
      </c>
      <c r="T24" s="65"/>
      <c r="U24" s="65"/>
      <c r="V24" s="66"/>
      <c r="W24" s="64"/>
      <c r="X24" s="65"/>
      <c r="Y24" s="65"/>
      <c r="Z24" s="65"/>
      <c r="AA24" s="65"/>
      <c r="AB24" s="65"/>
      <c r="AC24" s="79"/>
    </row>
    <row r="25" spans="2:29" ht="22.5" customHeight="1">
      <c r="B25" s="25"/>
      <c r="C25" s="80"/>
      <c r="D25" s="80"/>
      <c r="E25" s="80"/>
      <c r="F25" s="80"/>
      <c r="G25" s="80"/>
      <c r="H25" s="80"/>
      <c r="I25" s="80"/>
      <c r="J25" s="81"/>
      <c r="K25" s="22"/>
      <c r="L25" s="64"/>
      <c r="M25" s="66"/>
      <c r="N25" s="64" t="str">
        <f t="shared" si="1"/>
        <v/>
      </c>
      <c r="O25" s="65"/>
      <c r="P25" s="65"/>
      <c r="Q25" s="65"/>
      <c r="R25" s="66"/>
      <c r="S25" s="64" t="str">
        <f t="shared" si="2"/>
        <v/>
      </c>
      <c r="T25" s="65"/>
      <c r="U25" s="65"/>
      <c r="V25" s="66"/>
      <c r="W25" s="64"/>
      <c r="X25" s="65"/>
      <c r="Y25" s="65"/>
      <c r="Z25" s="65"/>
      <c r="AA25" s="65"/>
      <c r="AB25" s="65"/>
      <c r="AC25" s="79"/>
    </row>
    <row r="26" spans="2:29" ht="22.5" customHeight="1" thickBot="1">
      <c r="B26" s="26"/>
      <c r="C26" s="82"/>
      <c r="D26" s="82"/>
      <c r="E26" s="82"/>
      <c r="F26" s="82"/>
      <c r="G26" s="82"/>
      <c r="H26" s="82"/>
      <c r="I26" s="82"/>
      <c r="J26" s="83"/>
      <c r="K26" s="27"/>
      <c r="L26" s="61"/>
      <c r="M26" s="63"/>
      <c r="N26" s="61" t="str">
        <f t="shared" si="1"/>
        <v/>
      </c>
      <c r="O26" s="62"/>
      <c r="P26" s="62"/>
      <c r="Q26" s="62"/>
      <c r="R26" s="63"/>
      <c r="S26" s="61" t="str">
        <f t="shared" si="2"/>
        <v/>
      </c>
      <c r="T26" s="62"/>
      <c r="U26" s="62"/>
      <c r="V26" s="63"/>
      <c r="W26" s="61"/>
      <c r="X26" s="62"/>
      <c r="Y26" s="62"/>
      <c r="Z26" s="62"/>
      <c r="AA26" s="62"/>
      <c r="AB26" s="62"/>
      <c r="AC26" s="73"/>
    </row>
  </sheetData>
  <mergeCells count="91">
    <mergeCell ref="B2:AC3"/>
    <mergeCell ref="C4:F5"/>
    <mergeCell ref="G4:L5"/>
    <mergeCell ref="N4:N11"/>
    <mergeCell ref="O4:Q5"/>
    <mergeCell ref="R4:AC5"/>
    <mergeCell ref="O6:Q7"/>
    <mergeCell ref="R6:V7"/>
    <mergeCell ref="W6:X7"/>
    <mergeCell ref="Y6:AC7"/>
    <mergeCell ref="C7:F8"/>
    <mergeCell ref="G7:L8"/>
    <mergeCell ref="O8:Q9"/>
    <mergeCell ref="R8:AC9"/>
    <mergeCell ref="C10:L11"/>
    <mergeCell ref="O10:Q11"/>
    <mergeCell ref="R10:V11"/>
    <mergeCell ref="W10:X11"/>
    <mergeCell ref="Y10:AC11"/>
    <mergeCell ref="C16:J16"/>
    <mergeCell ref="C17:J17"/>
    <mergeCell ref="AB12:AC12"/>
    <mergeCell ref="C14:J14"/>
    <mergeCell ref="C15:J15"/>
    <mergeCell ref="N13:R13"/>
    <mergeCell ref="N14:R14"/>
    <mergeCell ref="N15:R15"/>
    <mergeCell ref="C13:J13"/>
    <mergeCell ref="B12:F12"/>
    <mergeCell ref="G12:H12"/>
    <mergeCell ref="I12:P12"/>
    <mergeCell ref="S12:Z12"/>
    <mergeCell ref="C25:J25"/>
    <mergeCell ref="C26:J26"/>
    <mergeCell ref="C20:J20"/>
    <mergeCell ref="C24:J24"/>
    <mergeCell ref="C18:J18"/>
    <mergeCell ref="C19:J19"/>
    <mergeCell ref="N16:R16"/>
    <mergeCell ref="N17:R17"/>
    <mergeCell ref="N18:R18"/>
    <mergeCell ref="N19:R19"/>
    <mergeCell ref="N20:R20"/>
    <mergeCell ref="W24:AC24"/>
    <mergeCell ref="W25:AC25"/>
    <mergeCell ref="N21:R21"/>
    <mergeCell ref="N22:R22"/>
    <mergeCell ref="N23:R23"/>
    <mergeCell ref="N24:R24"/>
    <mergeCell ref="W19:AC19"/>
    <mergeCell ref="W20:AC20"/>
    <mergeCell ref="W21:AC21"/>
    <mergeCell ref="W22:AC22"/>
    <mergeCell ref="W23:AC23"/>
    <mergeCell ref="W14:AC14"/>
    <mergeCell ref="W15:AC15"/>
    <mergeCell ref="W16:AC16"/>
    <mergeCell ref="W17:AC17"/>
    <mergeCell ref="W18:AC18"/>
    <mergeCell ref="W26:AC26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W13:AC13"/>
    <mergeCell ref="S26:V26"/>
    <mergeCell ref="N25:R25"/>
    <mergeCell ref="N26:R26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</mergeCells>
  <phoneticPr fontId="6" type="noConversion"/>
  <pageMargins left="0.25" right="0.25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A3" sqref="A3:A4"/>
    </sheetView>
  </sheetViews>
  <sheetFormatPr defaultRowHeight="16.5"/>
  <cols>
    <col min="1" max="1" width="9.44140625" style="28" customWidth="1"/>
    <col min="2" max="7" width="8" style="28" customWidth="1"/>
    <col min="8" max="8" width="8.33203125" style="28" customWidth="1"/>
    <col min="9" max="16384" width="8.88671875" style="28"/>
  </cols>
  <sheetData>
    <row r="1" spans="1:8" ht="44.25" customHeight="1">
      <c r="A1" s="147" t="s">
        <v>32</v>
      </c>
      <c r="B1" s="147"/>
      <c r="C1" s="147"/>
      <c r="D1" s="147"/>
      <c r="E1" s="147"/>
      <c r="F1" s="147"/>
      <c r="G1" s="147"/>
      <c r="H1" s="147"/>
    </row>
    <row r="2" spans="1:8" ht="17.25" thickBot="1">
      <c r="G2" s="29" t="s">
        <v>33</v>
      </c>
      <c r="H2" s="30">
        <v>42379</v>
      </c>
    </row>
    <row r="3" spans="1:8">
      <c r="A3" s="148" t="s">
        <v>34</v>
      </c>
      <c r="B3" s="150" t="s">
        <v>69</v>
      </c>
      <c r="C3" s="151"/>
      <c r="D3" s="152"/>
      <c r="E3" s="153" t="s">
        <v>70</v>
      </c>
      <c r="F3" s="154"/>
      <c r="G3" s="155"/>
      <c r="H3" s="156" t="s">
        <v>35</v>
      </c>
    </row>
    <row r="4" spans="1:8" ht="17.25" thickBot="1">
      <c r="A4" s="149"/>
      <c r="B4" s="45" t="s">
        <v>36</v>
      </c>
      <c r="C4" s="46" t="s">
        <v>37</v>
      </c>
      <c r="D4" s="47" t="s">
        <v>38</v>
      </c>
      <c r="E4" s="45" t="s">
        <v>36</v>
      </c>
      <c r="F4" s="46" t="s">
        <v>37</v>
      </c>
      <c r="G4" s="47" t="s">
        <v>38</v>
      </c>
      <c r="H4" s="157"/>
    </row>
    <row r="5" spans="1:8">
      <c r="A5" s="31" t="s">
        <v>39</v>
      </c>
      <c r="B5" s="32">
        <v>500</v>
      </c>
      <c r="C5" s="33">
        <v>700</v>
      </c>
      <c r="D5" s="34">
        <f>SUM(B5:C5)</f>
        <v>1200</v>
      </c>
      <c r="E5" s="32">
        <v>500</v>
      </c>
      <c r="F5" s="33">
        <v>900</v>
      </c>
      <c r="G5" s="34">
        <f>SUM(E5:F5)</f>
        <v>1400</v>
      </c>
      <c r="H5" s="55">
        <f>(G5-D5)/D5</f>
        <v>0.16666666666666666</v>
      </c>
    </row>
    <row r="6" spans="1:8">
      <c r="A6" s="35" t="s">
        <v>40</v>
      </c>
      <c r="B6" s="36">
        <v>580</v>
      </c>
      <c r="C6" s="37">
        <v>700</v>
      </c>
      <c r="D6" s="38">
        <f t="shared" ref="D6:D20" si="0">SUM(B6:C6)</f>
        <v>1280</v>
      </c>
      <c r="E6" s="36">
        <v>670</v>
      </c>
      <c r="F6" s="37">
        <v>800</v>
      </c>
      <c r="G6" s="38">
        <f t="shared" ref="G6:G20" si="1">SUM(E6:F6)</f>
        <v>1470</v>
      </c>
      <c r="H6" s="56">
        <f t="shared" ref="H6:H20" si="2">(G6-D6)/D6</f>
        <v>0.1484375</v>
      </c>
    </row>
    <row r="7" spans="1:8">
      <c r="A7" s="35" t="s">
        <v>41</v>
      </c>
      <c r="B7" s="36">
        <v>600</v>
      </c>
      <c r="C7" s="37">
        <v>800</v>
      </c>
      <c r="D7" s="38">
        <f t="shared" si="0"/>
        <v>1400</v>
      </c>
      <c r="E7" s="36">
        <v>600</v>
      </c>
      <c r="F7" s="37">
        <v>700</v>
      </c>
      <c r="G7" s="38">
        <f t="shared" si="1"/>
        <v>1300</v>
      </c>
      <c r="H7" s="56">
        <f t="shared" si="2"/>
        <v>-7.1428571428571425E-2</v>
      </c>
    </row>
    <row r="8" spans="1:8">
      <c r="A8" s="35" t="s">
        <v>42</v>
      </c>
      <c r="B8" s="36">
        <v>715</v>
      </c>
      <c r="C8" s="37">
        <v>750</v>
      </c>
      <c r="D8" s="38">
        <f t="shared" si="0"/>
        <v>1465</v>
      </c>
      <c r="E8" s="36">
        <v>800</v>
      </c>
      <c r="F8" s="37">
        <v>670</v>
      </c>
      <c r="G8" s="38">
        <f t="shared" si="1"/>
        <v>1470</v>
      </c>
      <c r="H8" s="56">
        <f t="shared" si="2"/>
        <v>3.4129692832764505E-3</v>
      </c>
    </row>
    <row r="9" spans="1:8">
      <c r="A9" s="35" t="s">
        <v>43</v>
      </c>
      <c r="B9" s="36">
        <v>500</v>
      </c>
      <c r="C9" s="37">
        <v>600</v>
      </c>
      <c r="D9" s="38">
        <f t="shared" si="0"/>
        <v>1100</v>
      </c>
      <c r="E9" s="36">
        <v>715</v>
      </c>
      <c r="F9" s="37">
        <v>900</v>
      </c>
      <c r="G9" s="38">
        <f t="shared" si="1"/>
        <v>1615</v>
      </c>
      <c r="H9" s="56">
        <f t="shared" si="2"/>
        <v>0.4681818181818182</v>
      </c>
    </row>
    <row r="10" spans="1:8">
      <c r="A10" s="35" t="s">
        <v>44</v>
      </c>
      <c r="B10" s="36">
        <v>560</v>
      </c>
      <c r="C10" s="37">
        <v>600</v>
      </c>
      <c r="D10" s="38">
        <f t="shared" si="0"/>
        <v>1160</v>
      </c>
      <c r="E10" s="36">
        <v>600</v>
      </c>
      <c r="F10" s="37">
        <v>560</v>
      </c>
      <c r="G10" s="38">
        <f t="shared" si="1"/>
        <v>1160</v>
      </c>
      <c r="H10" s="56">
        <f t="shared" si="2"/>
        <v>0</v>
      </c>
    </row>
    <row r="11" spans="1:8">
      <c r="A11" s="35" t="s">
        <v>45</v>
      </c>
      <c r="B11" s="36">
        <v>450</v>
      </c>
      <c r="C11" s="37">
        <v>520</v>
      </c>
      <c r="D11" s="38">
        <f t="shared" si="0"/>
        <v>970</v>
      </c>
      <c r="E11" s="36">
        <v>500</v>
      </c>
      <c r="F11" s="37">
        <v>550</v>
      </c>
      <c r="G11" s="38">
        <f t="shared" si="1"/>
        <v>1050</v>
      </c>
      <c r="H11" s="56">
        <f t="shared" si="2"/>
        <v>8.247422680412371E-2</v>
      </c>
    </row>
    <row r="12" spans="1:8">
      <c r="A12" s="35" t="s">
        <v>46</v>
      </c>
      <c r="B12" s="36">
        <v>560</v>
      </c>
      <c r="C12" s="37">
        <v>760</v>
      </c>
      <c r="D12" s="38">
        <f t="shared" si="0"/>
        <v>1320</v>
      </c>
      <c r="E12" s="36">
        <v>500</v>
      </c>
      <c r="F12" s="37">
        <v>700</v>
      </c>
      <c r="G12" s="38">
        <f t="shared" si="1"/>
        <v>1200</v>
      </c>
      <c r="H12" s="56">
        <f t="shared" si="2"/>
        <v>-9.0909090909090912E-2</v>
      </c>
    </row>
    <row r="13" spans="1:8">
      <c r="A13" s="35" t="s">
        <v>47</v>
      </c>
      <c r="B13" s="36">
        <v>490</v>
      </c>
      <c r="C13" s="37">
        <v>560</v>
      </c>
      <c r="D13" s="38">
        <f t="shared" si="0"/>
        <v>1050</v>
      </c>
      <c r="E13" s="36">
        <v>500</v>
      </c>
      <c r="F13" s="37">
        <v>620</v>
      </c>
      <c r="G13" s="38">
        <f t="shared" si="1"/>
        <v>1120</v>
      </c>
      <c r="H13" s="56">
        <f t="shared" si="2"/>
        <v>6.6666666666666666E-2</v>
      </c>
    </row>
    <row r="14" spans="1:8">
      <c r="A14" s="35" t="s">
        <v>48</v>
      </c>
      <c r="B14" s="36">
        <v>550</v>
      </c>
      <c r="C14" s="37">
        <v>450</v>
      </c>
      <c r="D14" s="38">
        <f t="shared" si="0"/>
        <v>1000</v>
      </c>
      <c r="E14" s="36">
        <v>400</v>
      </c>
      <c r="F14" s="37">
        <v>500</v>
      </c>
      <c r="G14" s="38">
        <f t="shared" si="1"/>
        <v>900</v>
      </c>
      <c r="H14" s="56">
        <f t="shared" si="2"/>
        <v>-0.1</v>
      </c>
    </row>
    <row r="15" spans="1:8">
      <c r="A15" s="35" t="s">
        <v>49</v>
      </c>
      <c r="B15" s="36">
        <v>455</v>
      </c>
      <c r="C15" s="37">
        <v>500</v>
      </c>
      <c r="D15" s="38">
        <f t="shared" si="0"/>
        <v>955</v>
      </c>
      <c r="E15" s="36">
        <v>500</v>
      </c>
      <c r="F15" s="37">
        <v>700</v>
      </c>
      <c r="G15" s="38">
        <f t="shared" si="1"/>
        <v>1200</v>
      </c>
      <c r="H15" s="56">
        <f t="shared" si="2"/>
        <v>0.25654450261780104</v>
      </c>
    </row>
    <row r="16" spans="1:8">
      <c r="A16" s="35" t="s">
        <v>50</v>
      </c>
      <c r="B16" s="36">
        <v>540</v>
      </c>
      <c r="C16" s="37">
        <v>500</v>
      </c>
      <c r="D16" s="38">
        <f t="shared" si="0"/>
        <v>1040</v>
      </c>
      <c r="E16" s="36">
        <v>540</v>
      </c>
      <c r="F16" s="37">
        <v>500</v>
      </c>
      <c r="G16" s="38">
        <f t="shared" si="1"/>
        <v>1040</v>
      </c>
      <c r="H16" s="56">
        <f t="shared" si="2"/>
        <v>0</v>
      </c>
    </row>
    <row r="17" spans="1:8">
      <c r="A17" s="35" t="s">
        <v>51</v>
      </c>
      <c r="B17" s="36">
        <v>470</v>
      </c>
      <c r="C17" s="37">
        <v>480</v>
      </c>
      <c r="D17" s="38">
        <f t="shared" si="0"/>
        <v>950</v>
      </c>
      <c r="E17" s="36">
        <v>600</v>
      </c>
      <c r="F17" s="37">
        <v>590</v>
      </c>
      <c r="G17" s="38">
        <f t="shared" si="1"/>
        <v>1190</v>
      </c>
      <c r="H17" s="56">
        <f t="shared" si="2"/>
        <v>0.25263157894736843</v>
      </c>
    </row>
    <row r="18" spans="1:8">
      <c r="A18" s="35" t="s">
        <v>52</v>
      </c>
      <c r="B18" s="36">
        <v>540</v>
      </c>
      <c r="C18" s="37">
        <v>630</v>
      </c>
      <c r="D18" s="38">
        <f t="shared" si="0"/>
        <v>1170</v>
      </c>
      <c r="E18" s="36">
        <v>500</v>
      </c>
      <c r="F18" s="37">
        <v>550</v>
      </c>
      <c r="G18" s="38">
        <f t="shared" si="1"/>
        <v>1050</v>
      </c>
      <c r="H18" s="56">
        <f t="shared" si="2"/>
        <v>-0.10256410256410256</v>
      </c>
    </row>
    <row r="19" spans="1:8">
      <c r="A19" s="35" t="s">
        <v>53</v>
      </c>
      <c r="B19" s="36">
        <v>600</v>
      </c>
      <c r="C19" s="37">
        <v>500</v>
      </c>
      <c r="D19" s="38">
        <f t="shared" si="0"/>
        <v>1100</v>
      </c>
      <c r="E19" s="36">
        <v>700</v>
      </c>
      <c r="F19" s="37">
        <v>650</v>
      </c>
      <c r="G19" s="38">
        <f t="shared" si="1"/>
        <v>1350</v>
      </c>
      <c r="H19" s="56">
        <f t="shared" si="2"/>
        <v>0.22727272727272727</v>
      </c>
    </row>
    <row r="20" spans="1:8" ht="17.25" thickBot="1">
      <c r="A20" s="39" t="s">
        <v>54</v>
      </c>
      <c r="B20" s="40">
        <v>400</v>
      </c>
      <c r="C20" s="41">
        <v>540</v>
      </c>
      <c r="D20" s="42">
        <f t="shared" si="0"/>
        <v>940</v>
      </c>
      <c r="E20" s="40">
        <v>550</v>
      </c>
      <c r="F20" s="41">
        <v>890</v>
      </c>
      <c r="G20" s="42">
        <f t="shared" si="1"/>
        <v>1440</v>
      </c>
      <c r="H20" s="57">
        <f t="shared" si="2"/>
        <v>0.53191489361702127</v>
      </c>
    </row>
  </sheetData>
  <mergeCells count="5">
    <mergeCell ref="A1:H1"/>
    <mergeCell ref="A3:A4"/>
    <mergeCell ref="B3:D3"/>
    <mergeCell ref="E3:G3"/>
    <mergeCell ref="H3:H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B3" sqref="B3"/>
    </sheetView>
  </sheetViews>
  <sheetFormatPr defaultRowHeight="13.5"/>
  <cols>
    <col min="1" max="1" width="6.88671875" style="8" customWidth="1"/>
    <col min="2" max="2" width="13.77734375" bestFit="1" customWidth="1"/>
    <col min="3" max="4" width="13.33203125" customWidth="1"/>
  </cols>
  <sheetData>
    <row r="3" spans="1:4" ht="24.75" customHeight="1">
      <c r="A3" s="53" t="s">
        <v>6</v>
      </c>
      <c r="B3" s="53" t="s">
        <v>10</v>
      </c>
      <c r="C3" s="54" t="s">
        <v>5</v>
      </c>
      <c r="D3" s="54" t="s">
        <v>4</v>
      </c>
    </row>
    <row r="4" spans="1:4" ht="21.75" customHeight="1">
      <c r="A4" s="51" t="s">
        <v>7</v>
      </c>
      <c r="B4" s="52">
        <v>250000000</v>
      </c>
      <c r="C4" s="52">
        <f>B4</f>
        <v>250000000</v>
      </c>
      <c r="D4" s="52">
        <f>C4</f>
        <v>250000000</v>
      </c>
    </row>
    <row r="5" spans="1:4" ht="21.75" customHeight="1">
      <c r="A5" s="51" t="s">
        <v>8</v>
      </c>
      <c r="B5" s="52">
        <v>500000000</v>
      </c>
      <c r="C5" s="52">
        <f t="shared" ref="C5:D6" si="0">B5</f>
        <v>500000000</v>
      </c>
      <c r="D5" s="52">
        <f t="shared" si="0"/>
        <v>500000000</v>
      </c>
    </row>
    <row r="6" spans="1:4" ht="21.75" customHeight="1">
      <c r="A6" s="51" t="s">
        <v>9</v>
      </c>
      <c r="B6" s="52">
        <v>750000000</v>
      </c>
      <c r="C6" s="52">
        <f t="shared" si="0"/>
        <v>750000000</v>
      </c>
      <c r="D6" s="52">
        <f t="shared" si="0"/>
        <v>750000000</v>
      </c>
    </row>
    <row r="7" spans="1:4" ht="21.75" customHeight="1">
      <c r="A7" s="51" t="s">
        <v>60</v>
      </c>
      <c r="B7" s="52">
        <v>1000000000</v>
      </c>
      <c r="C7" s="52">
        <f t="shared" ref="C7:C9" si="1">B7</f>
        <v>1000000000</v>
      </c>
      <c r="D7" s="52">
        <f t="shared" ref="D7:D9" si="2">C7</f>
        <v>1000000000</v>
      </c>
    </row>
    <row r="8" spans="1:4" ht="21.75" customHeight="1">
      <c r="A8" s="51" t="s">
        <v>61</v>
      </c>
      <c r="B8" s="52">
        <v>1250000000</v>
      </c>
      <c r="C8" s="52">
        <f t="shared" si="1"/>
        <v>1250000000</v>
      </c>
      <c r="D8" s="52">
        <f t="shared" si="2"/>
        <v>1250000000</v>
      </c>
    </row>
    <row r="9" spans="1:4" ht="21.75" customHeight="1">
      <c r="A9" s="51" t="s">
        <v>62</v>
      </c>
      <c r="B9" s="52">
        <v>1500000000</v>
      </c>
      <c r="C9" s="52">
        <f t="shared" si="1"/>
        <v>1500000000</v>
      </c>
      <c r="D9" s="52">
        <f t="shared" si="2"/>
        <v>1500000000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2" sqref="A2"/>
    </sheetView>
  </sheetViews>
  <sheetFormatPr defaultRowHeight="13.5"/>
  <cols>
    <col min="1" max="2" width="18.21875" bestFit="1" customWidth="1"/>
    <col min="3" max="3" width="18.21875" customWidth="1"/>
  </cols>
  <sheetData>
    <row r="1" spans="1:4" ht="14.25" thickBot="1"/>
    <row r="2" spans="1:4" s="1" customFormat="1" ht="21.75" customHeight="1" thickBot="1">
      <c r="A2" s="48" t="s">
        <v>3</v>
      </c>
      <c r="B2" s="49" t="s">
        <v>1</v>
      </c>
      <c r="C2" s="49" t="s">
        <v>2</v>
      </c>
      <c r="D2" s="50" t="s">
        <v>0</v>
      </c>
    </row>
    <row r="3" spans="1:4" s="1" customFormat="1" ht="21.75" customHeight="1">
      <c r="A3" s="58">
        <f>B3</f>
        <v>42503.291666666664</v>
      </c>
      <c r="B3" s="6">
        <v>42503.291666666664</v>
      </c>
      <c r="C3" s="6">
        <v>42503.791666666664</v>
      </c>
      <c r="D3" s="7">
        <f>C3-B3</f>
        <v>0.5</v>
      </c>
    </row>
    <row r="4" spans="1:4" s="1" customFormat="1" ht="21.75" customHeight="1">
      <c r="A4" s="59">
        <f>B4</f>
        <v>42503.75</v>
      </c>
      <c r="B4" s="2">
        <v>42503.75</v>
      </c>
      <c r="C4" s="2">
        <f>B4+1</f>
        <v>42504.75</v>
      </c>
      <c r="D4" s="3">
        <f>C4-B4</f>
        <v>1</v>
      </c>
    </row>
    <row r="5" spans="1:4" s="1" customFormat="1" ht="21.75" customHeight="1">
      <c r="A5" s="59">
        <f>B5</f>
        <v>42503.708333333336</v>
      </c>
      <c r="B5" s="2">
        <v>42503.708333333336</v>
      </c>
      <c r="C5" s="2">
        <v>42504.041666666664</v>
      </c>
      <c r="D5" s="3">
        <f>C5-B5</f>
        <v>0.33333333332848269</v>
      </c>
    </row>
    <row r="6" spans="1:4" s="1" customFormat="1" ht="21.75" customHeight="1">
      <c r="A6" s="59">
        <f>B6</f>
        <v>42504.041666666664</v>
      </c>
      <c r="B6" s="2">
        <v>42504.041666666664</v>
      </c>
      <c r="C6" s="2">
        <v>42504.958333333336</v>
      </c>
      <c r="D6" s="3">
        <f t="shared" ref="D6:D10" si="0">C6-B6</f>
        <v>0.91666666667151731</v>
      </c>
    </row>
    <row r="7" spans="1:4" s="1" customFormat="1" ht="21.75" customHeight="1">
      <c r="A7" s="59">
        <f t="shared" ref="A7:A10" si="1">B7</f>
        <v>42504.791666666664</v>
      </c>
      <c r="B7" s="2">
        <v>42504.791666666664</v>
      </c>
      <c r="C7" s="2">
        <v>42505.208333333336</v>
      </c>
      <c r="D7" s="3">
        <f t="shared" si="0"/>
        <v>0.41666666667151731</v>
      </c>
    </row>
    <row r="8" spans="1:4" s="1" customFormat="1" ht="21.75" customHeight="1">
      <c r="A8" s="59">
        <f>B8</f>
        <v>42505.041666666664</v>
      </c>
      <c r="B8" s="2">
        <v>42505.041666666664</v>
      </c>
      <c r="C8" s="2">
        <v>42506.958333333336</v>
      </c>
      <c r="D8" s="3">
        <f t="shared" ref="D8:D9" si="2">C8-B8</f>
        <v>1.9166666666715173</v>
      </c>
    </row>
    <row r="9" spans="1:4" s="1" customFormat="1" ht="21.75" customHeight="1">
      <c r="A9" s="59">
        <f>B9</f>
        <v>42506.791666666664</v>
      </c>
      <c r="B9" s="2">
        <v>42506.791666666664</v>
      </c>
      <c r="C9" s="2">
        <v>42507.458333333336</v>
      </c>
      <c r="D9" s="3">
        <f t="shared" si="2"/>
        <v>0.66666666667151731</v>
      </c>
    </row>
    <row r="10" spans="1:4" s="1" customFormat="1" ht="21.75" customHeight="1">
      <c r="A10" s="59">
        <f t="shared" si="1"/>
        <v>42507.041666666664</v>
      </c>
      <c r="B10" s="2">
        <v>42507.041666666664</v>
      </c>
      <c r="C10" s="2">
        <v>42507.083333333336</v>
      </c>
      <c r="D10" s="3">
        <f t="shared" si="0"/>
        <v>4.1666666671517305E-2</v>
      </c>
    </row>
    <row r="11" spans="1:4" s="1" customFormat="1" ht="21.75" customHeight="1" thickBot="1">
      <c r="A11" s="60">
        <f>B11</f>
        <v>42507.208333333336</v>
      </c>
      <c r="B11" s="4">
        <v>42507.208333333336</v>
      </c>
      <c r="C11" s="4">
        <v>42507.958333333336</v>
      </c>
      <c r="D11" s="5">
        <f>C11-B11</f>
        <v>0.75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견적서</vt:lpstr>
      <vt:lpstr>실적분석</vt:lpstr>
      <vt:lpstr>매출액</vt:lpstr>
      <vt:lpstr>출근표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2011-03-22T03:23:40Z</dcterms:created>
  <dcterms:modified xsi:type="dcterms:W3CDTF">2019-10-13T12:44:03Z</dcterms:modified>
</cp:coreProperties>
</file>