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rrygrpolanco/Documents/GitHub/transcript-excel-converter/"/>
    </mc:Choice>
  </mc:AlternateContent>
  <xr:revisionPtr revIDLastSave="0" documentId="8_{E6976FAE-15D7-2242-BCB1-1E57A25EB687}" xr6:coauthVersionLast="47" xr6:coauthVersionMax="47" xr10:uidLastSave="{00000000-0000-0000-0000-000000000000}"/>
  <bookViews>
    <workbookView xWindow="0" yWindow="0" windowWidth="28800" windowHeight="18000" xr2:uid="{AC062393-EA30-AE4D-B5FD-391968AECE65}"/>
  </bookViews>
  <sheets>
    <sheet name="Transcript" sheetId="1" r:id="rId1"/>
    <sheet name="Dropdowns" sheetId="2" r:id="rId2"/>
    <sheet name="Calcul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B4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3" i="3"/>
  <c r="B5" i="3"/>
  <c r="B6" i="3"/>
  <c r="B7" i="3"/>
  <c r="B2" i="3"/>
  <c r="Q2" i="1"/>
  <c r="P2" i="1"/>
  <c r="O2" i="1"/>
  <c r="H2" i="1"/>
  <c r="I2" i="1"/>
  <c r="AX2" i="1"/>
  <c r="AY2" i="1"/>
  <c r="AW2" i="1"/>
  <c r="AT2" i="1"/>
  <c r="AS2" i="1"/>
  <c r="AR2" i="1"/>
  <c r="AP2" i="1"/>
  <c r="AO2" i="1"/>
  <c r="AL2" i="1"/>
  <c r="AJ2" i="1"/>
  <c r="AI2" i="1"/>
  <c r="AG2" i="1"/>
  <c r="AF2" i="1"/>
  <c r="AE2" i="1"/>
  <c r="AD2" i="1"/>
  <c r="AC2" i="1"/>
  <c r="AB2" i="1"/>
  <c r="Z2" i="1"/>
  <c r="Y2" i="1"/>
  <c r="V2" i="1"/>
  <c r="U2" i="1"/>
  <c r="S2" i="1"/>
  <c r="T2" i="1"/>
</calcChain>
</file>

<file path=xl/sharedStrings.xml><?xml version="1.0" encoding="utf-8"?>
<sst xmlns="http://schemas.openxmlformats.org/spreadsheetml/2006/main" count="789" uniqueCount="272">
  <si>
    <t>Speaker</t>
  </si>
  <si>
    <t>Teacher (T) or Child (C) Script (S)</t>
  </si>
  <si>
    <t>Utterance/Idea Units</t>
  </si>
  <si>
    <t>Technology</t>
  </si>
  <si>
    <t>Exclude</t>
  </si>
  <si>
    <t>Language</t>
  </si>
  <si>
    <t>Before</t>
  </si>
  <si>
    <t>During</t>
  </si>
  <si>
    <t>After</t>
  </si>
  <si>
    <t>Form</t>
  </si>
  <si>
    <t>Comment</t>
  </si>
  <si>
    <t>Directive</t>
  </si>
  <si>
    <t>Question</t>
  </si>
  <si>
    <t>Cloze prompt</t>
  </si>
  <si>
    <t>Repeat_Recast_Extend</t>
  </si>
  <si>
    <t>T_MinimumResponseRequired</t>
  </si>
  <si>
    <t>Single word</t>
  </si>
  <si>
    <t>Multiple words</t>
  </si>
  <si>
    <t>T_QuestionWording</t>
  </si>
  <si>
    <t>Wh- basic</t>
  </si>
  <si>
    <t>Why</t>
  </si>
  <si>
    <t>How</t>
  </si>
  <si>
    <t>Auxiliary-fronted</t>
  </si>
  <si>
    <t>Yes_No</t>
  </si>
  <si>
    <t>Turn-taking</t>
  </si>
  <si>
    <t>T_AnswerKnown</t>
  </si>
  <si>
    <t>Real</t>
  </si>
  <si>
    <t>Test</t>
  </si>
  <si>
    <t>C_ChildUtterance</t>
  </si>
  <si>
    <t>C_TopicControl</t>
  </si>
  <si>
    <t>T control</t>
  </si>
  <si>
    <t>C control</t>
  </si>
  <si>
    <t>C_ResponseAccuracy</t>
  </si>
  <si>
    <t>Accurate</t>
  </si>
  <si>
    <t>Inaccurate</t>
  </si>
  <si>
    <t>No response</t>
  </si>
  <si>
    <t>N/A</t>
  </si>
  <si>
    <t>GeneralTopic</t>
  </si>
  <si>
    <t>Meaning</t>
  </si>
  <si>
    <t>Behavior</t>
  </si>
  <si>
    <t>Sequence_Temporal</t>
  </si>
  <si>
    <t>Compare_Contrast</t>
  </si>
  <si>
    <t>Cognition</t>
  </si>
  <si>
    <t>Desires_Preferences</t>
  </si>
  <si>
    <t>Feelings_Emotions</t>
  </si>
  <si>
    <t>Judgments_Perspectives</t>
  </si>
  <si>
    <t>CausalEffects_ProblemSolve</t>
  </si>
  <si>
    <t>Predictions_Forecast</t>
  </si>
  <si>
    <t>DefineVocabulary</t>
  </si>
  <si>
    <t>MakingConnections</t>
  </si>
  <si>
    <t>BackgroundKnowledge</t>
  </si>
  <si>
    <t>ActOut_PretendPlay</t>
  </si>
  <si>
    <t>X</t>
  </si>
  <si>
    <t>English</t>
  </si>
  <si>
    <t>-</t>
  </si>
  <si>
    <t>Required</t>
  </si>
  <si>
    <t>Question Wording</t>
  </si>
  <si>
    <t>Answer Known</t>
  </si>
  <si>
    <t xml:space="preserve">Real </t>
  </si>
  <si>
    <t>C Utterance Length</t>
  </si>
  <si>
    <t>Topic Control</t>
  </si>
  <si>
    <t>C Response</t>
  </si>
  <si>
    <t>Content Topic</t>
  </si>
  <si>
    <t>Spanish</t>
  </si>
  <si>
    <t>Mixed</t>
  </si>
  <si>
    <t>1/X</t>
  </si>
  <si>
    <t>Stage of Lesson</t>
  </si>
  <si>
    <t>Lesson</t>
  </si>
  <si>
    <t>Timing (Reading)</t>
  </si>
  <si>
    <t>Literacy</t>
  </si>
  <si>
    <t>BIS Extension Sections</t>
  </si>
  <si>
    <t>Pre/Post-lesson</t>
  </si>
  <si>
    <t>Minimum Response</t>
  </si>
  <si>
    <t>BIS Extension Sections [1|2|3|4|5|6]</t>
  </si>
  <si>
    <t>T</t>
  </si>
  <si>
    <t>so today, we are going to talk about controlling water in the Everglades.</t>
  </si>
  <si>
    <t>one of the few words we are gonna learn is going to be drain.</t>
  </si>
  <si>
    <t>say this word after me.</t>
  </si>
  <si>
    <t>drain.</t>
  </si>
  <si>
    <t>C</t>
  </si>
  <si>
    <t>dilo conmigo en español.</t>
  </si>
  <si>
    <t>drenar.</t>
  </si>
  <si>
    <t>cuando un líquido trena, fluye o se mueve de un lugar a otro.</t>
  </si>
  <si>
    <t>let me say that in English.</t>
  </si>
  <si>
    <t>when a liquid drains, it flows and move from one place to another.</t>
  </si>
  <si>
    <t>esta imagen muestra una persona drenando el agua de una olla en la que se cocinan los espaguetis.</t>
  </si>
  <si>
    <t>this other picture we can see rain drains through a sewer to the pipes underground.</t>
  </si>
  <si>
    <t>this keeps the rain from flooding the roads.</t>
  </si>
  <si>
    <t>so Dani, can you think of other food that need to be drain before you can eat them?</t>
  </si>
  <si>
    <t>watermelon.</t>
  </si>
  <si>
    <t>a watermelon?</t>
  </si>
  <si>
    <t>how do you drain a watermelon?</t>
  </si>
  <si>
    <t>by pouring water on it.</t>
  </si>
  <si>
    <t>we pouring water on it?</t>
  </si>
  <si>
    <t>yeah.</t>
  </si>
  <si>
    <t>yes, like you wash it.</t>
  </si>
  <si>
    <t>so for example what other fruit can you drain?</t>
  </si>
  <si>
    <t>strawberries.</t>
  </si>
  <si>
    <t>strawberries, yeah, that’s right. and how You train your strawberries.</t>
  </si>
  <si>
    <t>and how would you drain your strawberries?</t>
  </si>
  <si>
    <t>by putting it in a bowl that has little mini lines in it, and then you just pour the water in it.</t>
  </si>
  <si>
    <t>that’s true!</t>
  </si>
  <si>
    <t>and then you eat them, right?</t>
  </si>
  <si>
    <t>yeah that’s true.</t>
  </si>
  <si>
    <t>so say this word after me.</t>
  </si>
  <si>
    <t>silo conmigo en español.</t>
  </si>
  <si>
    <t>extreme.</t>
  </si>
  <si>
    <t>extremo.</t>
  </si>
  <si>
    <t>el extremo final de un lugar significa que está muy lejos del punto de partida.</t>
  </si>
  <si>
    <t>the extreme end of a place means is very far away from the starting point.</t>
  </si>
  <si>
    <t>este hombre está sentado en el filo más extremo del precipicio y la montaña.</t>
  </si>
  <si>
    <t>here you can see how Miami is located in the extreme of South Florida.</t>
  </si>
  <si>
    <t>what would you see, Dani, if you went to the extreme end of the street where you live?</t>
  </si>
  <si>
    <t>what was the question?</t>
  </si>
  <si>
    <t>so if you go to the extreme end of the street where you live... what would you see?</t>
  </si>
  <si>
    <t>a XXX town road.</t>
  </si>
  <si>
    <t>yes, you would see roads.</t>
  </si>
  <si>
    <t>what else would you see the street where you live.</t>
  </si>
  <si>
    <t>like at the end of it.</t>
  </si>
  <si>
    <t>I would see a stop sign.</t>
  </si>
  <si>
    <t>a stop sign, yes, that’s true.</t>
  </si>
  <si>
    <t>so do you go often to the street?</t>
  </si>
  <si>
    <t>to the extreme of your street.</t>
  </si>
  <si>
    <t>sometimes, yeah.</t>
  </si>
  <si>
    <t>sometimes... to play?</t>
  </si>
  <si>
    <t>that’s good.</t>
  </si>
  <si>
    <t>intrusion.</t>
  </si>
  <si>
    <t>intrusión.</t>
  </si>
  <si>
    <t>cuando algo o alguien entra en un espacio donde no es bienvenido o querido es una intrusión.</t>
  </si>
  <si>
    <t>when someone or something enters into space where is not welcome our wanted, it is an intrusion.</t>
  </si>
  <si>
    <t>here, cuando fuertes lluvias causan una inundación, se debe a una intrusión de las aguas a las carreteras.</t>
  </si>
  <si>
    <t>in this picture you see wild rabbits being an intrusion a garden because they would eat all the vegetables before they get picked up from the ground by a farmer.</t>
  </si>
  <si>
    <t>Dani, how can intrusion of water on the road affect people?</t>
  </si>
  <si>
    <t>it could affect people by XXX crashing.</t>
  </si>
  <si>
    <t>yes they could crash because there is too much water, right?</t>
  </si>
  <si>
    <t>yes that’s right.</t>
  </si>
  <si>
    <t>what happen if there is too much water on the road?</t>
  </si>
  <si>
    <t>XXX cars, it can cause a flood.</t>
  </si>
  <si>
    <t>it can cause a flood!</t>
  </si>
  <si>
    <t>that’s right.</t>
  </si>
  <si>
    <t>have you ever seen a flood?</t>
  </si>
  <si>
    <t>no.</t>
  </si>
  <si>
    <t>me either.</t>
  </si>
  <si>
    <t>transform.</t>
  </si>
  <si>
    <t>transformar.</t>
  </si>
  <si>
    <t>cuando algo se transforma en otra cosa cambia completamente de lo que parecía antes.</t>
  </si>
  <si>
    <t>when something is transformed into something else, it changes completely from what it looked like before.</t>
  </si>
  <si>
    <t>here, la oruga cambia a través del tiempo y se transforma en una hermosa mariposa.</t>
  </si>
  <si>
    <t>in this picture, a little sprout transforms to a beautiful flower.</t>
  </si>
  <si>
    <t>can you think, Dani, of other animals or insects that transform into something different?</t>
  </si>
  <si>
    <t>umm, what was the question?</t>
  </si>
  <si>
    <t>can you think of other Animals or maybe insects that transform into something different?</t>
  </si>
  <si>
    <t>maybe, umm, a pig.</t>
  </si>
  <si>
    <t>a what?</t>
  </si>
  <si>
    <t>a pig.</t>
  </si>
  <si>
    <t>a pig?</t>
  </si>
  <si>
    <t>how would a pig transform?</t>
  </si>
  <si>
    <t>it would transform to a little mini pig.</t>
  </si>
  <si>
    <t>mmm, so they change.</t>
  </si>
  <si>
    <t>they grow?</t>
  </si>
  <si>
    <t>yeah</t>
  </si>
  <si>
    <t>do you think a frog would transform?</t>
  </si>
  <si>
    <t>and how do you think they transform?</t>
  </si>
  <si>
    <t>maybe it will transform into a... like into a little baby and then will snatch out of it and it will transform into a little, grown-up frog.</t>
  </si>
  <si>
    <t>yeah, so they start like a little egg, right?</t>
  </si>
  <si>
    <t>and then from that little egg they become a little frog.</t>
  </si>
  <si>
    <t>value.</t>
  </si>
  <si>
    <t>valor.</t>
  </si>
  <si>
    <t>el valor de un lugar o cosa es cuánto dinero necesitas para comprarlo.</t>
  </si>
  <si>
    <t>the value of a place or thing is how much money you need to buy it.</t>
  </si>
  <si>
    <t>este collar de diamantes cuesta mucho dinero.</t>
  </si>
  <si>
    <t>se lo mantiene dentro de una urna de cristal porque es de mucho valor.</t>
  </si>
  <si>
    <t>here you see the value of this mansion is very high compared to the other houses around it.</t>
  </si>
  <si>
    <t>Dani, can you think of something else besides jewelry and houses that have a high value?</t>
  </si>
  <si>
    <t>umm, maybe a boat.</t>
  </si>
  <si>
    <t>a boat, yeah, that’s right.</t>
  </si>
  <si>
    <t>it has a high value.</t>
  </si>
  <si>
    <t>why do you think a boat has a high value?</t>
  </si>
  <si>
    <t>can you hear me?</t>
  </si>
  <si>
    <t>wait, what was the question?</t>
  </si>
  <si>
    <t>I said why do you think a boat is of high value?</t>
  </si>
  <si>
    <t>it has a value because you have to pay lots of money to get it.</t>
  </si>
  <si>
    <t>you have to pay a lot of money to get it.</t>
  </si>
  <si>
    <t>have you ever been in a boat?</t>
  </si>
  <si>
    <t>but it is ok, I have seen plenty of boats.</t>
  </si>
  <si>
    <t>yeah, I have seen a boat.</t>
  </si>
  <si>
    <t>yeah, by the beach?</t>
  </si>
  <si>
    <t>no, I went to this, umm, I think it was like a to see other animals and then I saw a really giant boat.</t>
  </si>
  <si>
    <t>oh really?</t>
  </si>
  <si>
    <t>did you like it?</t>
  </si>
  <si>
    <t>ok, say this word after me.</t>
  </si>
  <si>
    <t>ok, good.</t>
  </si>
  <si>
    <t>what we’re gonna do next is that we are going to do our little passage.</t>
  </si>
  <si>
    <t>do you have the passage there with you?</t>
  </si>
  <si>
    <t>and do you have a highlighter?</t>
  </si>
  <si>
    <t>yes.</t>
  </si>
  <si>
    <t>awesome.</t>
  </si>
  <si>
    <t>do you want to look at the pictures and maybe tell me which one you like a little more?</t>
  </si>
  <si>
    <t>maybe, I think I like the second one better.</t>
  </si>
  <si>
    <t>the second one?</t>
  </si>
  <si>
    <t>with the firefighter?</t>
  </si>
  <si>
    <t>you like firefighters?</t>
  </si>
  <si>
    <t>no really.</t>
  </si>
  <si>
    <t>so it’s just a good picture.</t>
  </si>
  <si>
    <t>ok, so today we’re going to talk about some words that are used in our reading.</t>
  </si>
  <si>
    <t>and let’s read to find out why it is important to control water levels in the Everglades.</t>
  </si>
  <si>
    <t>controlling water levels in the Everglades.</t>
  </si>
  <si>
    <t>in 1945, many people favor draining part of the swampy Everglades for agricultural use located in the extreme southeast of Florida.</t>
  </si>
  <si>
    <t>the word is extreme.</t>
  </si>
  <si>
    <t>the word for extreme in Spanish is extremo.</t>
  </si>
  <si>
    <t>let’s underline the word in your text and give me a thump up when you’re done.</t>
  </si>
  <si>
    <t>did you find it?</t>
  </si>
  <si>
    <t>got it.</t>
  </si>
  <si>
    <t>in the 1800s, Philadelphia industrialist Hamilton Disston saw the potential for the area around</t>
  </si>
  <si>
    <t>he bought an enormous amount of land and devised a series of canals.</t>
  </si>
  <si>
    <t>the canals did not drain as much water as the wetlands as he hoped, but the project drew attention from land speculators and interest from explorers and scientists.</t>
  </si>
  <si>
    <t>the word for drain in Spanish is drenar.</t>
  </si>
  <si>
    <t>great.</t>
  </si>
  <si>
    <t>by the 1920s, South Florida experience a real estate boom.</t>
  </si>
  <si>
    <t>property values doubled.</t>
  </si>
  <si>
    <t>the word for value in Spanish is valor.</t>
  </si>
  <si>
    <t>let’s underline it in your text and give me a thump up when you’re done.</t>
  </si>
  <si>
    <t>large numbers of new people came to live there year round.</t>
  </si>
  <si>
    <t>they started farms and planted citrus trees, sugar cane and other crops.</t>
  </si>
  <si>
    <t>tourist came, too.</t>
  </si>
  <si>
    <t>finding ways to control water levels to accommodate the needs of people become more pressing.</t>
  </si>
  <si>
    <t>President Hoover ordered the US Army Corps of Engineers to devise a new system to control water in the Everglades.</t>
  </si>
  <si>
    <t>in the 1930s, the engineers began construction of dike to encircle Lake Okeechobee.</t>
  </si>
  <si>
    <t>they also built a new system design to provide fresh water and to protect against floods.</t>
  </si>
  <si>
    <t>this limited the intrusion of saltwater into the area.</t>
  </si>
  <si>
    <t>the word for intrusion in Spanish is intrusión.</t>
  </si>
  <si>
    <t>when someone or something enters into space where it is not welcome our wanted, it is an intrusion.</t>
  </si>
  <si>
    <t>good.</t>
  </si>
  <si>
    <t>these man made efforts to control flooding, created a new problem.</t>
  </si>
  <si>
    <t>they altered the land and cut off the natural flow of fresh water.</t>
  </si>
  <si>
    <t>the area experienced frequent droughts and fires, which transformed the landscape.</t>
  </si>
  <si>
    <t>the word for transform in Spanish is transformar.</t>
  </si>
  <si>
    <t>let’s underline the word in your text and, awesome.</t>
  </si>
  <si>
    <t>when the Everglades remain dry for long periods, the ecosystem faces an imbalance.</t>
  </si>
  <si>
    <t>finding ways to keep the Everglades wet while also making freshwater accessible the South Florida's residents is a challenge Florida still faces.</t>
  </si>
  <si>
    <t>so now that we finished our reading let’s talk about what we wanted to find out.</t>
  </si>
  <si>
    <t>what did you learn about why was important to control water levels in the Everglades?</t>
  </si>
  <si>
    <t>cause... what was the question?</t>
  </si>
  <si>
    <t>why do you think it was important to control water levels in the Everglades?</t>
  </si>
  <si>
    <t>cause they will make crops and then more food to eat.</t>
  </si>
  <si>
    <t>yes, people who was making crops and more food to eat.</t>
  </si>
  <si>
    <t>that’s why they needed to control water levels.</t>
  </si>
  <si>
    <t>and what did they do to control the water levels?</t>
  </si>
  <si>
    <t>did they build anything?</t>
  </si>
  <si>
    <t>they design and constructed a new design for to let out freshwater.</t>
  </si>
  <si>
    <t>yeah, that’s true.</t>
  </si>
  <si>
    <t>so they constructed something to provide for all the need of the people that was living in there.</t>
  </si>
  <si>
    <t>and there after a while what happened with the land?</t>
  </si>
  <si>
    <t>when it was dry for so long.</t>
  </si>
  <si>
    <t>it was, it was, what was the question?</t>
  </si>
  <si>
    <t>what happened with the land after a period when it was dry?</t>
  </si>
  <si>
    <t>you know how they they built some stuff to control the water levels and that XXX the natural flow, right?</t>
  </si>
  <si>
    <t>so after that the land will be dry.</t>
  </si>
  <si>
    <t>so what happened to that?</t>
  </si>
  <si>
    <t>XXX</t>
  </si>
  <si>
    <t>yeah, that’s true because there were some fire and then land got transformed, right?</t>
  </si>
  <si>
    <t>ok, good effort.</t>
  </si>
  <si>
    <t>so now what we’re gonna do is that we are going to review the vocabulary words that we just learned today.</t>
  </si>
  <si>
    <t>alright.</t>
  </si>
  <si>
    <t>this other picture we can see rain drains through the sewer to the pipes under the water.</t>
  </si>
  <si>
    <t>in this picture we see how Miami is located in the extreme of South Florida.</t>
  </si>
  <si>
    <t>wild rabbits can be an intrusion in a garden because they would eat all the vegetables before they can be picked up from the ground by a farmer.</t>
  </si>
  <si>
    <t>this little sprout transforms to a beautiful flower.</t>
  </si>
  <si>
    <t>the value of this mansion is very high compared the other houses around it.</t>
  </si>
  <si>
    <t>you see that?</t>
  </si>
  <si>
    <t>so that’s everything for our lesson for today.</t>
  </si>
  <si>
    <t>we have finished our lesson.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</si>
</sst>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0"/>
      <color rgb="FF000000"/>
      <name val="Calibri (Cuerpo)"/>
    </font>
    <font>
      <b/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Aptos Narrow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5C5C"/>
        <bgColor indexed="64"/>
      </patternFill>
    </fill>
    <fill>
      <patternFill patternType="solid">
        <fgColor rgb="FF7CA9E0"/>
        <bgColor indexed="64"/>
      </patternFill>
    </fill>
    <fill>
      <patternFill patternType="solid">
        <fgColor rgb="FF7CA9E0"/>
        <bgColor rgb="FF000000"/>
      </patternFill>
    </fill>
    <fill>
      <patternFill patternType="solid">
        <fgColor rgb="FFD8E4BC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CCC0DA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92CDDC"/>
        <bgColor indexed="64"/>
      </patternFill>
    </fill>
    <fill>
      <patternFill patternType="solid">
        <fgColor rgb="FF92CDDC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rgb="FF94C092"/>
        <bgColor indexed="64"/>
      </patternFill>
    </fill>
    <fill>
      <patternFill patternType="solid">
        <fgColor rgb="FF94C092"/>
        <bgColor rgb="FF000000"/>
      </patternFill>
    </fill>
    <fill>
      <patternFill patternType="solid">
        <fgColor rgb="FFEE665C"/>
        <bgColor rgb="FF000000"/>
      </patternFill>
    </fill>
    <fill>
      <patternFill patternType="solid">
        <fgColor rgb="FFEE665C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2" xfId="0" applyFont="1" applyFill="1" applyBorder="1" applyAlignment="1">
      <alignment textRotation="90" wrapText="1"/>
    </xf>
    <xf numFmtId="0" fontId="1" fillId="2" borderId="1" xfId="0" applyFont="1" applyFill="1" applyBorder="1" applyAlignment="1">
      <alignment textRotation="90" wrapText="1"/>
    </xf>
    <xf numFmtId="0" fontId="1" fillId="0" borderId="1" xfId="0" applyFont="1" applyBorder="1" applyAlignment="1">
      <alignment textRotation="90" wrapText="1"/>
    </xf>
    <xf numFmtId="0" fontId="3" fillId="3" borderId="3" xfId="0" applyFont="1" applyFill="1" applyBorder="1" applyAlignment="1">
      <alignment textRotation="90"/>
    </xf>
    <xf numFmtId="0" fontId="3" fillId="4" borderId="4" xfId="0" applyFont="1" applyFill="1" applyBorder="1" applyAlignment="1">
      <alignment textRotation="90"/>
    </xf>
    <xf numFmtId="0" fontId="4" fillId="5" borderId="4" xfId="0" applyFont="1" applyFill="1" applyBorder="1" applyAlignment="1">
      <alignment textRotation="90"/>
    </xf>
    <xf numFmtId="0" fontId="4" fillId="6" borderId="4" xfId="0" applyFont="1" applyFill="1" applyBorder="1" applyAlignment="1">
      <alignment textRotation="90"/>
    </xf>
    <xf numFmtId="0" fontId="3" fillId="7" borderId="4" xfId="0" applyFont="1" applyFill="1" applyBorder="1" applyAlignment="1">
      <alignment textRotation="90"/>
    </xf>
    <xf numFmtId="0" fontId="3" fillId="8" borderId="4" xfId="0" applyFont="1" applyFill="1" applyBorder="1" applyAlignment="1">
      <alignment textRotation="90"/>
    </xf>
    <xf numFmtId="0" fontId="3" fillId="9" borderId="4" xfId="0" applyFont="1" applyFill="1" applyBorder="1" applyAlignment="1">
      <alignment textRotation="90" wrapText="1"/>
    </xf>
    <xf numFmtId="0" fontId="3" fillId="10" borderId="4" xfId="0" applyFont="1" applyFill="1" applyBorder="1" applyAlignment="1">
      <alignment textRotation="90" wrapText="1"/>
    </xf>
    <xf numFmtId="0" fontId="3" fillId="10" borderId="3" xfId="0" applyFont="1" applyFill="1" applyBorder="1" applyAlignment="1">
      <alignment textRotation="90" wrapText="1"/>
    </xf>
    <xf numFmtId="0" fontId="3" fillId="11" borderId="3" xfId="0" applyFont="1" applyFill="1" applyBorder="1" applyAlignment="1">
      <alignment textRotation="90" wrapText="1"/>
    </xf>
    <xf numFmtId="0" fontId="3" fillId="12" borderId="4" xfId="0" applyFont="1" applyFill="1" applyBorder="1" applyAlignment="1">
      <alignment textRotation="90"/>
    </xf>
    <xf numFmtId="0" fontId="3" fillId="13" borderId="4" xfId="0" applyFont="1" applyFill="1" applyBorder="1" applyAlignment="1">
      <alignment textRotation="90"/>
    </xf>
    <xf numFmtId="0" fontId="3" fillId="14" borderId="4" xfId="0" applyFont="1" applyFill="1" applyBorder="1" applyAlignment="1">
      <alignment textRotation="90"/>
    </xf>
    <xf numFmtId="0" fontId="3" fillId="15" borderId="4" xfId="0" applyFont="1" applyFill="1" applyBorder="1" applyAlignment="1">
      <alignment textRotation="90"/>
    </xf>
    <xf numFmtId="0" fontId="3" fillId="16" borderId="4" xfId="0" applyFont="1" applyFill="1" applyBorder="1" applyAlignment="1">
      <alignment textRotation="90"/>
    </xf>
    <xf numFmtId="0" fontId="3" fillId="17" borderId="4" xfId="0" applyFont="1" applyFill="1" applyBorder="1" applyAlignment="1">
      <alignment textRotation="90"/>
    </xf>
    <xf numFmtId="0" fontId="3" fillId="16" borderId="5" xfId="0" applyFont="1" applyFill="1" applyBorder="1" applyAlignment="1">
      <alignment textRotation="90"/>
    </xf>
    <xf numFmtId="0" fontId="5" fillId="2" borderId="2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4" borderId="3" xfId="0" applyFont="1" applyFill="1" applyBorder="1"/>
    <xf numFmtId="0" fontId="6" fillId="4" borderId="4" xfId="0" applyFont="1" applyFill="1" applyBorder="1"/>
    <xf numFmtId="0" fontId="7" fillId="6" borderId="4" xfId="0" applyFont="1" applyFill="1" applyBorder="1"/>
    <xf numFmtId="0" fontId="6" fillId="8" borderId="4" xfId="0" applyFont="1" applyFill="1" applyBorder="1"/>
    <xf numFmtId="0" fontId="6" fillId="10" borderId="4" xfId="0" applyFont="1" applyFill="1" applyBorder="1"/>
    <xf numFmtId="0" fontId="6" fillId="10" borderId="3" xfId="0" applyFont="1" applyFill="1" applyBorder="1"/>
    <xf numFmtId="0" fontId="6" fillId="18" borderId="3" xfId="0" applyFont="1" applyFill="1" applyBorder="1"/>
    <xf numFmtId="0" fontId="6" fillId="13" borderId="4" xfId="0" applyFont="1" applyFill="1" applyBorder="1"/>
    <xf numFmtId="0" fontId="6" fillId="15" borderId="4" xfId="0" applyFont="1" applyFill="1" applyBorder="1"/>
    <xf numFmtId="0" fontId="6" fillId="16" borderId="4" xfId="0" applyFont="1" applyFill="1" applyBorder="1"/>
    <xf numFmtId="0" fontId="6" fillId="16" borderId="5" xfId="0" applyFont="1" applyFill="1" applyBorder="1"/>
    <xf numFmtId="0" fontId="8" fillId="0" borderId="0" xfId="0" applyFont="1"/>
    <xf numFmtId="0" fontId="1" fillId="0" borderId="6" xfId="0" applyFont="1" applyBorder="1" applyAlignment="1">
      <alignment textRotation="90"/>
    </xf>
    <xf numFmtId="0" fontId="1" fillId="0" borderId="6" xfId="0" applyFont="1" applyBorder="1" applyAlignment="1">
      <alignment horizontal="center" textRotation="90"/>
    </xf>
    <xf numFmtId="0" fontId="2" fillId="0" borderId="7" xfId="0" applyFont="1" applyBorder="1" applyAlignment="1">
      <alignment textRotation="90"/>
    </xf>
    <xf numFmtId="0" fontId="0" fillId="0" borderId="4" xfId="0" applyBorder="1"/>
    <xf numFmtId="0" fontId="8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0" fontId="8" fillId="19" borderId="0" xfId="0" applyFont="1" applyFill="1" applyAlignment="1">
      <alignment wrapText="1"/>
    </xf>
    <xf numFmtId="0" fontId="12" fillId="19" borderId="0" xfId="0" applyFont="1" applyFill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3" borderId="3" xfId="0" applyFont="1" applyFill="1" applyBorder="1"/>
    <xf numFmtId="0" fontId="3" fillId="4" borderId="4" xfId="0" applyFont="1" applyFill="1" applyBorder="1"/>
    <xf numFmtId="0" fontId="1" fillId="0" borderId="1" xfId="0" applyFont="1" applyBorder="1" applyAlignment="1">
      <alignment wrapText="1"/>
    </xf>
    <xf numFmtId="0" fontId="4" fillId="5" borderId="4" xfId="0" applyFont="1" applyFill="1" applyBorder="1"/>
    <xf numFmtId="0" fontId="4" fillId="6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3" fillId="9" borderId="4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0" fontId="3" fillId="10" borderId="3" xfId="0" applyFont="1" applyFill="1" applyBorder="1" applyAlignment="1">
      <alignment wrapText="1"/>
    </xf>
    <xf numFmtId="0" fontId="3" fillId="11" borderId="3" xfId="0" applyFont="1" applyFill="1" applyBorder="1" applyAlignment="1">
      <alignment wrapText="1"/>
    </xf>
    <xf numFmtId="0" fontId="3" fillId="12" borderId="4" xfId="0" applyFont="1" applyFill="1" applyBorder="1"/>
    <xf numFmtId="0" fontId="3" fillId="13" borderId="4" xfId="0" applyFont="1" applyFill="1" applyBorder="1"/>
    <xf numFmtId="0" fontId="3" fillId="14" borderId="4" xfId="0" applyFont="1" applyFill="1" applyBorder="1"/>
    <xf numFmtId="0" fontId="3" fillId="15" borderId="4" xfId="0" applyFont="1" applyFill="1" applyBorder="1"/>
    <xf numFmtId="0" fontId="3" fillId="16" borderId="4" xfId="0" applyFont="1" applyFill="1" applyBorder="1"/>
    <xf numFmtId="0" fontId="3" fillId="17" borderId="4" xfId="0" applyFont="1" applyFill="1" applyBorder="1"/>
    <xf numFmtId="0" fontId="3" fillId="16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457C-F732-E141-8C05-416051803370}">
  <dimension ref="A1:BK295"/>
  <sheetViews>
    <sheetView tabSelected="1" workbookViewId="0">
      <selection activeCell="A2" sqref="A2"/>
    </sheetView>
  </sheetViews>
  <sheetFormatPr baseColWidth="10" defaultRowHeight="16" x14ac:dyDescent="0.2"/>
  <cols>
    <col min="1" max="1" width="10.83203125" customWidth="1"/>
    <col min="2" max="2" width="4.83203125" customWidth="1"/>
    <col min="3" max="3" width="65" customWidth="1"/>
    <col min="4" max="5" width="3.33203125" customWidth="1"/>
    <col min="8" max="9" width="3.83203125" customWidth="1"/>
    <col min="11" max="13" width="3.33203125" customWidth="1"/>
    <col min="15" max="17" width="3.33203125" customWidth="1"/>
    <col min="19" max="23" width="3.33203125" customWidth="1"/>
    <col min="25" max="26" width="3.33203125" customWidth="1"/>
    <col min="28" max="33" width="3.33203125" customWidth="1"/>
    <col min="35" max="36" width="3.33203125" customWidth="1"/>
    <col min="38" max="39" width="3.33203125" customWidth="1"/>
    <col min="41" max="42" width="3.33203125" customWidth="1"/>
    <col min="44" max="47" width="3.33203125" customWidth="1"/>
    <col min="49" max="63" width="3.33203125" customWidth="1"/>
  </cols>
  <sheetData>
    <row r="1" spans="1:63" ht="157" x14ac:dyDescent="0.2">
      <c r="A1" s="36" t="s">
        <v>0</v>
      </c>
      <c r="B1" s="37" t="s">
        <v>1</v>
      </c>
      <c r="C1" s="38" t="s">
        <v>2</v>
      </c>
      <c r="D1" s="1" t="s">
        <v>3</v>
      </c>
      <c r="E1" s="2" t="s">
        <v>4</v>
      </c>
      <c r="F1" s="2" t="s">
        <v>70</v>
      </c>
      <c r="G1" s="2" t="s">
        <v>66</v>
      </c>
      <c r="H1" s="2" t="s">
        <v>67</v>
      </c>
      <c r="I1" s="2" t="s">
        <v>71</v>
      </c>
      <c r="J1" s="4" t="s">
        <v>68</v>
      </c>
      <c r="K1" s="5" t="s">
        <v>6</v>
      </c>
      <c r="L1" s="5" t="s">
        <v>7</v>
      </c>
      <c r="M1" s="5" t="s">
        <v>8</v>
      </c>
      <c r="N1" s="3" t="s">
        <v>5</v>
      </c>
      <c r="O1" s="3" t="s">
        <v>53</v>
      </c>
      <c r="P1" s="3" t="s">
        <v>63</v>
      </c>
      <c r="Q1" s="3" t="s">
        <v>64</v>
      </c>
      <c r="R1" s="6" t="s">
        <v>9</v>
      </c>
      <c r="S1" s="6" t="s">
        <v>10</v>
      </c>
      <c r="T1" s="6" t="s">
        <v>11</v>
      </c>
      <c r="U1" s="6" t="s">
        <v>12</v>
      </c>
      <c r="V1" s="6" t="s">
        <v>13</v>
      </c>
      <c r="W1" s="7" t="s">
        <v>14</v>
      </c>
      <c r="X1" s="8" t="s">
        <v>15</v>
      </c>
      <c r="Y1" s="8" t="s">
        <v>16</v>
      </c>
      <c r="Z1" s="8" t="s">
        <v>17</v>
      </c>
      <c r="AA1" s="9" t="s">
        <v>18</v>
      </c>
      <c r="AB1" s="9" t="s">
        <v>19</v>
      </c>
      <c r="AC1" s="9" t="s">
        <v>20</v>
      </c>
      <c r="AD1" s="9" t="s">
        <v>21</v>
      </c>
      <c r="AE1" s="9" t="s">
        <v>22</v>
      </c>
      <c r="AF1" s="9" t="s">
        <v>23</v>
      </c>
      <c r="AG1" s="9" t="s">
        <v>24</v>
      </c>
      <c r="AH1" s="9" t="s">
        <v>25</v>
      </c>
      <c r="AI1" s="9" t="s">
        <v>26</v>
      </c>
      <c r="AJ1" s="9" t="s">
        <v>27</v>
      </c>
      <c r="AK1" s="10" t="s">
        <v>28</v>
      </c>
      <c r="AL1" s="10" t="s">
        <v>16</v>
      </c>
      <c r="AM1" s="10" t="s">
        <v>17</v>
      </c>
      <c r="AN1" s="11" t="s">
        <v>29</v>
      </c>
      <c r="AO1" s="11" t="s">
        <v>30</v>
      </c>
      <c r="AP1" s="11" t="s">
        <v>31</v>
      </c>
      <c r="AQ1" s="11" t="s">
        <v>32</v>
      </c>
      <c r="AR1" s="12" t="s">
        <v>33</v>
      </c>
      <c r="AS1" s="12" t="s">
        <v>34</v>
      </c>
      <c r="AT1" s="12" t="s">
        <v>35</v>
      </c>
      <c r="AU1" s="12" t="s">
        <v>36</v>
      </c>
      <c r="AV1" s="13" t="s">
        <v>37</v>
      </c>
      <c r="AW1" s="13" t="s">
        <v>69</v>
      </c>
      <c r="AX1" s="13" t="s">
        <v>38</v>
      </c>
      <c r="AY1" s="13" t="s">
        <v>39</v>
      </c>
      <c r="AZ1" s="14" t="s">
        <v>40</v>
      </c>
      <c r="BA1" s="15" t="s">
        <v>41</v>
      </c>
      <c r="BB1" s="16" t="s">
        <v>42</v>
      </c>
      <c r="BC1" s="17" t="s">
        <v>43</v>
      </c>
      <c r="BD1" s="17" t="s">
        <v>44</v>
      </c>
      <c r="BE1" s="17" t="s">
        <v>45</v>
      </c>
      <c r="BF1" s="17" t="s">
        <v>46</v>
      </c>
      <c r="BG1" s="17" t="s">
        <v>47</v>
      </c>
      <c r="BH1" s="18" t="s">
        <v>48</v>
      </c>
      <c r="BI1" s="19" t="s">
        <v>49</v>
      </c>
      <c r="BJ1" s="18" t="s">
        <v>50</v>
      </c>
      <c r="BK1" s="20" t="s">
        <v>51</v>
      </c>
    </row>
    <row r="2" spans="1:63" x14ac:dyDescent="0.2">
      <c r="A2" s="39">
        <v>33308</v>
      </c>
      <c r="B2" s="39" t="s">
        <v>74</v>
      </c>
      <c r="C2" s="39" t="s">
        <v>75</v>
      </c>
      <c r="D2" s="21"/>
      <c r="E2" s="22"/>
      <c r="F2" s="22"/>
      <c r="G2" s="22"/>
      <c r="H2" s="22" t="str">
        <f>IF(G2="Lesson",1,"")</f>
        <v/>
      </c>
      <c r="I2" s="22" t="str">
        <f>IF(G2="Pre/Post-Lesson",1,"")</f>
        <v/>
      </c>
      <c r="J2" s="24"/>
      <c r="K2" s="25"/>
      <c r="L2" s="25"/>
      <c r="M2" s="25"/>
      <c r="N2" s="23"/>
      <c r="O2" s="23" t="str">
        <f>IF(N2="English",1,"")</f>
        <v/>
      </c>
      <c r="P2" s="23" t="str">
        <f>IF(N2="Spanish",1,"")</f>
        <v/>
      </c>
      <c r="Q2" s="23" t="str">
        <f>IF(N2="Mixed",1,"")</f>
        <v/>
      </c>
      <c r="R2" s="26"/>
      <c r="S2" s="26" t="str">
        <f>IF(R2="Comment",1,"")</f>
        <v/>
      </c>
      <c r="T2" s="26" t="str">
        <f>IF(R2="Directive",1,"")</f>
        <v/>
      </c>
      <c r="U2" s="26" t="str">
        <f>IF(R2="Question",1,"")</f>
        <v/>
      </c>
      <c r="V2" s="26" t="str">
        <f>IF(R2="Cloze prompt",1,"")</f>
        <v/>
      </c>
      <c r="W2" s="26"/>
      <c r="X2" s="27"/>
      <c r="Y2" s="27" t="str">
        <f>IF(X2="Single word",1,"")</f>
        <v/>
      </c>
      <c r="Z2" s="27" t="str">
        <f>IF(X2="Multiple words",1,"")</f>
        <v/>
      </c>
      <c r="AA2" s="27"/>
      <c r="AB2" s="27" t="str">
        <f>IF(AA2="Wh- basic", 1,"")</f>
        <v/>
      </c>
      <c r="AC2" s="27" t="str">
        <f>IF(AA2="Why", 1,"")</f>
        <v/>
      </c>
      <c r="AD2" s="27" t="str">
        <f>IF(AA2="How", 1,"")</f>
        <v/>
      </c>
      <c r="AE2" s="27" t="str">
        <f>IF(AA2="Auxiliary-fronted", 1,"")</f>
        <v/>
      </c>
      <c r="AF2" s="27" t="str">
        <f>IF(AA2="Yes_No", 1,"")</f>
        <v/>
      </c>
      <c r="AG2" s="27" t="str">
        <f>IF(AA2="Turn-taking", 1,"")</f>
        <v/>
      </c>
      <c r="AH2" s="27"/>
      <c r="AI2" s="27" t="str">
        <f>IF(AH2 = "Real ", 1, "")</f>
        <v/>
      </c>
      <c r="AJ2" s="27" t="str">
        <f>IF(AH2 = "Test", 1, "")</f>
        <v/>
      </c>
      <c r="AK2" s="28"/>
      <c r="AL2" s="28" t="str">
        <f>IF(AK2="Single word",1,"")</f>
        <v/>
      </c>
      <c r="AM2" s="28"/>
      <c r="AN2" s="28"/>
      <c r="AO2" s="28" t="str">
        <f>IF(AN2="T control",1,"")</f>
        <v/>
      </c>
      <c r="AP2" s="28" t="str">
        <f>IF(AN2="C control",1,"")</f>
        <v/>
      </c>
      <c r="AQ2" s="28"/>
      <c r="AR2" s="29" t="str">
        <f>IF(AQ2="Accurate",1,"")</f>
        <v/>
      </c>
      <c r="AS2" s="29" t="str">
        <f>IF(AQ2="Inaccurate",1,"")</f>
        <v/>
      </c>
      <c r="AT2" s="29" t="str">
        <f>IF(AQ2="No response",1,"")</f>
        <v/>
      </c>
      <c r="AU2" s="29"/>
      <c r="AV2" s="30"/>
      <c r="AW2" s="30" t="str">
        <f>IF(AV2="Meaning",1,"")</f>
        <v/>
      </c>
      <c r="AX2" s="30" t="str">
        <f>IF(AU2="Behavior",1,"")</f>
        <v/>
      </c>
      <c r="AY2" s="30" t="str">
        <f>IF(AV2="Behavior",1,"")</f>
        <v/>
      </c>
      <c r="AZ2" s="31"/>
      <c r="BA2" s="31"/>
      <c r="BB2" s="32"/>
      <c r="BC2" s="32"/>
      <c r="BD2" s="32"/>
      <c r="BE2" s="32"/>
      <c r="BF2" s="32"/>
      <c r="BG2" s="32"/>
      <c r="BH2" s="33"/>
      <c r="BI2" s="33"/>
      <c r="BJ2" s="33"/>
      <c r="BK2" s="34"/>
    </row>
    <row r="3" spans="1:63" x14ac:dyDescent="0.2">
      <c r="A3">
        <v>33308</v>
      </c>
      <c r="B3" t="s">
        <v>74</v>
      </c>
      <c r="C3" t="s">
        <v>76</v>
      </c>
    </row>
    <row r="4" spans="1:63" x14ac:dyDescent="0.2">
      <c r="A4">
        <v>33308</v>
      </c>
      <c r="B4" t="s">
        <v>74</v>
      </c>
      <c r="C4" t="s">
        <v>77</v>
      </c>
    </row>
    <row r="5" spans="1:63" x14ac:dyDescent="0.2">
      <c r="A5">
        <v>33308</v>
      </c>
      <c r="B5" t="s">
        <v>74</v>
      </c>
      <c r="C5" t="s">
        <v>78</v>
      </c>
    </row>
    <row r="6" spans="1:63" x14ac:dyDescent="0.2">
      <c r="A6">
        <v>444044</v>
      </c>
      <c r="B6" t="s">
        <v>79</v>
      </c>
      <c r="C6" t="s">
        <v>78</v>
      </c>
    </row>
    <row r="7" spans="1:63" x14ac:dyDescent="0.2">
      <c r="A7">
        <v>33308</v>
      </c>
      <c r="B7" t="s">
        <v>74</v>
      </c>
      <c r="C7" t="s">
        <v>80</v>
      </c>
    </row>
    <row r="8" spans="1:63" x14ac:dyDescent="0.2">
      <c r="A8">
        <v>33308</v>
      </c>
      <c r="B8" t="s">
        <v>74</v>
      </c>
      <c r="C8" t="s">
        <v>81</v>
      </c>
    </row>
    <row r="9" spans="1:63" x14ac:dyDescent="0.2">
      <c r="A9">
        <v>444044</v>
      </c>
      <c r="B9" t="s">
        <v>79</v>
      </c>
      <c r="C9" t="s">
        <v>81</v>
      </c>
    </row>
    <row r="10" spans="1:63" x14ac:dyDescent="0.2">
      <c r="A10">
        <v>33308</v>
      </c>
      <c r="B10" t="s">
        <v>74</v>
      </c>
      <c r="C10" t="s">
        <v>82</v>
      </c>
    </row>
    <row r="11" spans="1:63" x14ac:dyDescent="0.2">
      <c r="A11">
        <v>33308</v>
      </c>
      <c r="B11" t="s">
        <v>74</v>
      </c>
      <c r="C11" t="s">
        <v>83</v>
      </c>
    </row>
    <row r="12" spans="1:63" x14ac:dyDescent="0.2">
      <c r="A12">
        <v>33308</v>
      </c>
      <c r="B12" t="s">
        <v>74</v>
      </c>
      <c r="C12" t="s">
        <v>84</v>
      </c>
    </row>
    <row r="13" spans="1:63" x14ac:dyDescent="0.2">
      <c r="A13">
        <v>33308</v>
      </c>
      <c r="B13" t="s">
        <v>74</v>
      </c>
      <c r="C13" t="s">
        <v>85</v>
      </c>
    </row>
    <row r="14" spans="1:63" x14ac:dyDescent="0.2">
      <c r="A14">
        <v>33308</v>
      </c>
      <c r="B14" t="s">
        <v>74</v>
      </c>
      <c r="C14" t="s">
        <v>86</v>
      </c>
    </row>
    <row r="15" spans="1:63" x14ac:dyDescent="0.2">
      <c r="A15">
        <v>33308</v>
      </c>
      <c r="B15" t="s">
        <v>74</v>
      </c>
      <c r="C15" t="s">
        <v>87</v>
      </c>
    </row>
    <row r="16" spans="1:63" x14ac:dyDescent="0.2">
      <c r="A16">
        <v>33308</v>
      </c>
      <c r="B16" t="s">
        <v>74</v>
      </c>
      <c r="C16" t="s">
        <v>88</v>
      </c>
    </row>
    <row r="17" spans="1:3" x14ac:dyDescent="0.2">
      <c r="A17">
        <v>444044</v>
      </c>
      <c r="B17" t="s">
        <v>79</v>
      </c>
      <c r="C17" t="s">
        <v>89</v>
      </c>
    </row>
    <row r="18" spans="1:3" x14ac:dyDescent="0.2">
      <c r="A18">
        <v>33308</v>
      </c>
      <c r="B18" t="s">
        <v>74</v>
      </c>
      <c r="C18" t="s">
        <v>90</v>
      </c>
    </row>
    <row r="19" spans="1:3" x14ac:dyDescent="0.2">
      <c r="A19">
        <v>33308</v>
      </c>
      <c r="B19" t="s">
        <v>74</v>
      </c>
      <c r="C19" t="s">
        <v>91</v>
      </c>
    </row>
    <row r="20" spans="1:3" x14ac:dyDescent="0.2">
      <c r="A20">
        <v>444044</v>
      </c>
      <c r="B20" t="s">
        <v>79</v>
      </c>
      <c r="C20" t="s">
        <v>92</v>
      </c>
    </row>
    <row r="21" spans="1:3" x14ac:dyDescent="0.2">
      <c r="A21">
        <v>33308</v>
      </c>
      <c r="B21" t="s">
        <v>74</v>
      </c>
      <c r="C21" t="s">
        <v>93</v>
      </c>
    </row>
    <row r="22" spans="1:3" x14ac:dyDescent="0.2">
      <c r="A22">
        <v>444044</v>
      </c>
      <c r="B22" t="s">
        <v>79</v>
      </c>
      <c r="C22" t="s">
        <v>94</v>
      </c>
    </row>
    <row r="23" spans="1:3" x14ac:dyDescent="0.2">
      <c r="A23">
        <v>33308</v>
      </c>
      <c r="B23" t="s">
        <v>74</v>
      </c>
      <c r="C23" t="s">
        <v>95</v>
      </c>
    </row>
    <row r="24" spans="1:3" x14ac:dyDescent="0.2">
      <c r="A24">
        <v>33308</v>
      </c>
      <c r="B24" t="s">
        <v>74</v>
      </c>
      <c r="C24" t="s">
        <v>96</v>
      </c>
    </row>
    <row r="25" spans="1:3" x14ac:dyDescent="0.2">
      <c r="A25">
        <v>444044</v>
      </c>
      <c r="B25" t="s">
        <v>79</v>
      </c>
      <c r="C25" t="s">
        <v>97</v>
      </c>
    </row>
    <row r="26" spans="1:3" x14ac:dyDescent="0.2">
      <c r="A26">
        <v>33308</v>
      </c>
      <c r="B26" t="s">
        <v>74</v>
      </c>
      <c r="C26" t="s">
        <v>98</v>
      </c>
    </row>
    <row r="27" spans="1:3" x14ac:dyDescent="0.2">
      <c r="A27">
        <v>33308</v>
      </c>
      <c r="B27" t="s">
        <v>74</v>
      </c>
      <c r="C27" t="s">
        <v>99</v>
      </c>
    </row>
    <row r="28" spans="1:3" x14ac:dyDescent="0.2">
      <c r="A28">
        <v>444044</v>
      </c>
      <c r="B28" t="s">
        <v>79</v>
      </c>
      <c r="C28" t="s">
        <v>100</v>
      </c>
    </row>
    <row r="29" spans="1:3" x14ac:dyDescent="0.2">
      <c r="A29">
        <v>33308</v>
      </c>
      <c r="B29" t="s">
        <v>74</v>
      </c>
      <c r="C29" t="s">
        <v>101</v>
      </c>
    </row>
    <row r="30" spans="1:3" x14ac:dyDescent="0.2">
      <c r="A30">
        <v>33308</v>
      </c>
      <c r="B30" t="s">
        <v>74</v>
      </c>
      <c r="C30" t="s">
        <v>102</v>
      </c>
    </row>
    <row r="31" spans="1:3" x14ac:dyDescent="0.2">
      <c r="A31">
        <v>444044</v>
      </c>
      <c r="B31" t="s">
        <v>79</v>
      </c>
      <c r="C31" t="s">
        <v>94</v>
      </c>
    </row>
    <row r="32" spans="1:3" x14ac:dyDescent="0.2">
      <c r="A32">
        <v>33308</v>
      </c>
      <c r="B32" t="s">
        <v>74</v>
      </c>
      <c r="C32" t="s">
        <v>103</v>
      </c>
    </row>
    <row r="33" spans="1:3" x14ac:dyDescent="0.2">
      <c r="A33">
        <v>33308</v>
      </c>
      <c r="B33" t="s">
        <v>74</v>
      </c>
      <c r="C33" t="s">
        <v>104</v>
      </c>
    </row>
    <row r="34" spans="1:3" x14ac:dyDescent="0.2">
      <c r="A34">
        <v>33308</v>
      </c>
      <c r="B34" t="s">
        <v>74</v>
      </c>
      <c r="C34" t="s">
        <v>78</v>
      </c>
    </row>
    <row r="35" spans="1:3" x14ac:dyDescent="0.2">
      <c r="A35">
        <v>444044</v>
      </c>
      <c r="B35" t="s">
        <v>79</v>
      </c>
      <c r="C35" t="s">
        <v>78</v>
      </c>
    </row>
    <row r="36" spans="1:3" x14ac:dyDescent="0.2">
      <c r="A36">
        <v>33308</v>
      </c>
      <c r="B36" t="s">
        <v>74</v>
      </c>
      <c r="C36" t="s">
        <v>105</v>
      </c>
    </row>
    <row r="37" spans="1:3" x14ac:dyDescent="0.2">
      <c r="A37">
        <v>33308</v>
      </c>
      <c r="B37" t="s">
        <v>74</v>
      </c>
      <c r="C37" t="s">
        <v>81</v>
      </c>
    </row>
    <row r="38" spans="1:3" x14ac:dyDescent="0.2">
      <c r="A38">
        <v>444044</v>
      </c>
      <c r="B38" t="s">
        <v>79</v>
      </c>
      <c r="C38" t="s">
        <v>81</v>
      </c>
    </row>
    <row r="39" spans="1:3" x14ac:dyDescent="0.2">
      <c r="A39">
        <v>33308</v>
      </c>
      <c r="B39" t="s">
        <v>74</v>
      </c>
      <c r="C39" t="s">
        <v>77</v>
      </c>
    </row>
    <row r="40" spans="1:3" x14ac:dyDescent="0.2">
      <c r="A40">
        <v>33308</v>
      </c>
      <c r="B40" t="s">
        <v>74</v>
      </c>
      <c r="C40" t="s">
        <v>106</v>
      </c>
    </row>
    <row r="41" spans="1:3" x14ac:dyDescent="0.2">
      <c r="A41">
        <v>444044</v>
      </c>
      <c r="B41" t="s">
        <v>79</v>
      </c>
      <c r="C41" t="s">
        <v>106</v>
      </c>
    </row>
    <row r="42" spans="1:3" x14ac:dyDescent="0.2">
      <c r="A42">
        <v>33308</v>
      </c>
      <c r="B42" t="s">
        <v>74</v>
      </c>
      <c r="C42" t="s">
        <v>80</v>
      </c>
    </row>
    <row r="43" spans="1:3" x14ac:dyDescent="0.2">
      <c r="A43">
        <v>33308</v>
      </c>
      <c r="B43" t="s">
        <v>74</v>
      </c>
      <c r="C43" t="s">
        <v>107</v>
      </c>
    </row>
    <row r="44" spans="1:3" x14ac:dyDescent="0.2">
      <c r="A44">
        <v>444044</v>
      </c>
      <c r="B44" t="s">
        <v>79</v>
      </c>
      <c r="C44" t="s">
        <v>107</v>
      </c>
    </row>
    <row r="45" spans="1:3" x14ac:dyDescent="0.2">
      <c r="A45">
        <v>33308</v>
      </c>
      <c r="B45" t="s">
        <v>74</v>
      </c>
      <c r="C45" t="s">
        <v>108</v>
      </c>
    </row>
    <row r="46" spans="1:3" x14ac:dyDescent="0.2">
      <c r="A46">
        <v>33308</v>
      </c>
      <c r="B46" t="s">
        <v>74</v>
      </c>
      <c r="C46" t="s">
        <v>83</v>
      </c>
    </row>
    <row r="47" spans="1:3" x14ac:dyDescent="0.2">
      <c r="A47">
        <v>33308</v>
      </c>
      <c r="B47" t="s">
        <v>74</v>
      </c>
      <c r="C47" t="s">
        <v>109</v>
      </c>
    </row>
    <row r="48" spans="1:3" x14ac:dyDescent="0.2">
      <c r="A48">
        <v>33308</v>
      </c>
      <c r="B48" t="s">
        <v>74</v>
      </c>
      <c r="C48" t="s">
        <v>110</v>
      </c>
    </row>
    <row r="49" spans="1:3" x14ac:dyDescent="0.2">
      <c r="A49">
        <v>33308</v>
      </c>
      <c r="B49" t="s">
        <v>74</v>
      </c>
      <c r="C49" t="s">
        <v>111</v>
      </c>
    </row>
    <row r="50" spans="1:3" x14ac:dyDescent="0.2">
      <c r="A50">
        <v>33308</v>
      </c>
      <c r="B50" t="s">
        <v>74</v>
      </c>
      <c r="C50" t="s">
        <v>112</v>
      </c>
    </row>
    <row r="51" spans="1:3" x14ac:dyDescent="0.2">
      <c r="A51">
        <v>444044</v>
      </c>
      <c r="B51" t="s">
        <v>79</v>
      </c>
      <c r="C51" t="s">
        <v>113</v>
      </c>
    </row>
    <row r="52" spans="1:3" x14ac:dyDescent="0.2">
      <c r="A52">
        <v>33308</v>
      </c>
      <c r="B52" t="s">
        <v>74</v>
      </c>
      <c r="C52" t="s">
        <v>114</v>
      </c>
    </row>
    <row r="53" spans="1:3" x14ac:dyDescent="0.2">
      <c r="A53">
        <v>444044</v>
      </c>
      <c r="B53" t="s">
        <v>79</v>
      </c>
      <c r="C53" t="s">
        <v>115</v>
      </c>
    </row>
    <row r="54" spans="1:3" x14ac:dyDescent="0.2">
      <c r="A54">
        <v>33308</v>
      </c>
      <c r="B54" t="s">
        <v>74</v>
      </c>
      <c r="C54" t="s">
        <v>116</v>
      </c>
    </row>
    <row r="55" spans="1:3" x14ac:dyDescent="0.2">
      <c r="A55">
        <v>33308</v>
      </c>
      <c r="B55" t="s">
        <v>74</v>
      </c>
      <c r="C55" t="s">
        <v>117</v>
      </c>
    </row>
    <row r="56" spans="1:3" x14ac:dyDescent="0.2">
      <c r="A56">
        <v>33308</v>
      </c>
      <c r="B56" t="s">
        <v>74</v>
      </c>
      <c r="C56" t="s">
        <v>118</v>
      </c>
    </row>
    <row r="57" spans="1:3" x14ac:dyDescent="0.2">
      <c r="A57">
        <v>444044</v>
      </c>
      <c r="B57" t="s">
        <v>79</v>
      </c>
      <c r="C57" t="s">
        <v>119</v>
      </c>
    </row>
    <row r="58" spans="1:3" x14ac:dyDescent="0.2">
      <c r="A58">
        <v>33308</v>
      </c>
      <c r="B58" t="s">
        <v>74</v>
      </c>
      <c r="C58" t="s">
        <v>120</v>
      </c>
    </row>
    <row r="59" spans="1:3" x14ac:dyDescent="0.2">
      <c r="A59">
        <v>33308</v>
      </c>
      <c r="B59" t="s">
        <v>74</v>
      </c>
      <c r="C59" t="s">
        <v>121</v>
      </c>
    </row>
    <row r="60" spans="1:3" x14ac:dyDescent="0.2">
      <c r="A60">
        <v>33308</v>
      </c>
      <c r="B60" t="s">
        <v>74</v>
      </c>
      <c r="C60" t="s">
        <v>122</v>
      </c>
    </row>
    <row r="61" spans="1:3" x14ac:dyDescent="0.2">
      <c r="A61">
        <v>444044</v>
      </c>
      <c r="B61" t="s">
        <v>79</v>
      </c>
      <c r="C61" t="s">
        <v>123</v>
      </c>
    </row>
    <row r="62" spans="1:3" x14ac:dyDescent="0.2">
      <c r="A62">
        <v>33308</v>
      </c>
      <c r="B62" t="s">
        <v>74</v>
      </c>
      <c r="C62" t="s">
        <v>124</v>
      </c>
    </row>
    <row r="63" spans="1:3" x14ac:dyDescent="0.2">
      <c r="A63">
        <v>444044</v>
      </c>
      <c r="B63" t="s">
        <v>79</v>
      </c>
      <c r="C63" t="s">
        <v>94</v>
      </c>
    </row>
    <row r="64" spans="1:3" x14ac:dyDescent="0.2">
      <c r="A64">
        <v>33308</v>
      </c>
      <c r="B64" t="s">
        <v>74</v>
      </c>
      <c r="C64" t="s">
        <v>125</v>
      </c>
    </row>
    <row r="65" spans="1:3" x14ac:dyDescent="0.2">
      <c r="A65">
        <v>33308</v>
      </c>
      <c r="B65" t="s">
        <v>74</v>
      </c>
      <c r="C65" t="s">
        <v>104</v>
      </c>
    </row>
    <row r="66" spans="1:3" x14ac:dyDescent="0.2">
      <c r="A66">
        <v>33308</v>
      </c>
      <c r="B66" t="s">
        <v>74</v>
      </c>
      <c r="C66" t="s">
        <v>106</v>
      </c>
    </row>
    <row r="67" spans="1:3" x14ac:dyDescent="0.2">
      <c r="A67">
        <v>444044</v>
      </c>
      <c r="B67" t="s">
        <v>79</v>
      </c>
      <c r="C67" t="s">
        <v>106</v>
      </c>
    </row>
    <row r="68" spans="1:3" x14ac:dyDescent="0.2">
      <c r="A68">
        <v>33308</v>
      </c>
      <c r="B68" t="s">
        <v>74</v>
      </c>
      <c r="C68" t="s">
        <v>80</v>
      </c>
    </row>
    <row r="69" spans="1:3" x14ac:dyDescent="0.2">
      <c r="A69">
        <v>33308</v>
      </c>
      <c r="B69" t="s">
        <v>74</v>
      </c>
      <c r="C69" t="s">
        <v>107</v>
      </c>
    </row>
    <row r="70" spans="1:3" x14ac:dyDescent="0.2">
      <c r="A70">
        <v>444044</v>
      </c>
      <c r="B70" t="s">
        <v>79</v>
      </c>
      <c r="C70" t="s">
        <v>107</v>
      </c>
    </row>
    <row r="71" spans="1:3" x14ac:dyDescent="0.2">
      <c r="A71">
        <v>33308</v>
      </c>
      <c r="B71" t="s">
        <v>74</v>
      </c>
      <c r="C71" t="s">
        <v>77</v>
      </c>
    </row>
    <row r="72" spans="1:3" x14ac:dyDescent="0.2">
      <c r="A72">
        <v>33308</v>
      </c>
      <c r="B72" t="s">
        <v>74</v>
      </c>
      <c r="C72" t="s">
        <v>126</v>
      </c>
    </row>
    <row r="73" spans="1:3" x14ac:dyDescent="0.2">
      <c r="A73">
        <v>444044</v>
      </c>
      <c r="B73" t="s">
        <v>79</v>
      </c>
      <c r="C73" t="s">
        <v>126</v>
      </c>
    </row>
    <row r="74" spans="1:3" x14ac:dyDescent="0.2">
      <c r="A74">
        <v>33308</v>
      </c>
      <c r="B74" t="s">
        <v>74</v>
      </c>
      <c r="C74" t="s">
        <v>80</v>
      </c>
    </row>
    <row r="75" spans="1:3" x14ac:dyDescent="0.2">
      <c r="A75">
        <v>33308</v>
      </c>
      <c r="B75" t="s">
        <v>74</v>
      </c>
      <c r="C75" t="s">
        <v>127</v>
      </c>
    </row>
    <row r="76" spans="1:3" x14ac:dyDescent="0.2">
      <c r="A76">
        <v>444044</v>
      </c>
      <c r="B76" t="s">
        <v>79</v>
      </c>
      <c r="C76" t="s">
        <v>127</v>
      </c>
    </row>
    <row r="77" spans="1:3" x14ac:dyDescent="0.2">
      <c r="A77">
        <v>33308</v>
      </c>
      <c r="B77" t="s">
        <v>74</v>
      </c>
      <c r="C77" t="s">
        <v>128</v>
      </c>
    </row>
    <row r="78" spans="1:3" x14ac:dyDescent="0.2">
      <c r="A78">
        <v>33308</v>
      </c>
      <c r="B78" t="s">
        <v>74</v>
      </c>
      <c r="C78" t="s">
        <v>83</v>
      </c>
    </row>
    <row r="79" spans="1:3" x14ac:dyDescent="0.2">
      <c r="A79">
        <v>33308</v>
      </c>
      <c r="B79" t="s">
        <v>74</v>
      </c>
      <c r="C79" t="s">
        <v>129</v>
      </c>
    </row>
    <row r="80" spans="1:3" x14ac:dyDescent="0.2">
      <c r="A80">
        <v>33308</v>
      </c>
      <c r="B80" t="s">
        <v>74</v>
      </c>
      <c r="C80" t="s">
        <v>130</v>
      </c>
    </row>
    <row r="81" spans="1:3" x14ac:dyDescent="0.2">
      <c r="A81">
        <v>33308</v>
      </c>
      <c r="B81" t="s">
        <v>74</v>
      </c>
      <c r="C81" t="s">
        <v>131</v>
      </c>
    </row>
    <row r="82" spans="1:3" x14ac:dyDescent="0.2">
      <c r="A82">
        <v>33308</v>
      </c>
      <c r="B82" t="s">
        <v>74</v>
      </c>
      <c r="C82" t="s">
        <v>132</v>
      </c>
    </row>
    <row r="83" spans="1:3" x14ac:dyDescent="0.2">
      <c r="A83">
        <v>444044</v>
      </c>
      <c r="B83" t="s">
        <v>79</v>
      </c>
      <c r="C83" t="s">
        <v>133</v>
      </c>
    </row>
    <row r="84" spans="1:3" x14ac:dyDescent="0.2">
      <c r="A84">
        <v>33308</v>
      </c>
      <c r="B84" t="s">
        <v>74</v>
      </c>
      <c r="C84" t="s">
        <v>134</v>
      </c>
    </row>
    <row r="85" spans="1:3" x14ac:dyDescent="0.2">
      <c r="A85">
        <v>444044</v>
      </c>
      <c r="B85" t="s">
        <v>79</v>
      </c>
      <c r="C85" t="s">
        <v>94</v>
      </c>
    </row>
    <row r="86" spans="1:3" x14ac:dyDescent="0.2">
      <c r="A86">
        <v>33308</v>
      </c>
      <c r="B86" t="s">
        <v>74</v>
      </c>
      <c r="C86" t="s">
        <v>135</v>
      </c>
    </row>
    <row r="87" spans="1:3" x14ac:dyDescent="0.2">
      <c r="A87">
        <v>33308</v>
      </c>
      <c r="B87" t="s">
        <v>74</v>
      </c>
      <c r="C87" t="s">
        <v>136</v>
      </c>
    </row>
    <row r="88" spans="1:3" x14ac:dyDescent="0.2">
      <c r="A88">
        <v>444044</v>
      </c>
      <c r="B88" t="s">
        <v>79</v>
      </c>
      <c r="C88" t="s">
        <v>137</v>
      </c>
    </row>
    <row r="89" spans="1:3" x14ac:dyDescent="0.2">
      <c r="A89">
        <v>33308</v>
      </c>
      <c r="B89" t="s">
        <v>74</v>
      </c>
      <c r="C89" t="s">
        <v>138</v>
      </c>
    </row>
    <row r="90" spans="1:3" x14ac:dyDescent="0.2">
      <c r="A90">
        <v>33308</v>
      </c>
      <c r="B90" t="s">
        <v>74</v>
      </c>
      <c r="C90" t="s">
        <v>139</v>
      </c>
    </row>
    <row r="91" spans="1:3" x14ac:dyDescent="0.2">
      <c r="A91">
        <v>33308</v>
      </c>
      <c r="B91" t="s">
        <v>74</v>
      </c>
      <c r="C91" t="s">
        <v>140</v>
      </c>
    </row>
    <row r="92" spans="1:3" x14ac:dyDescent="0.2">
      <c r="A92">
        <v>444044</v>
      </c>
      <c r="B92" t="s">
        <v>79</v>
      </c>
      <c r="C92" t="s">
        <v>141</v>
      </c>
    </row>
    <row r="93" spans="1:3" x14ac:dyDescent="0.2">
      <c r="A93">
        <v>33308</v>
      </c>
      <c r="B93" t="s">
        <v>74</v>
      </c>
      <c r="C93" t="s">
        <v>142</v>
      </c>
    </row>
    <row r="94" spans="1:3" x14ac:dyDescent="0.2">
      <c r="A94">
        <v>33308</v>
      </c>
      <c r="B94" t="s">
        <v>74</v>
      </c>
      <c r="C94" t="s">
        <v>77</v>
      </c>
    </row>
    <row r="95" spans="1:3" x14ac:dyDescent="0.2">
      <c r="A95">
        <v>33308</v>
      </c>
      <c r="B95" t="s">
        <v>74</v>
      </c>
      <c r="C95" t="s">
        <v>126</v>
      </c>
    </row>
    <row r="96" spans="1:3" x14ac:dyDescent="0.2">
      <c r="A96">
        <v>444044</v>
      </c>
      <c r="B96" t="s">
        <v>79</v>
      </c>
      <c r="C96" t="s">
        <v>126</v>
      </c>
    </row>
    <row r="97" spans="1:3" x14ac:dyDescent="0.2">
      <c r="A97">
        <v>33308</v>
      </c>
      <c r="B97" t="s">
        <v>74</v>
      </c>
      <c r="C97" t="s">
        <v>80</v>
      </c>
    </row>
    <row r="98" spans="1:3" x14ac:dyDescent="0.2">
      <c r="A98">
        <v>33308</v>
      </c>
      <c r="B98" t="s">
        <v>74</v>
      </c>
      <c r="C98" t="s">
        <v>127</v>
      </c>
    </row>
    <row r="99" spans="1:3" x14ac:dyDescent="0.2">
      <c r="A99">
        <v>444044</v>
      </c>
      <c r="B99" t="s">
        <v>79</v>
      </c>
      <c r="C99" t="s">
        <v>127</v>
      </c>
    </row>
    <row r="100" spans="1:3" x14ac:dyDescent="0.2">
      <c r="A100">
        <v>33308</v>
      </c>
      <c r="B100" t="s">
        <v>74</v>
      </c>
      <c r="C100" t="s">
        <v>77</v>
      </c>
    </row>
    <row r="101" spans="1:3" x14ac:dyDescent="0.2">
      <c r="A101">
        <v>33308</v>
      </c>
      <c r="B101" t="s">
        <v>74</v>
      </c>
      <c r="C101" t="s">
        <v>143</v>
      </c>
    </row>
    <row r="102" spans="1:3" x14ac:dyDescent="0.2">
      <c r="A102">
        <v>444044</v>
      </c>
      <c r="B102" t="s">
        <v>79</v>
      </c>
      <c r="C102" t="s">
        <v>143</v>
      </c>
    </row>
    <row r="103" spans="1:3" x14ac:dyDescent="0.2">
      <c r="A103">
        <v>33308</v>
      </c>
      <c r="B103" t="s">
        <v>74</v>
      </c>
      <c r="C103" t="s">
        <v>80</v>
      </c>
    </row>
    <row r="104" spans="1:3" x14ac:dyDescent="0.2">
      <c r="A104">
        <v>33308</v>
      </c>
      <c r="B104" t="s">
        <v>74</v>
      </c>
      <c r="C104" t="s">
        <v>144</v>
      </c>
    </row>
    <row r="105" spans="1:3" x14ac:dyDescent="0.2">
      <c r="A105">
        <v>444044</v>
      </c>
      <c r="B105" t="s">
        <v>79</v>
      </c>
      <c r="C105" t="s">
        <v>144</v>
      </c>
    </row>
    <row r="106" spans="1:3" x14ac:dyDescent="0.2">
      <c r="A106">
        <v>33308</v>
      </c>
      <c r="B106" t="s">
        <v>74</v>
      </c>
      <c r="C106" t="s">
        <v>145</v>
      </c>
    </row>
    <row r="107" spans="1:3" x14ac:dyDescent="0.2">
      <c r="A107">
        <v>33308</v>
      </c>
      <c r="B107" t="s">
        <v>74</v>
      </c>
      <c r="C107" t="s">
        <v>83</v>
      </c>
    </row>
    <row r="108" spans="1:3" x14ac:dyDescent="0.2">
      <c r="A108">
        <v>33308</v>
      </c>
      <c r="B108" t="s">
        <v>74</v>
      </c>
      <c r="C108" t="s">
        <v>146</v>
      </c>
    </row>
    <row r="109" spans="1:3" x14ac:dyDescent="0.2">
      <c r="A109">
        <v>33308</v>
      </c>
      <c r="B109" t="s">
        <v>74</v>
      </c>
      <c r="C109" t="s">
        <v>147</v>
      </c>
    </row>
    <row r="110" spans="1:3" x14ac:dyDescent="0.2">
      <c r="A110">
        <v>33308</v>
      </c>
      <c r="B110" t="s">
        <v>74</v>
      </c>
      <c r="C110" t="s">
        <v>148</v>
      </c>
    </row>
    <row r="111" spans="1:3" x14ac:dyDescent="0.2">
      <c r="A111">
        <v>33308</v>
      </c>
      <c r="B111" t="s">
        <v>74</v>
      </c>
      <c r="C111" t="s">
        <v>149</v>
      </c>
    </row>
    <row r="112" spans="1:3" x14ac:dyDescent="0.2">
      <c r="A112">
        <v>444044</v>
      </c>
      <c r="B112" t="s">
        <v>79</v>
      </c>
      <c r="C112" t="s">
        <v>150</v>
      </c>
    </row>
    <row r="113" spans="1:3" x14ac:dyDescent="0.2">
      <c r="A113">
        <v>33308</v>
      </c>
      <c r="B113" t="s">
        <v>74</v>
      </c>
      <c r="C113" t="s">
        <v>151</v>
      </c>
    </row>
    <row r="114" spans="1:3" x14ac:dyDescent="0.2">
      <c r="A114">
        <v>444044</v>
      </c>
      <c r="B114" t="s">
        <v>79</v>
      </c>
      <c r="C114" t="s">
        <v>152</v>
      </c>
    </row>
    <row r="115" spans="1:3" x14ac:dyDescent="0.2">
      <c r="A115">
        <v>33308</v>
      </c>
      <c r="B115" t="s">
        <v>74</v>
      </c>
      <c r="C115" t="s">
        <v>153</v>
      </c>
    </row>
    <row r="116" spans="1:3" x14ac:dyDescent="0.2">
      <c r="A116">
        <v>444044</v>
      </c>
      <c r="B116" t="s">
        <v>79</v>
      </c>
      <c r="C116" t="s">
        <v>154</v>
      </c>
    </row>
    <row r="117" spans="1:3" x14ac:dyDescent="0.2">
      <c r="A117">
        <v>33308</v>
      </c>
      <c r="B117" t="s">
        <v>74</v>
      </c>
      <c r="C117" t="s">
        <v>155</v>
      </c>
    </row>
    <row r="118" spans="1:3" x14ac:dyDescent="0.2">
      <c r="A118">
        <v>33308</v>
      </c>
      <c r="B118" t="s">
        <v>74</v>
      </c>
      <c r="C118" t="s">
        <v>156</v>
      </c>
    </row>
    <row r="119" spans="1:3" x14ac:dyDescent="0.2">
      <c r="A119">
        <v>444044</v>
      </c>
      <c r="B119" t="s">
        <v>79</v>
      </c>
      <c r="C119" t="s">
        <v>157</v>
      </c>
    </row>
    <row r="120" spans="1:3" x14ac:dyDescent="0.2">
      <c r="A120">
        <v>33308</v>
      </c>
      <c r="B120" t="s">
        <v>74</v>
      </c>
      <c r="C120" t="s">
        <v>158</v>
      </c>
    </row>
    <row r="121" spans="1:3" x14ac:dyDescent="0.2">
      <c r="A121">
        <v>33308</v>
      </c>
      <c r="B121" t="s">
        <v>74</v>
      </c>
      <c r="C121" t="s">
        <v>159</v>
      </c>
    </row>
    <row r="122" spans="1:3" x14ac:dyDescent="0.2">
      <c r="A122">
        <v>444044</v>
      </c>
      <c r="B122" t="s">
        <v>79</v>
      </c>
      <c r="C122" t="s">
        <v>160</v>
      </c>
    </row>
    <row r="123" spans="1:3" x14ac:dyDescent="0.2">
      <c r="A123">
        <v>33308</v>
      </c>
      <c r="B123" t="s">
        <v>74</v>
      </c>
      <c r="C123" t="s">
        <v>161</v>
      </c>
    </row>
    <row r="124" spans="1:3" x14ac:dyDescent="0.2">
      <c r="A124">
        <v>444044</v>
      </c>
      <c r="B124" t="s">
        <v>79</v>
      </c>
      <c r="C124" t="s">
        <v>94</v>
      </c>
    </row>
    <row r="125" spans="1:3" x14ac:dyDescent="0.2">
      <c r="A125">
        <v>33308</v>
      </c>
      <c r="B125" t="s">
        <v>74</v>
      </c>
      <c r="C125" t="s">
        <v>162</v>
      </c>
    </row>
    <row r="126" spans="1:3" x14ac:dyDescent="0.2">
      <c r="A126">
        <v>444044</v>
      </c>
      <c r="B126" t="s">
        <v>79</v>
      </c>
      <c r="C126" t="s">
        <v>163</v>
      </c>
    </row>
    <row r="127" spans="1:3" x14ac:dyDescent="0.2">
      <c r="A127">
        <v>33308</v>
      </c>
      <c r="B127" t="s">
        <v>74</v>
      </c>
      <c r="C127" t="s">
        <v>164</v>
      </c>
    </row>
    <row r="128" spans="1:3" x14ac:dyDescent="0.2">
      <c r="A128">
        <v>444044</v>
      </c>
      <c r="B128" t="s">
        <v>79</v>
      </c>
      <c r="C128" t="s">
        <v>94</v>
      </c>
    </row>
    <row r="129" spans="1:3" x14ac:dyDescent="0.2">
      <c r="A129">
        <v>33308</v>
      </c>
      <c r="B129" t="s">
        <v>74</v>
      </c>
      <c r="C129" t="s">
        <v>165</v>
      </c>
    </row>
    <row r="130" spans="1:3" x14ac:dyDescent="0.2">
      <c r="A130">
        <v>33308</v>
      </c>
      <c r="B130" t="s">
        <v>74</v>
      </c>
      <c r="C130" t="s">
        <v>139</v>
      </c>
    </row>
    <row r="131" spans="1:3" x14ac:dyDescent="0.2">
      <c r="A131">
        <v>33308</v>
      </c>
      <c r="B131" t="s">
        <v>74</v>
      </c>
      <c r="C131" t="s">
        <v>77</v>
      </c>
    </row>
    <row r="132" spans="1:3" x14ac:dyDescent="0.2">
      <c r="A132">
        <v>33308</v>
      </c>
      <c r="B132" t="s">
        <v>74</v>
      </c>
      <c r="C132" t="s">
        <v>143</v>
      </c>
    </row>
    <row r="133" spans="1:3" x14ac:dyDescent="0.2">
      <c r="A133">
        <v>444044</v>
      </c>
      <c r="B133" t="s">
        <v>79</v>
      </c>
      <c r="C133" t="s">
        <v>143</v>
      </c>
    </row>
    <row r="134" spans="1:3" x14ac:dyDescent="0.2">
      <c r="A134">
        <v>33308</v>
      </c>
      <c r="B134" t="s">
        <v>74</v>
      </c>
      <c r="C134" t="s">
        <v>80</v>
      </c>
    </row>
    <row r="135" spans="1:3" x14ac:dyDescent="0.2">
      <c r="A135">
        <v>33308</v>
      </c>
      <c r="B135" t="s">
        <v>74</v>
      </c>
      <c r="C135" t="s">
        <v>144</v>
      </c>
    </row>
    <row r="136" spans="1:3" x14ac:dyDescent="0.2">
      <c r="A136">
        <v>444044</v>
      </c>
      <c r="B136" t="s">
        <v>79</v>
      </c>
      <c r="C136" t="s">
        <v>144</v>
      </c>
    </row>
    <row r="137" spans="1:3" x14ac:dyDescent="0.2">
      <c r="A137">
        <v>33308</v>
      </c>
      <c r="B137" t="s">
        <v>74</v>
      </c>
      <c r="C137" t="s">
        <v>77</v>
      </c>
    </row>
    <row r="138" spans="1:3" x14ac:dyDescent="0.2">
      <c r="A138">
        <v>33308</v>
      </c>
      <c r="B138" t="s">
        <v>74</v>
      </c>
      <c r="C138" t="s">
        <v>166</v>
      </c>
    </row>
    <row r="139" spans="1:3" x14ac:dyDescent="0.2">
      <c r="A139">
        <v>444044</v>
      </c>
      <c r="B139" t="s">
        <v>79</v>
      </c>
      <c r="C139" t="s">
        <v>166</v>
      </c>
    </row>
    <row r="140" spans="1:3" x14ac:dyDescent="0.2">
      <c r="A140">
        <v>33308</v>
      </c>
      <c r="B140" t="s">
        <v>74</v>
      </c>
      <c r="C140" t="s">
        <v>80</v>
      </c>
    </row>
    <row r="141" spans="1:3" x14ac:dyDescent="0.2">
      <c r="A141">
        <v>33308</v>
      </c>
      <c r="B141" t="s">
        <v>74</v>
      </c>
      <c r="C141" t="s">
        <v>167</v>
      </c>
    </row>
    <row r="142" spans="1:3" x14ac:dyDescent="0.2">
      <c r="A142">
        <v>444044</v>
      </c>
      <c r="B142" t="s">
        <v>79</v>
      </c>
      <c r="C142" t="s">
        <v>167</v>
      </c>
    </row>
    <row r="143" spans="1:3" x14ac:dyDescent="0.2">
      <c r="A143">
        <v>33308</v>
      </c>
      <c r="B143" t="s">
        <v>74</v>
      </c>
      <c r="C143" t="s">
        <v>168</v>
      </c>
    </row>
    <row r="144" spans="1:3" x14ac:dyDescent="0.2">
      <c r="A144">
        <v>33308</v>
      </c>
      <c r="B144" t="s">
        <v>74</v>
      </c>
      <c r="C144" t="s">
        <v>83</v>
      </c>
    </row>
    <row r="145" spans="1:3" x14ac:dyDescent="0.2">
      <c r="A145">
        <v>33308</v>
      </c>
      <c r="B145" t="s">
        <v>74</v>
      </c>
      <c r="C145" t="s">
        <v>169</v>
      </c>
    </row>
    <row r="146" spans="1:3" x14ac:dyDescent="0.2">
      <c r="A146">
        <v>33308</v>
      </c>
      <c r="B146" t="s">
        <v>74</v>
      </c>
      <c r="C146" t="s">
        <v>170</v>
      </c>
    </row>
    <row r="147" spans="1:3" x14ac:dyDescent="0.2">
      <c r="A147">
        <v>33308</v>
      </c>
      <c r="B147" t="s">
        <v>74</v>
      </c>
      <c r="C147" t="s">
        <v>171</v>
      </c>
    </row>
    <row r="148" spans="1:3" x14ac:dyDescent="0.2">
      <c r="A148">
        <v>33308</v>
      </c>
      <c r="B148" t="s">
        <v>74</v>
      </c>
      <c r="C148" t="s">
        <v>172</v>
      </c>
    </row>
    <row r="149" spans="1:3" x14ac:dyDescent="0.2">
      <c r="A149">
        <v>33308</v>
      </c>
      <c r="B149" t="s">
        <v>74</v>
      </c>
      <c r="C149" t="s">
        <v>173</v>
      </c>
    </row>
    <row r="150" spans="1:3" x14ac:dyDescent="0.2">
      <c r="A150">
        <v>444044</v>
      </c>
      <c r="B150" t="s">
        <v>79</v>
      </c>
      <c r="C150" t="s">
        <v>174</v>
      </c>
    </row>
    <row r="151" spans="1:3" x14ac:dyDescent="0.2">
      <c r="A151">
        <v>33308</v>
      </c>
      <c r="B151" t="s">
        <v>74</v>
      </c>
      <c r="C151" t="s">
        <v>175</v>
      </c>
    </row>
    <row r="152" spans="1:3" x14ac:dyDescent="0.2">
      <c r="A152">
        <v>33308</v>
      </c>
      <c r="B152" t="s">
        <v>74</v>
      </c>
      <c r="C152" t="s">
        <v>176</v>
      </c>
    </row>
    <row r="153" spans="1:3" x14ac:dyDescent="0.2">
      <c r="A153">
        <v>33308</v>
      </c>
      <c r="B153" t="s">
        <v>74</v>
      </c>
      <c r="C153" t="s">
        <v>177</v>
      </c>
    </row>
    <row r="154" spans="1:3" x14ac:dyDescent="0.2">
      <c r="A154">
        <v>33308</v>
      </c>
      <c r="B154" t="s">
        <v>74</v>
      </c>
      <c r="C154" t="s">
        <v>178</v>
      </c>
    </row>
    <row r="155" spans="1:3" x14ac:dyDescent="0.2">
      <c r="A155">
        <v>444044</v>
      </c>
      <c r="B155" t="s">
        <v>79</v>
      </c>
      <c r="C155" t="s">
        <v>179</v>
      </c>
    </row>
    <row r="156" spans="1:3" x14ac:dyDescent="0.2">
      <c r="A156">
        <v>33308</v>
      </c>
      <c r="B156" t="s">
        <v>74</v>
      </c>
      <c r="C156" t="s">
        <v>180</v>
      </c>
    </row>
    <row r="157" spans="1:3" x14ac:dyDescent="0.2">
      <c r="A157">
        <v>444044</v>
      </c>
      <c r="B157" t="s">
        <v>79</v>
      </c>
      <c r="C157" t="s">
        <v>181</v>
      </c>
    </row>
    <row r="158" spans="1:3" x14ac:dyDescent="0.2">
      <c r="A158">
        <v>33308</v>
      </c>
      <c r="B158" t="s">
        <v>74</v>
      </c>
      <c r="C158" t="s">
        <v>139</v>
      </c>
    </row>
    <row r="159" spans="1:3" x14ac:dyDescent="0.2">
      <c r="A159">
        <v>33308</v>
      </c>
      <c r="B159" t="s">
        <v>74</v>
      </c>
      <c r="C159" t="s">
        <v>182</v>
      </c>
    </row>
    <row r="160" spans="1:3" x14ac:dyDescent="0.2">
      <c r="A160">
        <v>33308</v>
      </c>
      <c r="B160" t="s">
        <v>74</v>
      </c>
      <c r="C160" t="s">
        <v>183</v>
      </c>
    </row>
    <row r="161" spans="1:3" x14ac:dyDescent="0.2">
      <c r="A161">
        <v>444044</v>
      </c>
      <c r="B161" t="s">
        <v>79</v>
      </c>
      <c r="C161" t="s">
        <v>141</v>
      </c>
    </row>
    <row r="162" spans="1:3" x14ac:dyDescent="0.2">
      <c r="A162">
        <v>33308</v>
      </c>
      <c r="B162" t="s">
        <v>74</v>
      </c>
      <c r="C162" t="s">
        <v>142</v>
      </c>
    </row>
    <row r="163" spans="1:3" x14ac:dyDescent="0.2">
      <c r="A163">
        <v>33308</v>
      </c>
      <c r="B163" t="s">
        <v>74</v>
      </c>
      <c r="C163" t="s">
        <v>184</v>
      </c>
    </row>
    <row r="164" spans="1:3" x14ac:dyDescent="0.2">
      <c r="A164">
        <v>444044</v>
      </c>
      <c r="B164" t="s">
        <v>79</v>
      </c>
      <c r="C164" t="s">
        <v>185</v>
      </c>
    </row>
    <row r="165" spans="1:3" x14ac:dyDescent="0.2">
      <c r="A165">
        <v>33308</v>
      </c>
      <c r="B165" t="s">
        <v>74</v>
      </c>
      <c r="C165" t="s">
        <v>186</v>
      </c>
    </row>
    <row r="166" spans="1:3" x14ac:dyDescent="0.2">
      <c r="A166">
        <v>444044</v>
      </c>
      <c r="B166" t="s">
        <v>79</v>
      </c>
      <c r="C166" t="s">
        <v>187</v>
      </c>
    </row>
    <row r="167" spans="1:3" x14ac:dyDescent="0.2">
      <c r="A167">
        <v>33308</v>
      </c>
      <c r="B167" t="s">
        <v>74</v>
      </c>
      <c r="C167" t="s">
        <v>188</v>
      </c>
    </row>
    <row r="168" spans="1:3" x14ac:dyDescent="0.2">
      <c r="A168">
        <v>444044</v>
      </c>
      <c r="B168" t="s">
        <v>79</v>
      </c>
      <c r="C168" t="s">
        <v>94</v>
      </c>
    </row>
    <row r="169" spans="1:3" x14ac:dyDescent="0.2">
      <c r="A169">
        <v>33308</v>
      </c>
      <c r="B169" t="s">
        <v>74</v>
      </c>
      <c r="C169" t="s">
        <v>189</v>
      </c>
    </row>
    <row r="170" spans="1:3" x14ac:dyDescent="0.2">
      <c r="A170">
        <v>444044</v>
      </c>
      <c r="B170" t="s">
        <v>79</v>
      </c>
      <c r="C170" t="s">
        <v>94</v>
      </c>
    </row>
    <row r="171" spans="1:3" x14ac:dyDescent="0.2">
      <c r="A171">
        <v>33308</v>
      </c>
      <c r="B171" t="s">
        <v>74</v>
      </c>
      <c r="C171" t="s">
        <v>125</v>
      </c>
    </row>
    <row r="172" spans="1:3" x14ac:dyDescent="0.2">
      <c r="A172">
        <v>33308</v>
      </c>
      <c r="B172" t="s">
        <v>74</v>
      </c>
      <c r="C172" t="s">
        <v>190</v>
      </c>
    </row>
    <row r="173" spans="1:3" x14ac:dyDescent="0.2">
      <c r="A173">
        <v>33308</v>
      </c>
      <c r="B173" t="s">
        <v>74</v>
      </c>
      <c r="C173" t="s">
        <v>166</v>
      </c>
    </row>
    <row r="174" spans="1:3" x14ac:dyDescent="0.2">
      <c r="A174">
        <v>444044</v>
      </c>
      <c r="B174" t="s">
        <v>79</v>
      </c>
      <c r="C174" t="s">
        <v>166</v>
      </c>
    </row>
    <row r="175" spans="1:3" x14ac:dyDescent="0.2">
      <c r="A175">
        <v>33308</v>
      </c>
      <c r="B175" t="s">
        <v>74</v>
      </c>
      <c r="C175" t="s">
        <v>80</v>
      </c>
    </row>
    <row r="176" spans="1:3" x14ac:dyDescent="0.2">
      <c r="A176">
        <v>33308</v>
      </c>
      <c r="B176" t="s">
        <v>74</v>
      </c>
      <c r="C176" t="s">
        <v>167</v>
      </c>
    </row>
    <row r="177" spans="1:3" x14ac:dyDescent="0.2">
      <c r="A177">
        <v>444044</v>
      </c>
      <c r="B177" t="s">
        <v>79</v>
      </c>
      <c r="C177" t="s">
        <v>167</v>
      </c>
    </row>
    <row r="178" spans="1:3" x14ac:dyDescent="0.2">
      <c r="A178">
        <v>33308</v>
      </c>
      <c r="B178" t="s">
        <v>74</v>
      </c>
      <c r="C178" t="s">
        <v>191</v>
      </c>
    </row>
    <row r="179" spans="1:3" x14ac:dyDescent="0.2">
      <c r="A179">
        <v>33308</v>
      </c>
      <c r="B179" t="s">
        <v>74</v>
      </c>
      <c r="C179" t="s">
        <v>192</v>
      </c>
    </row>
    <row r="180" spans="1:3" x14ac:dyDescent="0.2">
      <c r="A180">
        <v>33308</v>
      </c>
      <c r="B180" t="s">
        <v>74</v>
      </c>
      <c r="C180" t="s">
        <v>193</v>
      </c>
    </row>
    <row r="181" spans="1:3" x14ac:dyDescent="0.2">
      <c r="A181">
        <v>444044</v>
      </c>
      <c r="B181" t="s">
        <v>79</v>
      </c>
      <c r="C181" t="s">
        <v>94</v>
      </c>
    </row>
    <row r="182" spans="1:3" x14ac:dyDescent="0.2">
      <c r="A182">
        <v>33308</v>
      </c>
      <c r="B182" t="s">
        <v>74</v>
      </c>
      <c r="C182" t="s">
        <v>194</v>
      </c>
    </row>
    <row r="183" spans="1:3" x14ac:dyDescent="0.2">
      <c r="A183">
        <v>444044</v>
      </c>
      <c r="B183" t="s">
        <v>79</v>
      </c>
      <c r="C183" t="s">
        <v>195</v>
      </c>
    </row>
    <row r="184" spans="1:3" x14ac:dyDescent="0.2">
      <c r="A184">
        <v>33308</v>
      </c>
      <c r="B184" t="s">
        <v>74</v>
      </c>
      <c r="C184" t="s">
        <v>196</v>
      </c>
    </row>
    <row r="185" spans="1:3" x14ac:dyDescent="0.2">
      <c r="A185">
        <v>33308</v>
      </c>
      <c r="B185" t="s">
        <v>74</v>
      </c>
      <c r="C185" t="s">
        <v>197</v>
      </c>
    </row>
    <row r="186" spans="1:3" x14ac:dyDescent="0.2">
      <c r="A186">
        <v>444044</v>
      </c>
      <c r="B186" t="s">
        <v>79</v>
      </c>
      <c r="C186" t="s">
        <v>198</v>
      </c>
    </row>
    <row r="187" spans="1:3" x14ac:dyDescent="0.2">
      <c r="A187">
        <v>33308</v>
      </c>
      <c r="B187" t="s">
        <v>74</v>
      </c>
      <c r="C187" t="s">
        <v>199</v>
      </c>
    </row>
    <row r="188" spans="1:3" x14ac:dyDescent="0.2">
      <c r="A188">
        <v>33308</v>
      </c>
      <c r="B188" t="s">
        <v>74</v>
      </c>
      <c r="C188" t="s">
        <v>200</v>
      </c>
    </row>
    <row r="189" spans="1:3" x14ac:dyDescent="0.2">
      <c r="A189">
        <v>444044</v>
      </c>
      <c r="B189" t="s">
        <v>79</v>
      </c>
      <c r="C189" t="s">
        <v>94</v>
      </c>
    </row>
    <row r="190" spans="1:3" x14ac:dyDescent="0.2">
      <c r="A190">
        <v>33308</v>
      </c>
      <c r="B190" t="s">
        <v>74</v>
      </c>
      <c r="C190" t="s">
        <v>201</v>
      </c>
    </row>
    <row r="191" spans="1:3" x14ac:dyDescent="0.2">
      <c r="A191">
        <v>444044</v>
      </c>
      <c r="B191" t="s">
        <v>79</v>
      </c>
      <c r="C191" t="s">
        <v>202</v>
      </c>
    </row>
    <row r="192" spans="1:3" x14ac:dyDescent="0.2">
      <c r="A192">
        <v>33308</v>
      </c>
      <c r="B192" t="s">
        <v>74</v>
      </c>
      <c r="C192" t="s">
        <v>203</v>
      </c>
    </row>
    <row r="193" spans="1:3" x14ac:dyDescent="0.2">
      <c r="A193">
        <v>33308</v>
      </c>
      <c r="B193" t="s">
        <v>74</v>
      </c>
      <c r="C193" t="s">
        <v>204</v>
      </c>
    </row>
    <row r="194" spans="1:3" x14ac:dyDescent="0.2">
      <c r="A194">
        <v>33308</v>
      </c>
      <c r="B194" t="s">
        <v>74</v>
      </c>
      <c r="C194" t="s">
        <v>205</v>
      </c>
    </row>
    <row r="195" spans="1:3" x14ac:dyDescent="0.2">
      <c r="A195">
        <v>33308</v>
      </c>
      <c r="B195" t="s">
        <v>74</v>
      </c>
      <c r="C195" t="s">
        <v>206</v>
      </c>
    </row>
    <row r="196" spans="1:3" x14ac:dyDescent="0.2">
      <c r="A196">
        <v>33308</v>
      </c>
      <c r="B196" t="s">
        <v>74</v>
      </c>
      <c r="C196" t="s">
        <v>207</v>
      </c>
    </row>
    <row r="197" spans="1:3" x14ac:dyDescent="0.2">
      <c r="A197">
        <v>33308</v>
      </c>
      <c r="B197" t="s">
        <v>74</v>
      </c>
      <c r="C197" t="s">
        <v>208</v>
      </c>
    </row>
    <row r="198" spans="1:3" x14ac:dyDescent="0.2">
      <c r="A198">
        <v>33308</v>
      </c>
      <c r="B198" t="s">
        <v>74</v>
      </c>
      <c r="C198" t="s">
        <v>209</v>
      </c>
    </row>
    <row r="199" spans="1:3" x14ac:dyDescent="0.2">
      <c r="A199">
        <v>33308</v>
      </c>
      <c r="B199" t="s">
        <v>74</v>
      </c>
      <c r="C199" t="s">
        <v>109</v>
      </c>
    </row>
    <row r="200" spans="1:3" x14ac:dyDescent="0.2">
      <c r="A200">
        <v>33308</v>
      </c>
      <c r="B200" t="s">
        <v>74</v>
      </c>
      <c r="C200" t="s">
        <v>210</v>
      </c>
    </row>
    <row r="201" spans="1:3" x14ac:dyDescent="0.2">
      <c r="A201">
        <v>33308</v>
      </c>
      <c r="B201" t="s">
        <v>74</v>
      </c>
      <c r="C201" t="s">
        <v>211</v>
      </c>
    </row>
    <row r="202" spans="1:3" x14ac:dyDescent="0.2">
      <c r="A202">
        <v>444044</v>
      </c>
      <c r="B202" t="s">
        <v>79</v>
      </c>
      <c r="C202" t="s">
        <v>212</v>
      </c>
    </row>
    <row r="203" spans="1:3" x14ac:dyDescent="0.2">
      <c r="A203">
        <v>33308</v>
      </c>
      <c r="B203" t="s">
        <v>74</v>
      </c>
      <c r="C203" t="s">
        <v>213</v>
      </c>
    </row>
    <row r="204" spans="1:3" x14ac:dyDescent="0.2">
      <c r="A204">
        <v>33308</v>
      </c>
      <c r="B204" t="s">
        <v>74</v>
      </c>
      <c r="C204" t="s">
        <v>214</v>
      </c>
    </row>
    <row r="205" spans="1:3" x14ac:dyDescent="0.2">
      <c r="A205">
        <v>33308</v>
      </c>
      <c r="B205" t="s">
        <v>74</v>
      </c>
      <c r="C205" t="s">
        <v>215</v>
      </c>
    </row>
    <row r="206" spans="1:3" x14ac:dyDescent="0.2">
      <c r="A206">
        <v>33308</v>
      </c>
      <c r="B206" t="s">
        <v>74</v>
      </c>
      <c r="C206" t="s">
        <v>216</v>
      </c>
    </row>
    <row r="207" spans="1:3" x14ac:dyDescent="0.2">
      <c r="A207">
        <v>33308</v>
      </c>
      <c r="B207" t="s">
        <v>74</v>
      </c>
      <c r="C207" t="s">
        <v>84</v>
      </c>
    </row>
    <row r="208" spans="1:3" x14ac:dyDescent="0.2">
      <c r="A208">
        <v>33308</v>
      </c>
      <c r="B208" t="s">
        <v>74</v>
      </c>
      <c r="C208" t="s">
        <v>210</v>
      </c>
    </row>
    <row r="209" spans="1:3" x14ac:dyDescent="0.2">
      <c r="A209">
        <v>444044</v>
      </c>
      <c r="B209" t="s">
        <v>79</v>
      </c>
      <c r="C209" t="s">
        <v>212</v>
      </c>
    </row>
    <row r="210" spans="1:3" x14ac:dyDescent="0.2">
      <c r="A210">
        <v>33308</v>
      </c>
      <c r="B210" t="s">
        <v>74</v>
      </c>
      <c r="C210" t="s">
        <v>217</v>
      </c>
    </row>
    <row r="211" spans="1:3" x14ac:dyDescent="0.2">
      <c r="A211">
        <v>33308</v>
      </c>
      <c r="B211" t="s">
        <v>74</v>
      </c>
      <c r="C211" t="s">
        <v>218</v>
      </c>
    </row>
    <row r="212" spans="1:3" x14ac:dyDescent="0.2">
      <c r="A212">
        <v>33308</v>
      </c>
      <c r="B212" t="s">
        <v>74</v>
      </c>
      <c r="C212" t="s">
        <v>219</v>
      </c>
    </row>
    <row r="213" spans="1:3" x14ac:dyDescent="0.2">
      <c r="A213">
        <v>33308</v>
      </c>
      <c r="B213" t="s">
        <v>74</v>
      </c>
      <c r="C213" t="s">
        <v>220</v>
      </c>
    </row>
    <row r="214" spans="1:3" x14ac:dyDescent="0.2">
      <c r="A214">
        <v>33308</v>
      </c>
      <c r="B214" t="s">
        <v>74</v>
      </c>
      <c r="C214" t="s">
        <v>169</v>
      </c>
    </row>
    <row r="215" spans="1:3" x14ac:dyDescent="0.2">
      <c r="A215">
        <v>33308</v>
      </c>
      <c r="B215" t="s">
        <v>74</v>
      </c>
      <c r="C215" t="s">
        <v>221</v>
      </c>
    </row>
    <row r="216" spans="1:3" x14ac:dyDescent="0.2">
      <c r="A216">
        <v>33308</v>
      </c>
      <c r="B216" t="s">
        <v>74</v>
      </c>
      <c r="C216" t="s">
        <v>212</v>
      </c>
    </row>
    <row r="217" spans="1:3" x14ac:dyDescent="0.2">
      <c r="A217">
        <v>33308</v>
      </c>
      <c r="B217" t="s">
        <v>74</v>
      </c>
      <c r="C217" t="s">
        <v>222</v>
      </c>
    </row>
    <row r="218" spans="1:3" x14ac:dyDescent="0.2">
      <c r="A218">
        <v>33308</v>
      </c>
      <c r="B218" t="s">
        <v>74</v>
      </c>
      <c r="C218" t="s">
        <v>223</v>
      </c>
    </row>
    <row r="219" spans="1:3" x14ac:dyDescent="0.2">
      <c r="A219">
        <v>33308</v>
      </c>
      <c r="B219" t="s">
        <v>74</v>
      </c>
      <c r="C219" t="s">
        <v>224</v>
      </c>
    </row>
    <row r="220" spans="1:3" x14ac:dyDescent="0.2">
      <c r="A220">
        <v>33308</v>
      </c>
      <c r="B220" t="s">
        <v>74</v>
      </c>
      <c r="C220" t="s">
        <v>225</v>
      </c>
    </row>
    <row r="221" spans="1:3" x14ac:dyDescent="0.2">
      <c r="A221">
        <v>33308</v>
      </c>
      <c r="B221" t="s">
        <v>74</v>
      </c>
      <c r="C221" t="s">
        <v>226</v>
      </c>
    </row>
    <row r="222" spans="1:3" x14ac:dyDescent="0.2">
      <c r="A222">
        <v>33308</v>
      </c>
      <c r="B222" t="s">
        <v>74</v>
      </c>
      <c r="C222" t="s">
        <v>227</v>
      </c>
    </row>
    <row r="223" spans="1:3" x14ac:dyDescent="0.2">
      <c r="A223">
        <v>33308</v>
      </c>
      <c r="B223" t="s">
        <v>74</v>
      </c>
      <c r="C223" t="s">
        <v>228</v>
      </c>
    </row>
    <row r="224" spans="1:3" x14ac:dyDescent="0.2">
      <c r="A224">
        <v>33308</v>
      </c>
      <c r="B224" t="s">
        <v>74</v>
      </c>
      <c r="C224" t="s">
        <v>229</v>
      </c>
    </row>
    <row r="225" spans="1:3" x14ac:dyDescent="0.2">
      <c r="A225">
        <v>33308</v>
      </c>
      <c r="B225" t="s">
        <v>74</v>
      </c>
      <c r="C225" t="s">
        <v>230</v>
      </c>
    </row>
    <row r="226" spans="1:3" x14ac:dyDescent="0.2">
      <c r="A226">
        <v>33308</v>
      </c>
      <c r="B226" t="s">
        <v>74</v>
      </c>
      <c r="C226" t="s">
        <v>231</v>
      </c>
    </row>
    <row r="227" spans="1:3" x14ac:dyDescent="0.2">
      <c r="A227">
        <v>33308</v>
      </c>
      <c r="B227" t="s">
        <v>74</v>
      </c>
      <c r="C227" t="s">
        <v>210</v>
      </c>
    </row>
    <row r="228" spans="1:3" x14ac:dyDescent="0.2">
      <c r="A228">
        <v>33308</v>
      </c>
      <c r="B228" t="s">
        <v>74</v>
      </c>
      <c r="C228" t="s">
        <v>232</v>
      </c>
    </row>
    <row r="229" spans="1:3" x14ac:dyDescent="0.2">
      <c r="A229">
        <v>33308</v>
      </c>
      <c r="B229" t="s">
        <v>74</v>
      </c>
      <c r="C229" t="s">
        <v>233</v>
      </c>
    </row>
    <row r="230" spans="1:3" x14ac:dyDescent="0.2">
      <c r="A230">
        <v>33308</v>
      </c>
      <c r="B230" t="s">
        <v>74</v>
      </c>
      <c r="C230" t="s">
        <v>234</v>
      </c>
    </row>
    <row r="231" spans="1:3" x14ac:dyDescent="0.2">
      <c r="A231">
        <v>33308</v>
      </c>
      <c r="B231" t="s">
        <v>74</v>
      </c>
      <c r="C231" t="s">
        <v>235</v>
      </c>
    </row>
    <row r="232" spans="1:3" x14ac:dyDescent="0.2">
      <c r="A232">
        <v>33308</v>
      </c>
      <c r="B232" t="s">
        <v>74</v>
      </c>
      <c r="C232" t="s">
        <v>236</v>
      </c>
    </row>
    <row r="233" spans="1:3" x14ac:dyDescent="0.2">
      <c r="A233">
        <v>33308</v>
      </c>
      <c r="B233" t="s">
        <v>74</v>
      </c>
      <c r="C233" t="s">
        <v>146</v>
      </c>
    </row>
    <row r="234" spans="1:3" x14ac:dyDescent="0.2">
      <c r="A234">
        <v>33308</v>
      </c>
      <c r="B234" t="s">
        <v>74</v>
      </c>
      <c r="C234" t="s">
        <v>237</v>
      </c>
    </row>
    <row r="235" spans="1:3" x14ac:dyDescent="0.2">
      <c r="A235">
        <v>33308</v>
      </c>
      <c r="B235" t="s">
        <v>74</v>
      </c>
      <c r="C235" t="s">
        <v>238</v>
      </c>
    </row>
    <row r="236" spans="1:3" x14ac:dyDescent="0.2">
      <c r="A236">
        <v>33308</v>
      </c>
      <c r="B236" t="s">
        <v>74</v>
      </c>
      <c r="C236" t="s">
        <v>239</v>
      </c>
    </row>
    <row r="237" spans="1:3" x14ac:dyDescent="0.2">
      <c r="A237">
        <v>33308</v>
      </c>
      <c r="B237" t="s">
        <v>74</v>
      </c>
      <c r="C237" t="s">
        <v>240</v>
      </c>
    </row>
    <row r="238" spans="1:3" x14ac:dyDescent="0.2">
      <c r="A238">
        <v>33308</v>
      </c>
      <c r="B238" t="s">
        <v>74</v>
      </c>
      <c r="C238" t="s">
        <v>241</v>
      </c>
    </row>
    <row r="239" spans="1:3" x14ac:dyDescent="0.2">
      <c r="A239">
        <v>444044</v>
      </c>
      <c r="B239" t="s">
        <v>79</v>
      </c>
      <c r="C239" t="s">
        <v>242</v>
      </c>
    </row>
    <row r="240" spans="1:3" x14ac:dyDescent="0.2">
      <c r="A240">
        <v>33308</v>
      </c>
      <c r="B240" t="s">
        <v>74</v>
      </c>
      <c r="C240" t="s">
        <v>243</v>
      </c>
    </row>
    <row r="241" spans="1:3" x14ac:dyDescent="0.2">
      <c r="A241">
        <v>444044</v>
      </c>
      <c r="B241" t="s">
        <v>79</v>
      </c>
      <c r="C241" t="s">
        <v>244</v>
      </c>
    </row>
    <row r="242" spans="1:3" x14ac:dyDescent="0.2">
      <c r="A242">
        <v>33308</v>
      </c>
      <c r="B242" t="s">
        <v>74</v>
      </c>
      <c r="C242" t="s">
        <v>245</v>
      </c>
    </row>
    <row r="243" spans="1:3" x14ac:dyDescent="0.2">
      <c r="A243">
        <v>33308</v>
      </c>
      <c r="B243" t="s">
        <v>74</v>
      </c>
      <c r="C243" t="s">
        <v>246</v>
      </c>
    </row>
    <row r="244" spans="1:3" x14ac:dyDescent="0.2">
      <c r="A244">
        <v>33308</v>
      </c>
      <c r="B244" t="s">
        <v>74</v>
      </c>
      <c r="C244" t="s">
        <v>247</v>
      </c>
    </row>
    <row r="245" spans="1:3" x14ac:dyDescent="0.2">
      <c r="A245">
        <v>33308</v>
      </c>
      <c r="B245" t="s">
        <v>74</v>
      </c>
      <c r="C245" t="s">
        <v>248</v>
      </c>
    </row>
    <row r="246" spans="1:3" x14ac:dyDescent="0.2">
      <c r="A246">
        <v>444044</v>
      </c>
      <c r="B246" t="s">
        <v>79</v>
      </c>
      <c r="C246" t="s">
        <v>249</v>
      </c>
    </row>
    <row r="247" spans="1:3" x14ac:dyDescent="0.2">
      <c r="A247">
        <v>33308</v>
      </c>
      <c r="B247" t="s">
        <v>74</v>
      </c>
      <c r="C247" t="s">
        <v>250</v>
      </c>
    </row>
    <row r="248" spans="1:3" x14ac:dyDescent="0.2">
      <c r="A248">
        <v>33308</v>
      </c>
      <c r="B248" t="s">
        <v>74</v>
      </c>
      <c r="C248" t="s">
        <v>251</v>
      </c>
    </row>
    <row r="249" spans="1:3" x14ac:dyDescent="0.2">
      <c r="A249">
        <v>33308</v>
      </c>
      <c r="B249" t="s">
        <v>74</v>
      </c>
      <c r="C249" t="s">
        <v>252</v>
      </c>
    </row>
    <row r="250" spans="1:3" x14ac:dyDescent="0.2">
      <c r="A250">
        <v>33308</v>
      </c>
      <c r="B250" t="s">
        <v>74</v>
      </c>
      <c r="C250" t="s">
        <v>253</v>
      </c>
    </row>
    <row r="251" spans="1:3" x14ac:dyDescent="0.2">
      <c r="A251">
        <v>444044</v>
      </c>
      <c r="B251" t="s">
        <v>79</v>
      </c>
      <c r="C251" t="s">
        <v>254</v>
      </c>
    </row>
    <row r="252" spans="1:3" x14ac:dyDescent="0.2">
      <c r="A252">
        <v>33308</v>
      </c>
      <c r="B252" t="s">
        <v>74</v>
      </c>
      <c r="C252" t="s">
        <v>255</v>
      </c>
    </row>
    <row r="253" spans="1:3" x14ac:dyDescent="0.2">
      <c r="A253">
        <v>33308</v>
      </c>
      <c r="B253" t="s">
        <v>74</v>
      </c>
      <c r="C253" t="s">
        <v>256</v>
      </c>
    </row>
    <row r="254" spans="1:3" x14ac:dyDescent="0.2">
      <c r="A254">
        <v>33308</v>
      </c>
      <c r="B254" t="s">
        <v>74</v>
      </c>
      <c r="C254" t="s">
        <v>257</v>
      </c>
    </row>
    <row r="255" spans="1:3" x14ac:dyDescent="0.2">
      <c r="A255">
        <v>33308</v>
      </c>
      <c r="B255" t="s">
        <v>74</v>
      </c>
      <c r="C255" t="s">
        <v>258</v>
      </c>
    </row>
    <row r="256" spans="1:3" x14ac:dyDescent="0.2">
      <c r="A256">
        <v>33308</v>
      </c>
      <c r="B256" t="s">
        <v>74</v>
      </c>
      <c r="C256" t="s">
        <v>259</v>
      </c>
    </row>
    <row r="257" spans="1:3" x14ac:dyDescent="0.2">
      <c r="A257">
        <v>444044</v>
      </c>
      <c r="B257" t="s">
        <v>79</v>
      </c>
      <c r="C257" t="s">
        <v>259</v>
      </c>
    </row>
    <row r="258" spans="1:3" x14ac:dyDescent="0.2">
      <c r="A258">
        <v>33308</v>
      </c>
      <c r="B258" t="s">
        <v>74</v>
      </c>
      <c r="C258" t="s">
        <v>260</v>
      </c>
    </row>
    <row r="259" spans="1:3" x14ac:dyDescent="0.2">
      <c r="A259">
        <v>444044</v>
      </c>
      <c r="B259" t="s">
        <v>79</v>
      </c>
      <c r="C259" t="s">
        <v>195</v>
      </c>
    </row>
    <row r="260" spans="1:3" x14ac:dyDescent="0.2">
      <c r="A260">
        <v>33308</v>
      </c>
      <c r="B260" t="s">
        <v>74</v>
      </c>
      <c r="C260" t="s">
        <v>103</v>
      </c>
    </row>
    <row r="261" spans="1:3" x14ac:dyDescent="0.2">
      <c r="A261">
        <v>33308</v>
      </c>
      <c r="B261" t="s">
        <v>74</v>
      </c>
      <c r="C261" t="s">
        <v>261</v>
      </c>
    </row>
    <row r="262" spans="1:3" x14ac:dyDescent="0.2">
      <c r="A262">
        <v>33308</v>
      </c>
      <c r="B262" t="s">
        <v>74</v>
      </c>
      <c r="C262" t="s">
        <v>262</v>
      </c>
    </row>
    <row r="263" spans="1:3" x14ac:dyDescent="0.2">
      <c r="A263">
        <v>444044</v>
      </c>
      <c r="B263" t="s">
        <v>79</v>
      </c>
      <c r="C263" t="s">
        <v>263</v>
      </c>
    </row>
    <row r="264" spans="1:3" x14ac:dyDescent="0.2">
      <c r="A264">
        <v>33308</v>
      </c>
      <c r="B264" t="s">
        <v>74</v>
      </c>
      <c r="C264" t="s">
        <v>196</v>
      </c>
    </row>
    <row r="265" spans="1:3" x14ac:dyDescent="0.2">
      <c r="A265">
        <v>33308</v>
      </c>
      <c r="B265" t="s">
        <v>74</v>
      </c>
      <c r="C265" t="s">
        <v>77</v>
      </c>
    </row>
    <row r="266" spans="1:3" x14ac:dyDescent="0.2">
      <c r="A266">
        <v>33308</v>
      </c>
      <c r="B266" t="s">
        <v>74</v>
      </c>
      <c r="C266" t="s">
        <v>78</v>
      </c>
    </row>
    <row r="267" spans="1:3" x14ac:dyDescent="0.2">
      <c r="A267">
        <v>444044</v>
      </c>
      <c r="B267" t="s">
        <v>79</v>
      </c>
      <c r="C267" t="s">
        <v>78</v>
      </c>
    </row>
    <row r="268" spans="1:3" x14ac:dyDescent="0.2">
      <c r="A268">
        <v>33308</v>
      </c>
      <c r="B268" t="s">
        <v>74</v>
      </c>
      <c r="C268" t="s">
        <v>84</v>
      </c>
    </row>
    <row r="269" spans="1:3" x14ac:dyDescent="0.2">
      <c r="A269">
        <v>33308</v>
      </c>
      <c r="B269" t="s">
        <v>74</v>
      </c>
      <c r="C269" t="s">
        <v>264</v>
      </c>
    </row>
    <row r="270" spans="1:3" x14ac:dyDescent="0.2">
      <c r="A270">
        <v>33308</v>
      </c>
      <c r="B270" t="s">
        <v>74</v>
      </c>
      <c r="C270" t="s">
        <v>87</v>
      </c>
    </row>
    <row r="271" spans="1:3" x14ac:dyDescent="0.2">
      <c r="A271">
        <v>33308</v>
      </c>
      <c r="B271" t="s">
        <v>74</v>
      </c>
      <c r="C271" t="s">
        <v>77</v>
      </c>
    </row>
    <row r="272" spans="1:3" x14ac:dyDescent="0.2">
      <c r="A272">
        <v>33308</v>
      </c>
      <c r="B272" t="s">
        <v>74</v>
      </c>
      <c r="C272" t="s">
        <v>106</v>
      </c>
    </row>
    <row r="273" spans="1:3" x14ac:dyDescent="0.2">
      <c r="A273">
        <v>444044</v>
      </c>
      <c r="B273" t="s">
        <v>79</v>
      </c>
      <c r="C273" t="s">
        <v>106</v>
      </c>
    </row>
    <row r="274" spans="1:3" x14ac:dyDescent="0.2">
      <c r="A274">
        <v>33308</v>
      </c>
      <c r="B274" t="s">
        <v>74</v>
      </c>
      <c r="C274" t="s">
        <v>109</v>
      </c>
    </row>
    <row r="275" spans="1:3" x14ac:dyDescent="0.2">
      <c r="A275">
        <v>33308</v>
      </c>
      <c r="B275" t="s">
        <v>74</v>
      </c>
      <c r="C275" t="s">
        <v>265</v>
      </c>
    </row>
    <row r="276" spans="1:3" x14ac:dyDescent="0.2">
      <c r="A276">
        <v>33308</v>
      </c>
      <c r="B276" t="s">
        <v>74</v>
      </c>
      <c r="C276" t="s">
        <v>77</v>
      </c>
    </row>
    <row r="277" spans="1:3" x14ac:dyDescent="0.2">
      <c r="A277">
        <v>33308</v>
      </c>
      <c r="B277" t="s">
        <v>74</v>
      </c>
      <c r="C277" t="s">
        <v>126</v>
      </c>
    </row>
    <row r="278" spans="1:3" x14ac:dyDescent="0.2">
      <c r="A278">
        <v>444044</v>
      </c>
      <c r="B278" t="s">
        <v>79</v>
      </c>
      <c r="C278" t="s">
        <v>126</v>
      </c>
    </row>
    <row r="279" spans="1:3" x14ac:dyDescent="0.2">
      <c r="A279">
        <v>33308</v>
      </c>
      <c r="B279" t="s">
        <v>74</v>
      </c>
      <c r="C279" t="s">
        <v>129</v>
      </c>
    </row>
    <row r="280" spans="1:3" x14ac:dyDescent="0.2">
      <c r="A280">
        <v>33308</v>
      </c>
      <c r="B280" t="s">
        <v>74</v>
      </c>
      <c r="C280" t="s">
        <v>266</v>
      </c>
    </row>
    <row r="281" spans="1:3" x14ac:dyDescent="0.2">
      <c r="A281">
        <v>33308</v>
      </c>
      <c r="B281" t="s">
        <v>74</v>
      </c>
      <c r="C281" t="s">
        <v>77</v>
      </c>
    </row>
    <row r="282" spans="1:3" x14ac:dyDescent="0.2">
      <c r="A282">
        <v>33308</v>
      </c>
      <c r="B282" t="s">
        <v>74</v>
      </c>
      <c r="C282" t="s">
        <v>143</v>
      </c>
    </row>
    <row r="283" spans="1:3" x14ac:dyDescent="0.2">
      <c r="A283">
        <v>444044</v>
      </c>
      <c r="B283" t="s">
        <v>79</v>
      </c>
      <c r="C283" t="s">
        <v>143</v>
      </c>
    </row>
    <row r="284" spans="1:3" x14ac:dyDescent="0.2">
      <c r="A284">
        <v>33308</v>
      </c>
      <c r="B284" t="s">
        <v>74</v>
      </c>
      <c r="C284" t="s">
        <v>146</v>
      </c>
    </row>
    <row r="285" spans="1:3" x14ac:dyDescent="0.2">
      <c r="A285">
        <v>33308</v>
      </c>
      <c r="B285" t="s">
        <v>74</v>
      </c>
      <c r="C285" t="s">
        <v>267</v>
      </c>
    </row>
    <row r="286" spans="1:3" x14ac:dyDescent="0.2">
      <c r="A286">
        <v>33308</v>
      </c>
      <c r="B286" t="s">
        <v>74</v>
      </c>
      <c r="C286" t="s">
        <v>77</v>
      </c>
    </row>
    <row r="287" spans="1:3" x14ac:dyDescent="0.2">
      <c r="A287">
        <v>33308</v>
      </c>
      <c r="B287" t="s">
        <v>74</v>
      </c>
      <c r="C287" t="s">
        <v>166</v>
      </c>
    </row>
    <row r="288" spans="1:3" x14ac:dyDescent="0.2">
      <c r="A288">
        <v>444044</v>
      </c>
      <c r="B288" t="s">
        <v>79</v>
      </c>
      <c r="C288" t="s">
        <v>166</v>
      </c>
    </row>
    <row r="289" spans="1:3" x14ac:dyDescent="0.2">
      <c r="A289">
        <v>33308</v>
      </c>
      <c r="B289" t="s">
        <v>74</v>
      </c>
      <c r="C289" t="s">
        <v>169</v>
      </c>
    </row>
    <row r="290" spans="1:3" x14ac:dyDescent="0.2">
      <c r="A290">
        <v>33308</v>
      </c>
      <c r="B290" t="s">
        <v>74</v>
      </c>
      <c r="C290" t="s">
        <v>268</v>
      </c>
    </row>
    <row r="291" spans="1:3" x14ac:dyDescent="0.2">
      <c r="A291">
        <v>33308</v>
      </c>
      <c r="B291" t="s">
        <v>74</v>
      </c>
      <c r="C291" t="s">
        <v>269</v>
      </c>
    </row>
    <row r="292" spans="1:3" x14ac:dyDescent="0.2">
      <c r="A292">
        <v>444044</v>
      </c>
      <c r="B292" t="s">
        <v>79</v>
      </c>
      <c r="C292" t="s">
        <v>94</v>
      </c>
    </row>
    <row r="293" spans="1:3" x14ac:dyDescent="0.2">
      <c r="A293">
        <v>33308</v>
      </c>
      <c r="B293" t="s">
        <v>74</v>
      </c>
      <c r="C293" t="s">
        <v>94</v>
      </c>
    </row>
    <row r="294" spans="1:3" x14ac:dyDescent="0.2">
      <c r="A294">
        <v>33308</v>
      </c>
      <c r="B294" t="s">
        <v>74</v>
      </c>
      <c r="C294" t="s">
        <v>270</v>
      </c>
    </row>
    <row r="295" spans="1:3" x14ac:dyDescent="0.2">
      <c r="A295">
        <v>33308</v>
      </c>
      <c r="B295" t="s">
        <v>74</v>
      </c>
      <c r="C295" t="s">
        <v>271</v>
      </c>
    </row>
  </sheetData>
  <dataValidations count="1">
    <dataValidation allowBlank="1" showInputMessage="1" showErrorMessage="1" sqref="H1:I1 G1 J1 R1:AY1 F1 K1:M1" xr:uid="{5514D0DB-FC40-F346-B34F-15B8767C3164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E541BDAF-16DB-774A-93A8-43439FA60642}">
          <x14:formula1>
            <xm:f>Dropdowns!$C$2:$C$10</xm:f>
          </x14:formula1>
          <xm:sqref>F2</xm:sqref>
        </x14:dataValidation>
        <x14:dataValidation type="list" allowBlank="1" showInputMessage="1" showErrorMessage="1" xr:uid="{B5CDE30E-7917-B94C-8A9A-43112A383B46}">
          <x14:formula1>
            <xm:f>Dropdowns!$A$2:$A$5</xm:f>
          </x14:formula1>
          <xm:sqref>D2:E2 H2:I2 AW2:BK2 S2:W2 Y2:Z2 AB2:AG2 AI2:AJ2 AL2:AM2 AO2:AP2 AR2:AU2 K2:L2 M2 O2 P2 Q2</xm:sqref>
        </x14:dataValidation>
        <x14:dataValidation type="list" allowBlank="1" showInputMessage="1" showErrorMessage="1" xr:uid="{62CD1D37-01BF-AB4F-8E7A-AE25EE7C5DAE}">
          <x14:formula1>
            <xm:f>Dropdowns!$D$2:$D$6</xm:f>
          </x14:formula1>
          <xm:sqref>G2</xm:sqref>
        </x14:dataValidation>
        <x14:dataValidation type="list" allowBlank="1" showInputMessage="1" showErrorMessage="1" xr:uid="{63F58F79-D563-2342-B7F2-4FAE38BA4976}">
          <x14:formula1>
            <xm:f>Dropdowns!$E$2:$E$7</xm:f>
          </x14:formula1>
          <xm:sqref>J2</xm:sqref>
        </x14:dataValidation>
        <x14:dataValidation type="list" allowBlank="1" showInputMessage="1" showErrorMessage="1" xr:uid="{7401D061-EA4E-6D44-A9C7-DA8EC4EC2B91}">
          <x14:formula1>
            <xm:f>Dropdowns!$F$2:$F$7</xm:f>
          </x14:formula1>
          <xm:sqref>N2</xm:sqref>
        </x14:dataValidation>
        <x14:dataValidation type="list" allowBlank="1" showInputMessage="1" showErrorMessage="1" xr:uid="{02FF6F62-916E-C94B-845B-84BDD9C3F2C7}">
          <x14:formula1>
            <xm:f>Dropdowns!$G$2:$G$9</xm:f>
          </x14:formula1>
          <xm:sqref>R2</xm:sqref>
        </x14:dataValidation>
        <x14:dataValidation type="list" allowBlank="1" showInputMessage="1" showErrorMessage="1" xr:uid="{96D76D29-B3B7-7046-9C2D-499DBB0DA85B}">
          <x14:formula1>
            <xm:f>Dropdowns!$H$2:$H$6</xm:f>
          </x14:formula1>
          <xm:sqref>X2</xm:sqref>
        </x14:dataValidation>
        <x14:dataValidation type="list" allowBlank="1" showInputMessage="1" showErrorMessage="1" xr:uid="{B50BB015-4600-C24F-9E70-A6AADD8495F5}">
          <x14:formula1>
            <xm:f>Dropdowns!$I$2:$I$11</xm:f>
          </x14:formula1>
          <xm:sqref>AA2</xm:sqref>
        </x14:dataValidation>
        <x14:dataValidation type="list" allowBlank="1" showInputMessage="1" showErrorMessage="1" xr:uid="{61E1514D-BCB6-5F48-BC95-7D6F541A712D}">
          <x14:formula1>
            <xm:f>Dropdowns!$J$2:$J$6</xm:f>
          </x14:formula1>
          <xm:sqref>AH2</xm:sqref>
        </x14:dataValidation>
        <x14:dataValidation type="list" allowBlank="1" showInputMessage="1" showErrorMessage="1" xr:uid="{D0896655-D040-E44E-8857-CCDBC41B0F67}">
          <x14:formula1>
            <xm:f>Dropdowns!$K$2:$K$6</xm:f>
          </x14:formula1>
          <xm:sqref>AK2</xm:sqref>
        </x14:dataValidation>
        <x14:dataValidation type="list" allowBlank="1" showInputMessage="1" showErrorMessage="1" xr:uid="{633673DA-0C57-1F40-B835-77B202B1CD49}">
          <x14:formula1>
            <xm:f>Dropdowns!$L$2:$L$6</xm:f>
          </x14:formula1>
          <xm:sqref>AN2</xm:sqref>
        </x14:dataValidation>
        <x14:dataValidation type="list" allowBlank="1" showInputMessage="1" showErrorMessage="1" xr:uid="{B864D9B1-3F08-5949-AA33-7B67DAD8B82C}">
          <x14:formula1>
            <xm:f>Dropdowns!$M$2:$M$8</xm:f>
          </x14:formula1>
          <xm:sqref>AQ2</xm:sqref>
        </x14:dataValidation>
        <x14:dataValidation type="list" allowBlank="1" showInputMessage="1" showErrorMessage="1" xr:uid="{179E9755-B1C8-D143-A427-47D82644ADB5}">
          <x14:formula1>
            <xm:f>Dropdowns!$N$2:$N$7</xm:f>
          </x14:formula1>
          <xm:sqref>AV2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963F-B2F2-F644-9C53-0BA82847B218}">
  <dimension ref="A1:O103"/>
  <sheetViews>
    <sheetView workbookViewId="0">
      <selection activeCell="J6" sqref="J6"/>
    </sheetView>
  </sheetViews>
  <sheetFormatPr baseColWidth="10" defaultRowHeight="16" x14ac:dyDescent="0.2"/>
  <cols>
    <col min="1" max="14" width="13.83203125" style="42" customWidth="1"/>
  </cols>
  <sheetData>
    <row r="1" spans="1:15" s="42" customFormat="1" ht="34" x14ac:dyDescent="0.2">
      <c r="A1" s="49" t="s">
        <v>65</v>
      </c>
      <c r="B1" s="49" t="s">
        <v>4</v>
      </c>
      <c r="C1" s="50" t="s">
        <v>70</v>
      </c>
      <c r="D1" s="50" t="s">
        <v>66</v>
      </c>
      <c r="E1" s="50" t="s">
        <v>68</v>
      </c>
      <c r="F1" s="50" t="s">
        <v>5</v>
      </c>
      <c r="G1" s="49" t="s">
        <v>9</v>
      </c>
      <c r="H1" s="49" t="s">
        <v>72</v>
      </c>
      <c r="I1" s="49" t="s">
        <v>56</v>
      </c>
      <c r="J1" s="49" t="s">
        <v>57</v>
      </c>
      <c r="K1" s="49" t="s">
        <v>59</v>
      </c>
      <c r="L1" s="49" t="s">
        <v>60</v>
      </c>
      <c r="M1" s="49" t="s">
        <v>61</v>
      </c>
      <c r="N1" s="49" t="s">
        <v>62</v>
      </c>
      <c r="O1" s="35"/>
    </row>
    <row r="2" spans="1:15" ht="17" x14ac:dyDescent="0.2">
      <c r="A2" s="43">
        <v>1</v>
      </c>
      <c r="B2" s="44" t="s">
        <v>4</v>
      </c>
      <c r="C2" s="42">
        <v>1</v>
      </c>
      <c r="D2" s="42" t="s">
        <v>67</v>
      </c>
      <c r="E2" s="45" t="s">
        <v>6</v>
      </c>
      <c r="F2" s="42" t="s">
        <v>53</v>
      </c>
      <c r="G2" s="46" t="s">
        <v>10</v>
      </c>
      <c r="H2" s="46" t="s">
        <v>16</v>
      </c>
      <c r="I2" s="46" t="s">
        <v>19</v>
      </c>
      <c r="J2" s="46" t="s">
        <v>58</v>
      </c>
      <c r="K2" s="46" t="s">
        <v>16</v>
      </c>
      <c r="L2" s="46" t="s">
        <v>30</v>
      </c>
      <c r="M2" s="46" t="s">
        <v>33</v>
      </c>
      <c r="N2" s="46" t="s">
        <v>69</v>
      </c>
    </row>
    <row r="3" spans="1:15" ht="17" x14ac:dyDescent="0.2">
      <c r="A3" s="45" t="s">
        <v>52</v>
      </c>
      <c r="B3" s="46" t="s">
        <v>52</v>
      </c>
      <c r="C3" s="42">
        <v>2</v>
      </c>
      <c r="D3" s="42" t="s">
        <v>71</v>
      </c>
      <c r="E3" s="45" t="s">
        <v>7</v>
      </c>
      <c r="F3" s="42" t="s">
        <v>63</v>
      </c>
      <c r="G3" s="46" t="s">
        <v>11</v>
      </c>
      <c r="H3" s="46" t="s">
        <v>17</v>
      </c>
      <c r="I3" s="46" t="s">
        <v>20</v>
      </c>
      <c r="J3" s="46" t="s">
        <v>27</v>
      </c>
      <c r="K3" s="46" t="s">
        <v>17</v>
      </c>
      <c r="L3" s="46" t="s">
        <v>31</v>
      </c>
      <c r="M3" s="46" t="s">
        <v>34</v>
      </c>
      <c r="N3" s="46" t="s">
        <v>38</v>
      </c>
    </row>
    <row r="4" spans="1:15" ht="17" x14ac:dyDescent="0.2">
      <c r="A4" s="45" t="s">
        <v>54</v>
      </c>
      <c r="B4" s="46" t="s">
        <v>54</v>
      </c>
      <c r="C4" s="42">
        <v>3</v>
      </c>
      <c r="D4" s="42" t="s">
        <v>52</v>
      </c>
      <c r="E4" s="45" t="s">
        <v>8</v>
      </c>
      <c r="F4" s="42" t="s">
        <v>64</v>
      </c>
      <c r="G4" s="46" t="s">
        <v>12</v>
      </c>
      <c r="H4" s="46" t="s">
        <v>52</v>
      </c>
      <c r="I4" s="46" t="s">
        <v>21</v>
      </c>
      <c r="J4" s="46" t="s">
        <v>52</v>
      </c>
      <c r="K4" s="46" t="s">
        <v>52</v>
      </c>
      <c r="L4" s="46" t="s">
        <v>52</v>
      </c>
      <c r="M4" s="46" t="s">
        <v>35</v>
      </c>
      <c r="N4" s="46" t="s">
        <v>39</v>
      </c>
    </row>
    <row r="5" spans="1:15" ht="32" x14ac:dyDescent="0.2">
      <c r="A5" s="45"/>
      <c r="C5" s="42">
        <v>4</v>
      </c>
      <c r="D5" s="42" t="s">
        <v>54</v>
      </c>
      <c r="E5" s="45" t="s">
        <v>52</v>
      </c>
      <c r="F5" s="42" t="s">
        <v>52</v>
      </c>
      <c r="G5" s="46" t="s">
        <v>13</v>
      </c>
      <c r="H5" s="46" t="s">
        <v>54</v>
      </c>
      <c r="I5" s="46" t="s">
        <v>22</v>
      </c>
      <c r="J5" s="46" t="s">
        <v>54</v>
      </c>
      <c r="K5" s="46" t="s">
        <v>54</v>
      </c>
      <c r="L5" s="46" t="s">
        <v>54</v>
      </c>
      <c r="M5" s="46" t="s">
        <v>36</v>
      </c>
      <c r="N5" s="46" t="s">
        <v>52</v>
      </c>
    </row>
    <row r="6" spans="1:15" ht="17" x14ac:dyDescent="0.2">
      <c r="B6" s="46"/>
      <c r="C6" s="42">
        <v>5</v>
      </c>
      <c r="E6" s="45" t="s">
        <v>54</v>
      </c>
      <c r="F6" s="42" t="s">
        <v>54</v>
      </c>
      <c r="G6" s="46" t="s">
        <v>55</v>
      </c>
      <c r="I6" s="46" t="s">
        <v>23</v>
      </c>
      <c r="J6" s="45"/>
      <c r="M6" s="46" t="s">
        <v>52</v>
      </c>
      <c r="N6" s="46" t="s">
        <v>54</v>
      </c>
    </row>
    <row r="7" spans="1:15" x14ac:dyDescent="0.2">
      <c r="A7" s="46"/>
      <c r="C7" s="42">
        <v>6</v>
      </c>
      <c r="G7" s="46" t="s">
        <v>52</v>
      </c>
      <c r="H7" s="46"/>
      <c r="I7" s="46" t="s">
        <v>24</v>
      </c>
      <c r="M7" s="46" t="s">
        <v>54</v>
      </c>
    </row>
    <row r="8" spans="1:15" ht="17" x14ac:dyDescent="0.2">
      <c r="A8" s="46"/>
      <c r="C8" s="42" t="s">
        <v>52</v>
      </c>
      <c r="G8" s="46" t="s">
        <v>54</v>
      </c>
      <c r="H8" s="46"/>
      <c r="I8" s="46" t="s">
        <v>55</v>
      </c>
    </row>
    <row r="9" spans="1:15" ht="17" x14ac:dyDescent="0.2">
      <c r="A9" s="46"/>
      <c r="C9" s="42" t="s">
        <v>54</v>
      </c>
      <c r="G9" s="46"/>
      <c r="H9" s="46"/>
      <c r="I9" s="46" t="s">
        <v>52</v>
      </c>
    </row>
    <row r="10" spans="1:15" x14ac:dyDescent="0.2">
      <c r="A10" s="46"/>
      <c r="B10" s="46"/>
      <c r="I10" s="46" t="s">
        <v>54</v>
      </c>
    </row>
    <row r="11" spans="1:15" x14ac:dyDescent="0.2">
      <c r="B11" s="46"/>
      <c r="E11" s="40"/>
      <c r="F11" s="46"/>
    </row>
    <row r="12" spans="1:15" x14ac:dyDescent="0.2">
      <c r="A12" s="45"/>
      <c r="E12" s="46"/>
      <c r="F12" s="47"/>
    </row>
    <row r="13" spans="1:15" x14ac:dyDescent="0.2">
      <c r="A13" s="46"/>
      <c r="E13" s="46"/>
      <c r="F13" s="46"/>
    </row>
    <row r="14" spans="1:15" x14ac:dyDescent="0.2">
      <c r="A14" s="46"/>
      <c r="E14" s="46"/>
      <c r="F14" s="46"/>
    </row>
    <row r="15" spans="1:15" x14ac:dyDescent="0.2">
      <c r="A15" s="46"/>
      <c r="E15" s="46"/>
      <c r="F15" s="46"/>
    </row>
    <row r="16" spans="1:15" x14ac:dyDescent="0.2">
      <c r="A16" s="46"/>
    </row>
    <row r="17" spans="1:2" x14ac:dyDescent="0.2">
      <c r="A17" s="46"/>
    </row>
    <row r="18" spans="1:2" x14ac:dyDescent="0.2">
      <c r="A18" s="46"/>
    </row>
    <row r="19" spans="1:2" x14ac:dyDescent="0.2">
      <c r="A19" s="46"/>
    </row>
    <row r="20" spans="1:2" x14ac:dyDescent="0.2">
      <c r="B20" s="40"/>
    </row>
    <row r="21" spans="1:2" x14ac:dyDescent="0.2">
      <c r="A21" s="46"/>
    </row>
    <row r="22" spans="1:2" x14ac:dyDescent="0.2">
      <c r="A22" s="46"/>
    </row>
    <row r="23" spans="1:2" x14ac:dyDescent="0.2">
      <c r="A23" s="46"/>
    </row>
    <row r="24" spans="1:2" x14ac:dyDescent="0.2">
      <c r="A24" s="46"/>
    </row>
    <row r="25" spans="1:2" x14ac:dyDescent="0.2">
      <c r="A25" s="46"/>
    </row>
    <row r="65" spans="1:2" x14ac:dyDescent="0.2">
      <c r="A65" s="40"/>
      <c r="B65" s="45"/>
    </row>
    <row r="66" spans="1:2" x14ac:dyDescent="0.2">
      <c r="A66" s="45"/>
      <c r="B66" s="45"/>
    </row>
    <row r="67" spans="1:2" x14ac:dyDescent="0.2">
      <c r="A67" s="45"/>
      <c r="B67" s="45"/>
    </row>
    <row r="68" spans="1:2" x14ac:dyDescent="0.2">
      <c r="A68" s="45"/>
      <c r="B68" s="45"/>
    </row>
    <row r="69" spans="1:2" x14ac:dyDescent="0.2">
      <c r="A69" s="45"/>
      <c r="B69" s="45"/>
    </row>
    <row r="70" spans="1:2" x14ac:dyDescent="0.2">
      <c r="A70" s="45"/>
      <c r="B70" s="45"/>
    </row>
    <row r="71" spans="1:2" x14ac:dyDescent="0.2">
      <c r="A71" s="40"/>
      <c r="B71" s="45"/>
    </row>
    <row r="72" spans="1:2" x14ac:dyDescent="0.2">
      <c r="A72" s="45"/>
      <c r="B72" s="43"/>
    </row>
    <row r="73" spans="1:2" x14ac:dyDescent="0.2">
      <c r="A73" s="45"/>
      <c r="B73" s="45"/>
    </row>
    <row r="74" spans="1:2" x14ac:dyDescent="0.2">
      <c r="A74" s="45"/>
      <c r="B74" s="45"/>
    </row>
    <row r="80" spans="1:2" x14ac:dyDescent="0.2">
      <c r="A80" s="48"/>
      <c r="B80" s="45"/>
    </row>
    <row r="81" spans="1:2" x14ac:dyDescent="0.2">
      <c r="A81" s="45"/>
      <c r="B81" s="45"/>
    </row>
    <row r="82" spans="1:2" x14ac:dyDescent="0.2">
      <c r="A82" s="45"/>
      <c r="B82" s="45"/>
    </row>
    <row r="83" spans="1:2" x14ac:dyDescent="0.2">
      <c r="A83" s="45"/>
      <c r="B83" s="45"/>
    </row>
    <row r="84" spans="1:2" x14ac:dyDescent="0.2">
      <c r="A84" s="45"/>
      <c r="B84" s="45"/>
    </row>
    <row r="85" spans="1:2" x14ac:dyDescent="0.2">
      <c r="A85" s="48"/>
      <c r="B85" s="45"/>
    </row>
    <row r="86" spans="1:2" x14ac:dyDescent="0.2">
      <c r="A86" s="45"/>
      <c r="B86" s="45"/>
    </row>
    <row r="87" spans="1:2" x14ac:dyDescent="0.2">
      <c r="A87" s="45"/>
      <c r="B87" s="45"/>
    </row>
    <row r="88" spans="1:2" x14ac:dyDescent="0.2">
      <c r="A88" s="45"/>
      <c r="B88" s="45"/>
    </row>
    <row r="89" spans="1:2" x14ac:dyDescent="0.2">
      <c r="A89" s="45"/>
      <c r="B89" s="45"/>
    </row>
    <row r="90" spans="1:2" x14ac:dyDescent="0.2">
      <c r="A90" s="45"/>
      <c r="B90" s="45"/>
    </row>
    <row r="91" spans="1:2" x14ac:dyDescent="0.2">
      <c r="A91" s="45"/>
      <c r="B91" s="45"/>
    </row>
    <row r="92" spans="1:2" x14ac:dyDescent="0.2">
      <c r="A92" s="48"/>
      <c r="B92" s="48"/>
    </row>
    <row r="93" spans="1:2" x14ac:dyDescent="0.2">
      <c r="A93" s="45"/>
      <c r="B93" s="45"/>
    </row>
    <row r="94" spans="1:2" x14ac:dyDescent="0.2">
      <c r="A94" s="45"/>
      <c r="B94" s="45"/>
    </row>
    <row r="95" spans="1:2" x14ac:dyDescent="0.2">
      <c r="A95" s="45"/>
      <c r="B95" s="45"/>
    </row>
    <row r="96" spans="1:2" x14ac:dyDescent="0.2">
      <c r="A96" s="45"/>
      <c r="B96" s="45"/>
    </row>
    <row r="97" spans="1:2" x14ac:dyDescent="0.2">
      <c r="A97" s="41"/>
    </row>
    <row r="98" spans="1:2" x14ac:dyDescent="0.2">
      <c r="B98" s="45"/>
    </row>
    <row r="99" spans="1:2" x14ac:dyDescent="0.2">
      <c r="B99" s="45"/>
    </row>
    <row r="100" spans="1:2" x14ac:dyDescent="0.2">
      <c r="B100" s="45"/>
    </row>
    <row r="101" spans="1:2" x14ac:dyDescent="0.2">
      <c r="B101" s="45"/>
    </row>
    <row r="102" spans="1:2" x14ac:dyDescent="0.2">
      <c r="B102" s="45"/>
    </row>
    <row r="103" spans="1:2" x14ac:dyDescent="0.2">
      <c r="A10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8E06-0E70-1442-85D6-42CFC6C61DC7}">
  <dimension ref="A2:G61"/>
  <sheetViews>
    <sheetView workbookViewId="0">
      <selection activeCell="F7" sqref="F7"/>
    </sheetView>
  </sheetViews>
  <sheetFormatPr baseColWidth="10" defaultRowHeight="16" x14ac:dyDescent="0.2"/>
  <cols>
    <col min="1" max="1" width="25.5" customWidth="1"/>
  </cols>
  <sheetData>
    <row r="2" spans="1:7" x14ac:dyDescent="0.2">
      <c r="A2" s="51" t="s">
        <v>3</v>
      </c>
      <c r="B2">
        <f>COUNTIF(Transcript!D:D,1)</f>
        <v>0</v>
      </c>
    </row>
    <row r="3" spans="1:7" x14ac:dyDescent="0.2">
      <c r="A3" s="52" t="s">
        <v>4</v>
      </c>
      <c r="B3">
        <f>COUNTIF(Transcript!E:E,1)</f>
        <v>0</v>
      </c>
    </row>
    <row r="4" spans="1:7" ht="32" x14ac:dyDescent="0.2">
      <c r="A4" s="52" t="s">
        <v>73</v>
      </c>
      <c r="B4">
        <f>COUNTIF(Transcript!F:F,1)</f>
        <v>0</v>
      </c>
      <c r="C4">
        <f>COUNTIF(Transcript!F:F,2)</f>
        <v>0</v>
      </c>
      <c r="D4">
        <f>COUNTIF(Transcript!F:F,3)</f>
        <v>0</v>
      </c>
      <c r="E4">
        <f>COUNTIF(Transcript!F:F,4)</f>
        <v>0</v>
      </c>
      <c r="F4">
        <f>COUNTIF(Transcript!F:F,5)</f>
        <v>0</v>
      </c>
      <c r="G4">
        <f>COUNTIF(Transcript!F:F,6)</f>
        <v>0</v>
      </c>
    </row>
    <row r="5" spans="1:7" x14ac:dyDescent="0.2">
      <c r="A5" s="52" t="s">
        <v>66</v>
      </c>
      <c r="B5">
        <f>COUNTIF(Transcript!G:G,1)</f>
        <v>0</v>
      </c>
    </row>
    <row r="6" spans="1:7" x14ac:dyDescent="0.2">
      <c r="A6" s="52" t="s">
        <v>67</v>
      </c>
      <c r="B6">
        <f>COUNTIF(Transcript!H:H,1)</f>
        <v>0</v>
      </c>
    </row>
    <row r="7" spans="1:7" x14ac:dyDescent="0.2">
      <c r="A7" s="52" t="s">
        <v>71</v>
      </c>
      <c r="B7">
        <f>COUNTIF(Transcript!I:I,1)</f>
        <v>0</v>
      </c>
    </row>
    <row r="8" spans="1:7" x14ac:dyDescent="0.2">
      <c r="A8" s="53" t="s">
        <v>68</v>
      </c>
      <c r="B8">
        <f>COUNTIF(Transcript!E:E,1)</f>
        <v>0</v>
      </c>
    </row>
    <row r="9" spans="1:7" x14ac:dyDescent="0.2">
      <c r="A9" s="54" t="s">
        <v>6</v>
      </c>
      <c r="B9">
        <f>COUNTIF(Transcript!F:F,1)</f>
        <v>0</v>
      </c>
    </row>
    <row r="10" spans="1:7" x14ac:dyDescent="0.2">
      <c r="A10" s="54" t="s">
        <v>7</v>
      </c>
      <c r="B10">
        <f>COUNTIF(Transcript!G:G,1)</f>
        <v>0</v>
      </c>
    </row>
    <row r="11" spans="1:7" x14ac:dyDescent="0.2">
      <c r="A11" s="54" t="s">
        <v>8</v>
      </c>
      <c r="B11">
        <f>COUNTIF(Transcript!H:H,1)</f>
        <v>0</v>
      </c>
    </row>
    <row r="12" spans="1:7" x14ac:dyDescent="0.2">
      <c r="A12" s="55" t="s">
        <v>5</v>
      </c>
      <c r="B12">
        <f>COUNTIF(Transcript!I:I,1)</f>
        <v>0</v>
      </c>
    </row>
    <row r="13" spans="1:7" x14ac:dyDescent="0.2">
      <c r="A13" s="55" t="s">
        <v>53</v>
      </c>
      <c r="B13">
        <f>COUNTIF(Transcript!J:J,1)</f>
        <v>0</v>
      </c>
    </row>
    <row r="14" spans="1:7" x14ac:dyDescent="0.2">
      <c r="A14" s="55" t="s">
        <v>63</v>
      </c>
      <c r="B14">
        <f>COUNTIF(Transcript!K:K,1)</f>
        <v>0</v>
      </c>
    </row>
    <row r="15" spans="1:7" x14ac:dyDescent="0.2">
      <c r="A15" s="55" t="s">
        <v>64</v>
      </c>
      <c r="B15">
        <f>COUNTIF(Transcript!L:L,1)</f>
        <v>0</v>
      </c>
    </row>
    <row r="16" spans="1:7" x14ac:dyDescent="0.2">
      <c r="A16" s="56" t="s">
        <v>9</v>
      </c>
      <c r="B16">
        <f>COUNTIF(Transcript!M:M,1)</f>
        <v>0</v>
      </c>
    </row>
    <row r="17" spans="1:2" x14ac:dyDescent="0.2">
      <c r="A17" s="56" t="s">
        <v>10</v>
      </c>
      <c r="B17">
        <f>COUNTIF(Transcript!N:N,1)</f>
        <v>0</v>
      </c>
    </row>
    <row r="18" spans="1:2" x14ac:dyDescent="0.2">
      <c r="A18" s="56" t="s">
        <v>11</v>
      </c>
      <c r="B18">
        <f>COUNTIF(Transcript!O:O,1)</f>
        <v>0</v>
      </c>
    </row>
    <row r="19" spans="1:2" x14ac:dyDescent="0.2">
      <c r="A19" s="56" t="s">
        <v>12</v>
      </c>
      <c r="B19">
        <f>COUNTIF(Transcript!P:P,1)</f>
        <v>0</v>
      </c>
    </row>
    <row r="20" spans="1:2" x14ac:dyDescent="0.2">
      <c r="A20" s="56" t="s">
        <v>13</v>
      </c>
      <c r="B20">
        <f>COUNTIF(Transcript!Q:Q,1)</f>
        <v>0</v>
      </c>
    </row>
    <row r="21" spans="1:2" x14ac:dyDescent="0.2">
      <c r="A21" s="57" t="s">
        <v>14</v>
      </c>
      <c r="B21">
        <f>COUNTIF(Transcript!R:R,1)</f>
        <v>0</v>
      </c>
    </row>
    <row r="22" spans="1:2" x14ac:dyDescent="0.2">
      <c r="A22" s="58" t="s">
        <v>15</v>
      </c>
      <c r="B22">
        <f>COUNTIF(Transcript!S:S,1)</f>
        <v>0</v>
      </c>
    </row>
    <row r="23" spans="1:2" x14ac:dyDescent="0.2">
      <c r="A23" s="58" t="s">
        <v>16</v>
      </c>
      <c r="B23">
        <f>COUNTIF(Transcript!T:T,1)</f>
        <v>0</v>
      </c>
    </row>
    <row r="24" spans="1:2" x14ac:dyDescent="0.2">
      <c r="A24" s="58" t="s">
        <v>17</v>
      </c>
      <c r="B24">
        <f>COUNTIF(Transcript!U:U,1)</f>
        <v>0</v>
      </c>
    </row>
    <row r="25" spans="1:2" x14ac:dyDescent="0.2">
      <c r="A25" s="59" t="s">
        <v>18</v>
      </c>
      <c r="B25">
        <f>COUNTIF(Transcript!V:V,1)</f>
        <v>0</v>
      </c>
    </row>
    <row r="26" spans="1:2" x14ac:dyDescent="0.2">
      <c r="A26" s="59" t="s">
        <v>19</v>
      </c>
      <c r="B26">
        <f>COUNTIF(Transcript!W:W,1)</f>
        <v>0</v>
      </c>
    </row>
    <row r="27" spans="1:2" x14ac:dyDescent="0.2">
      <c r="A27" s="59" t="s">
        <v>20</v>
      </c>
      <c r="B27">
        <f>COUNTIF(Transcript!X:X,1)</f>
        <v>0</v>
      </c>
    </row>
    <row r="28" spans="1:2" x14ac:dyDescent="0.2">
      <c r="A28" s="59" t="s">
        <v>21</v>
      </c>
      <c r="B28">
        <f>COUNTIF(Transcript!Y:Y,1)</f>
        <v>0</v>
      </c>
    </row>
    <row r="29" spans="1:2" x14ac:dyDescent="0.2">
      <c r="A29" s="59" t="s">
        <v>22</v>
      </c>
      <c r="B29">
        <f>COUNTIF(Transcript!Z:Z,1)</f>
        <v>0</v>
      </c>
    </row>
    <row r="30" spans="1:2" x14ac:dyDescent="0.2">
      <c r="A30" s="59" t="s">
        <v>23</v>
      </c>
      <c r="B30">
        <f>COUNTIF(Transcript!AA:AA,1)</f>
        <v>0</v>
      </c>
    </row>
    <row r="31" spans="1:2" x14ac:dyDescent="0.2">
      <c r="A31" s="59" t="s">
        <v>24</v>
      </c>
      <c r="B31">
        <f>COUNTIF(Transcript!AB:AB,1)</f>
        <v>0</v>
      </c>
    </row>
    <row r="32" spans="1:2" x14ac:dyDescent="0.2">
      <c r="A32" s="59" t="s">
        <v>25</v>
      </c>
      <c r="B32">
        <f>COUNTIF(Transcript!AC:AC,1)</f>
        <v>0</v>
      </c>
    </row>
    <row r="33" spans="1:2" x14ac:dyDescent="0.2">
      <c r="A33" s="59" t="s">
        <v>26</v>
      </c>
      <c r="B33">
        <f>COUNTIF(Transcript!AD:AD,1)</f>
        <v>0</v>
      </c>
    </row>
    <row r="34" spans="1:2" x14ac:dyDescent="0.2">
      <c r="A34" s="59" t="s">
        <v>27</v>
      </c>
      <c r="B34">
        <f>COUNTIF(Transcript!AE:AE,1)</f>
        <v>0</v>
      </c>
    </row>
    <row r="35" spans="1:2" x14ac:dyDescent="0.2">
      <c r="A35" s="60" t="s">
        <v>28</v>
      </c>
      <c r="B35">
        <f>COUNTIF(Transcript!AF:AF,1)</f>
        <v>0</v>
      </c>
    </row>
    <row r="36" spans="1:2" x14ac:dyDescent="0.2">
      <c r="A36" s="60" t="s">
        <v>16</v>
      </c>
      <c r="B36">
        <f>COUNTIF(Transcript!AG:AG,1)</f>
        <v>0</v>
      </c>
    </row>
    <row r="37" spans="1:2" x14ac:dyDescent="0.2">
      <c r="A37" s="60" t="s">
        <v>17</v>
      </c>
      <c r="B37">
        <f>COUNTIF(Transcript!AH:AH,1)</f>
        <v>0</v>
      </c>
    </row>
    <row r="38" spans="1:2" x14ac:dyDescent="0.2">
      <c r="A38" s="61" t="s">
        <v>29</v>
      </c>
      <c r="B38">
        <f>COUNTIF(Transcript!AI:AI,1)</f>
        <v>0</v>
      </c>
    </row>
    <row r="39" spans="1:2" x14ac:dyDescent="0.2">
      <c r="A39" s="61" t="s">
        <v>30</v>
      </c>
      <c r="B39">
        <f>COUNTIF(Transcript!AJ:AJ,1)</f>
        <v>0</v>
      </c>
    </row>
    <row r="40" spans="1:2" x14ac:dyDescent="0.2">
      <c r="A40" s="61" t="s">
        <v>31</v>
      </c>
      <c r="B40">
        <f>COUNTIF(Transcript!AK:AK,1)</f>
        <v>0</v>
      </c>
    </row>
    <row r="41" spans="1:2" x14ac:dyDescent="0.2">
      <c r="A41" s="61" t="s">
        <v>32</v>
      </c>
      <c r="B41">
        <f>COUNTIF(Transcript!AL:AL,1)</f>
        <v>0</v>
      </c>
    </row>
    <row r="42" spans="1:2" x14ac:dyDescent="0.2">
      <c r="A42" s="62" t="s">
        <v>33</v>
      </c>
      <c r="B42">
        <f>COUNTIF(Transcript!AM:AM,1)</f>
        <v>0</v>
      </c>
    </row>
    <row r="43" spans="1:2" x14ac:dyDescent="0.2">
      <c r="A43" s="62" t="s">
        <v>34</v>
      </c>
      <c r="B43">
        <f>COUNTIF(Transcript!AN:AN,1)</f>
        <v>0</v>
      </c>
    </row>
    <row r="44" spans="1:2" x14ac:dyDescent="0.2">
      <c r="A44" s="62" t="s">
        <v>35</v>
      </c>
      <c r="B44">
        <f>COUNTIF(Transcript!AO:AO,1)</f>
        <v>0</v>
      </c>
    </row>
    <row r="45" spans="1:2" x14ac:dyDescent="0.2">
      <c r="A45" s="62" t="s">
        <v>36</v>
      </c>
      <c r="B45">
        <f>COUNTIF(Transcript!AP:AP,1)</f>
        <v>0</v>
      </c>
    </row>
    <row r="46" spans="1:2" x14ac:dyDescent="0.2">
      <c r="A46" s="63" t="s">
        <v>37</v>
      </c>
      <c r="B46">
        <f>COUNTIF(Transcript!AQ:AQ,1)</f>
        <v>0</v>
      </c>
    </row>
    <row r="47" spans="1:2" x14ac:dyDescent="0.2">
      <c r="A47" s="63" t="s">
        <v>69</v>
      </c>
      <c r="B47">
        <f>COUNTIF(Transcript!AR:AR,1)</f>
        <v>0</v>
      </c>
    </row>
    <row r="48" spans="1:2" x14ac:dyDescent="0.2">
      <c r="A48" s="63" t="s">
        <v>38</v>
      </c>
      <c r="B48">
        <f>COUNTIF(Transcript!AS:AS,1)</f>
        <v>0</v>
      </c>
    </row>
    <row r="49" spans="1:2" x14ac:dyDescent="0.2">
      <c r="A49" s="63" t="s">
        <v>39</v>
      </c>
      <c r="B49">
        <f>COUNTIF(Transcript!AT:AT,1)</f>
        <v>0</v>
      </c>
    </row>
    <row r="50" spans="1:2" x14ac:dyDescent="0.2">
      <c r="A50" s="64" t="s">
        <v>40</v>
      </c>
      <c r="B50">
        <f>COUNTIF(Transcript!AU:AU,1)</f>
        <v>0</v>
      </c>
    </row>
    <row r="51" spans="1:2" x14ac:dyDescent="0.2">
      <c r="A51" s="65" t="s">
        <v>41</v>
      </c>
      <c r="B51">
        <f>COUNTIF(Transcript!AV:AV,1)</f>
        <v>0</v>
      </c>
    </row>
    <row r="52" spans="1:2" x14ac:dyDescent="0.2">
      <c r="A52" s="66" t="s">
        <v>42</v>
      </c>
      <c r="B52">
        <f>COUNTIF(Transcript!AW:AW,1)</f>
        <v>0</v>
      </c>
    </row>
    <row r="53" spans="1:2" x14ac:dyDescent="0.2">
      <c r="A53" s="67" t="s">
        <v>43</v>
      </c>
      <c r="B53">
        <f>COUNTIF(Transcript!AX:AX,1)</f>
        <v>0</v>
      </c>
    </row>
    <row r="54" spans="1:2" x14ac:dyDescent="0.2">
      <c r="A54" s="67" t="s">
        <v>44</v>
      </c>
      <c r="B54">
        <f>COUNTIF(Transcript!AY:AY,1)</f>
        <v>0</v>
      </c>
    </row>
    <row r="55" spans="1:2" x14ac:dyDescent="0.2">
      <c r="A55" s="67" t="s">
        <v>45</v>
      </c>
      <c r="B55">
        <f>COUNTIF(Transcript!AZ:AZ,1)</f>
        <v>0</v>
      </c>
    </row>
    <row r="56" spans="1:2" x14ac:dyDescent="0.2">
      <c r="A56" s="67" t="s">
        <v>46</v>
      </c>
      <c r="B56">
        <f>COUNTIF(Transcript!BA:BA,1)</f>
        <v>0</v>
      </c>
    </row>
    <row r="57" spans="1:2" x14ac:dyDescent="0.2">
      <c r="A57" s="67" t="s">
        <v>47</v>
      </c>
      <c r="B57">
        <f>COUNTIF(Transcript!BB:BB,1)</f>
        <v>0</v>
      </c>
    </row>
    <row r="58" spans="1:2" x14ac:dyDescent="0.2">
      <c r="A58" s="68" t="s">
        <v>48</v>
      </c>
      <c r="B58">
        <f>COUNTIF(Transcript!BC:BC,1)</f>
        <v>0</v>
      </c>
    </row>
    <row r="59" spans="1:2" x14ac:dyDescent="0.2">
      <c r="A59" s="69" t="s">
        <v>49</v>
      </c>
      <c r="B59">
        <f>COUNTIF(Transcript!BD:BD,1)</f>
        <v>0</v>
      </c>
    </row>
    <row r="60" spans="1:2" x14ac:dyDescent="0.2">
      <c r="A60" s="68" t="s">
        <v>50</v>
      </c>
      <c r="B60">
        <f>COUNTIF(Transcript!BE:BE,1)</f>
        <v>0</v>
      </c>
    </row>
    <row r="61" spans="1:2" x14ac:dyDescent="0.2">
      <c r="A61" s="70" t="s">
        <v>51</v>
      </c>
      <c r="B61">
        <f>COUNTIF(Transcript!BF:BF,1)</f>
        <v>0</v>
      </c>
    </row>
  </sheetData>
  <dataValidations count="1">
    <dataValidation allowBlank="1" showInputMessage="1" showErrorMessage="1" sqref="A4:A11 A16:A49" xr:uid="{DDEED484-D33E-6240-AA93-6B472F3C4F3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Transcript</vt:lpstr>
      <vt:lpstr>Dropdowns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Grullon-Polanco</dc:creator>
  <cp:lastModifiedBy>Larry Grullon-Polanco</cp:lastModifiedBy>
  <dcterms:created xsi:type="dcterms:W3CDTF">2024-07-01T21:28:19Z</dcterms:created>
  <dcterms:modified xsi:type="dcterms:W3CDTF">2024-07-02T02:03:59Z</dcterms:modified>
</cp:coreProperties>
</file>