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nnis/IntelliJProjects/SoED/ch.bfh.bti7081.s2019.orange/doc/task6/"/>
    </mc:Choice>
  </mc:AlternateContent>
  <xr:revisionPtr revIDLastSave="0" documentId="13_ncr:1_{B63B2003-317B-0342-892B-9BF02B9BC4F5}" xr6:coauthVersionLast="43" xr6:coauthVersionMax="43" xr10:uidLastSave="{00000000-0000-0000-0000-000000000000}"/>
  <bookViews>
    <workbookView xWindow="0" yWindow="460" windowWidth="28800" windowHeight="17540" activeTab="1" xr2:uid="{00000000-000D-0000-FFFF-FFFF00000000}"/>
  </bookViews>
  <sheets>
    <sheet name="ProjectTeam" sheetId="3" r:id="rId1"/>
    <sheet name="Product Backlog" sheetId="1" r:id="rId2"/>
    <sheet name="Sprint Backlog" sheetId="2" r:id="rId3"/>
    <sheet name="Auslastung" sheetId="5" r:id="rId4"/>
    <sheet name="BurndownChar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1" l="1"/>
  <c r="A16" i="1"/>
  <c r="A15" i="1"/>
  <c r="J3" i="5" l="1"/>
  <c r="J4" i="5"/>
  <c r="J5" i="5"/>
  <c r="J6" i="5"/>
  <c r="J7" i="5"/>
  <c r="J8" i="5"/>
  <c r="I4" i="5"/>
  <c r="I5" i="5"/>
  <c r="I6" i="5"/>
  <c r="I7" i="5"/>
  <c r="I8" i="5"/>
  <c r="I3" i="5"/>
  <c r="H4" i="5"/>
  <c r="H5" i="5"/>
  <c r="H6" i="5"/>
  <c r="H7" i="5"/>
  <c r="H8" i="5"/>
  <c r="H3" i="5"/>
  <c r="G4" i="5"/>
  <c r="G5" i="5"/>
  <c r="G6" i="5"/>
  <c r="G7" i="5"/>
  <c r="G8" i="5"/>
  <c r="G3" i="5"/>
  <c r="F4" i="5"/>
  <c r="F5" i="5"/>
  <c r="F6" i="5"/>
  <c r="F7" i="5"/>
  <c r="F8" i="5"/>
  <c r="F3" i="5"/>
  <c r="E4" i="5"/>
  <c r="E5" i="5"/>
  <c r="E6" i="5"/>
  <c r="E7" i="5"/>
  <c r="E8" i="5"/>
  <c r="E3" i="5"/>
  <c r="C10" i="5"/>
  <c r="D10" i="5"/>
  <c r="B10" i="5"/>
  <c r="A8" i="2"/>
  <c r="B8" i="2" s="1"/>
  <c r="A3" i="1"/>
  <c r="A4" i="1"/>
  <c r="A5" i="1"/>
  <c r="A6" i="1"/>
  <c r="A7" i="1"/>
  <c r="A8" i="1"/>
  <c r="A9" i="1"/>
  <c r="A10" i="1"/>
  <c r="A11" i="1"/>
  <c r="A12" i="1"/>
  <c r="A13" i="1"/>
  <c r="A14" i="1"/>
  <c r="A2" i="1"/>
  <c r="A14" i="2"/>
  <c r="K7" i="5" l="1"/>
  <c r="K5" i="5"/>
  <c r="K6" i="5"/>
  <c r="K8" i="5"/>
  <c r="K4" i="5"/>
  <c r="K3" i="5"/>
  <c r="J10" i="5"/>
  <c r="I10" i="5"/>
  <c r="H10" i="5"/>
  <c r="G10" i="5"/>
  <c r="F10" i="5"/>
  <c r="E10" i="5"/>
  <c r="K10" i="5" l="1"/>
</calcChain>
</file>

<file path=xl/sharedStrings.xml><?xml version="1.0" encoding="utf-8"?>
<sst xmlns="http://schemas.openxmlformats.org/spreadsheetml/2006/main" count="305" uniqueCount="116">
  <si>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</si>
  <si>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</si>
  <si>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</si>
  <si>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</si>
  <si>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</si>
  <si>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</si>
  <si>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</si>
  <si>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</si>
  <si>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</si>
  <si>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</si>
  <si>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</si>
  <si>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</si>
  <si>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</si>
  <si>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</si>
  <si>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</si>
  <si>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</si>
  <si>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</si>
  <si>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</si>
  <si>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</si>
  <si>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</si>
  <si>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</si>
  <si>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</si>
  <si>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Adrian Berger</t>
  </si>
  <si>
    <t>Gian Demarmels</t>
  </si>
  <si>
    <t>https://github.com/21adrian1996</t>
  </si>
  <si>
    <t>https://github.com/YannisSchmutz</t>
  </si>
  <si>
    <t>https://github.com/CableTiger</t>
  </si>
  <si>
    <t>https://github.com/8BitStone</t>
  </si>
  <si>
    <t>https://github.com/WTFisOssi</t>
  </si>
  <si>
    <t>https://github.com/thetractor</t>
  </si>
  <si>
    <t>Scrum Master</t>
  </si>
  <si>
    <t>X</t>
  </si>
  <si>
    <t xml:space="preserve">Der Arzt definiert Ziele, deren Erfüllung er anschliessend mit dem Patienten plant. Zum definierten Zeitpunkt wird die Erfüllung ausgewertet und das Ziel wird entweder erneut in Angriff genommen oder abgeschlossen. </t>
  </si>
  <si>
    <t xml:space="preserve">Bei Unklarheiten zu einem Patienten kann ein Arzt eine Rückfrage an die anderen Ärzte, die diesen Patienten behandelt haben, erstellen. Diese Rückfrage kann von diesen Ärzten beantwortet werden. </t>
  </si>
  <si>
    <t>Ziele vereinbaren/planen</t>
  </si>
  <si>
    <t>Wegen Unklarheiten nachfragen</t>
  </si>
  <si>
    <t>Fortschritt dem Patienten zeigen</t>
  </si>
  <si>
    <t>Sitzungstermin vereinbaren</t>
  </si>
  <si>
    <t xml:space="preserve">Sitzungsgespräch aufnehmen und in Report umwandeln </t>
  </si>
  <si>
    <t xml:space="preserve">Handgeschriebenen Patientenreport importieren </t>
  </si>
  <si>
    <t>Daten persistent ablegen</t>
  </si>
  <si>
    <t>Datensicherung bereitstellen (Backup)</t>
  </si>
  <si>
    <t>Benutzer Management</t>
  </si>
  <si>
    <t>Navigationsstruktur</t>
  </si>
  <si>
    <t>Patienten Verwalten</t>
  </si>
  <si>
    <t>Erfassen neuer Patienten (inkl Personalien)</t>
  </si>
  <si>
    <t>Benutzerauthentifizierung</t>
  </si>
  <si>
    <t>Testdaten generieren</t>
  </si>
  <si>
    <t>Es soll möglich sein, einen Report zu generieren und diesen dem Patienten zu zeigen. Die Fortschritte der definierten Zielen soll dabei ersichtlich sein.</t>
  </si>
  <si>
    <t>Es soll möglich sein, einen Termin zwischen Arzt und Patient (oder anderen Betreuern) zu definieren.</t>
  </si>
  <si>
    <t xml:space="preserve">Es soll möglich sein, ein aufgenommenes Gespräch zwischen Arzt und Patient im System zu erfassen. </t>
  </si>
  <si>
    <t xml:space="preserve">Es soll möglich sein, einen von Hand geschriebenen Report im System zu erfassen. </t>
  </si>
  <si>
    <t xml:space="preserve">Generieren von Ärzten- und Patientendaten. Diese werden verwendet, um die ersten Features zu implementieren und zu testen. </t>
  </si>
  <si>
    <t>Die generierten Testdaten sowie die Reellen müssen persistänt abgelegt werden.</t>
  </si>
  <si>
    <t>Die abgelegten Daten sollen mittels backup gesichert werden.</t>
  </si>
  <si>
    <t>Erstellen von Benutzeraccounts der involvierten Personen.</t>
  </si>
  <si>
    <t>Seitenstruktur und Hirarchie der Applikation.</t>
  </si>
  <si>
    <t>Login der Benutzeraccounts</t>
  </si>
  <si>
    <t>NA</t>
  </si>
  <si>
    <t>Modelle/ Klassen designen</t>
  </si>
  <si>
    <t>Die im  Klassendiagramm definierten Klassen sind zu implementieren. Zur Zeit noch ohne Logik, jedoch mit den nötigen Attributen sowie getter und setter Methoden.</t>
  </si>
  <si>
    <t xml:space="preserve">Die CRUD Funktionen müssen demonstriert werden können.
Aber unabhängig vom Datenmodell
</t>
  </si>
  <si>
    <t>Grundstruktur Repository Pattern</t>
  </si>
  <si>
    <t xml:space="preserve">Die persistente Datensicherung soll mittels Repository Pattern abgekapselt werden. </t>
  </si>
  <si>
    <t>Testdaten erstellen</t>
  </si>
  <si>
    <t>Ärzte Auswahl</t>
  </si>
  <si>
    <t>Anzeig Report</t>
  </si>
  <si>
    <t>Auseinandersetzen mit dem Technologie Stack</t>
  </si>
  <si>
    <t>Kevin Riesen</t>
  </si>
  <si>
    <t>Mattias Ossola</t>
  </si>
  <si>
    <t>Yannis Schmutz</t>
  </si>
  <si>
    <t>Ein allgemeines solides Grundverständnis fürs Framework erarbeiten</t>
  </si>
  <si>
    <t>Vaadin Dokumentation,
Div. Youtube Tutorials</t>
  </si>
  <si>
    <t>Matthias Ossola</t>
  </si>
  <si>
    <t>Lars Peyer</t>
  </si>
  <si>
    <t>Sub-ID</t>
  </si>
  <si>
    <t>Backend</t>
  </si>
  <si>
    <t>Backend, Architecture</t>
  </si>
  <si>
    <t>Data</t>
  </si>
  <si>
    <t>Frontend</t>
  </si>
  <si>
    <t>Geplant</t>
  </si>
  <si>
    <t>Sprint 1</t>
  </si>
  <si>
    <t>Sprint 2</t>
  </si>
  <si>
    <t>Sprint 3</t>
  </si>
  <si>
    <t>Effektiv</t>
  </si>
  <si>
    <t>Soll</t>
  </si>
  <si>
    <t>DO NOT MODIFY!</t>
  </si>
  <si>
    <t>Verbleibende Ressourcen</t>
  </si>
  <si>
    <t>Anzeige Dossiers (Patienten Auswahl)</t>
  </si>
  <si>
    <t>Detailansicht Dossier
(Auswahl der Reports)</t>
  </si>
  <si>
    <t>MongoDB PoC</t>
  </si>
  <si>
    <t>MongoDB Installation auf Windows</t>
  </si>
  <si>
    <t>UnitOfWork Klasse implementieren</t>
  </si>
  <si>
    <t xml:space="preserve">Di UnitOfWork-Klasse soll implementiert werden, die die Verbinung zur mongoDB ermöglicht. Ebenfalls soll diese die CRUD Funktionalitäten für Patienten, Ärzte und Report Repositories zur Verfügung stellen.
</t>
  </si>
  <si>
    <t>Als initiale WebPage soll eine Liste aller erfassten Ärzten angezeigt werden.  Dabei soll der Arzt ausgewält werden, als welchen man das Tool verwenden will.
Die Auswahl des Arztes (button-click) führt also zur nächsten View.
Die Daten sind vorerst Hard-Coded.</t>
  </si>
  <si>
    <t>Anhand des ausgewälten Arztes, sollen alle seine  Patienten bzw. dessen Dossiers aufgelistet werden.
Die Auswahl eines Dossiers führt zur nächsten View.
Die Daten sind vorerst Hard-Coded.</t>
  </si>
  <si>
    <t>Nach der Auswahl des Patienten-Dossier sollen dessen Daten sowie alle dazugehörigen Reports aufgelistet werden.
Die Daten sind vorerst Hard-Coded.</t>
  </si>
  <si>
    <t>Anzeig des Reports und Platzhalter für Nachrichten. Die Eingabefelder sind lediglich MockUp.
Die Daten sind vorerst Hard-Coded.</t>
  </si>
  <si>
    <t>Ärzte Auswahl mit Testdaten</t>
  </si>
  <si>
    <t>Die Daten der angezeigten  Ärzten sollen aus der DB entnommen werden.</t>
  </si>
  <si>
    <t>Die Daten der angezeigten  Dossiers sollen aus der DB entnommen werden.</t>
  </si>
  <si>
    <t>Die Daten des Inhalts  der angezeigten  Dossiers sollen aus der DB entnommen werden.</t>
  </si>
  <si>
    <t xml:space="preserve">
Es soll ein Skript erstellt werden, welches die Datenbank bereinigt und mit initialen Testdaten füttert
Diese sollen mindestens zwei Ärzte sowie ein Patient mit einem Dossiert, welches ein Report beinhaltet aufweisen.
</t>
  </si>
  <si>
    <t>Anzeige Dossiers mit Testdaten</t>
  </si>
  <si>
    <t>Anzeige Detailansicht mit Testdaten</t>
  </si>
  <si>
    <t>Anzeige Report mit Testdaten</t>
  </si>
  <si>
    <t>Die Daten des Inhalts  der angezeigten  Reports sollen aus der DB entnommen werden.</t>
  </si>
  <si>
    <t>Anleitung zur Installation und Verwendung der MongoDB auf Windows</t>
  </si>
  <si>
    <t>System</t>
  </si>
  <si>
    <t>done</t>
  </si>
  <si>
    <t>Yannis
Kevin</t>
  </si>
  <si>
    <t>Ädu
Gian</t>
  </si>
  <si>
    <t>Lars
Mätthu</t>
  </si>
  <si>
    <t>Speicher-view</t>
  </si>
  <si>
    <t>Backend-Business Logik fürs Speichern</t>
  </si>
  <si>
    <t>Klassendiagramm 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</si>
</sst>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rgb="FFDD0055"/>
      <name val="Helvetica Neue"/>
      <family val="2"/>
    </font>
    <font>
      <sz val="16"/>
      <color rgb="FF2F2F2F"/>
      <name val="Segoe UI Symbol"/>
      <family val="2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0" xfId="0" applyFont="1"/>
    <xf numFmtId="0" fontId="0" fillId="4" borderId="7" xfId="0" applyFill="1" applyBorder="1" applyAlignment="1">
      <alignment vertical="top"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7" xfId="0" applyFont="1" applyBorder="1" applyAlignment="1">
      <alignment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wrapText="1"/>
    </xf>
    <xf numFmtId="0" fontId="6" fillId="5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0" fillId="0" borderId="7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8" xfId="0" applyFill="1" applyBorder="1" applyAlignment="1" applyProtection="1">
      <alignment horizontal="center" vertical="center"/>
    </xf>
    <xf numFmtId="0" fontId="0" fillId="4" borderId="11" xfId="0" applyFill="1" applyBorder="1" applyAlignment="1" applyProtection="1">
      <alignment horizontal="center" vertical="center"/>
    </xf>
    <xf numFmtId="0" fontId="0" fillId="4" borderId="13" xfId="0" applyFill="1" applyBorder="1" applyAlignment="1" applyProtection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zoomScale="200" workbookViewId="0">
      <selection activeCell="C7" sqref="C7"/>
    </sheetView>
  </sheetViews>
  <sheetFormatPr baseColWidth="10" defaultColWidth="8.83203125" defaultRowHeight="15" x14ac:dyDescent="0.2"/>
  <cols>
    <col min="1" max="1" width="15.33203125" customWidth="1"/>
    <col min="2" max="2" width="27.33203125" customWidth="1"/>
    <col min="3" max="3" width="15.5" customWidth="1"/>
  </cols>
  <sheetData>
    <row r="1" spans="1:3" s="3" customFormat="1" ht="19.25" customHeight="1" x14ac:dyDescent="0.2">
      <c r="A1" s="3" t="s">
        <v>1</v>
      </c>
      <c r="B1" s="3" t="s">
        <v>17</v>
      </c>
      <c r="C1" s="3" t="s">
        <v>30</v>
      </c>
    </row>
    <row r="2" spans="1:3" x14ac:dyDescent="0.2">
      <c r="A2" t="s">
        <v>22</v>
      </c>
      <c r="B2" t="s">
        <v>24</v>
      </c>
    </row>
    <row r="3" spans="1:3" x14ac:dyDescent="0.2">
      <c r="A3" t="s">
        <v>70</v>
      </c>
      <c r="B3" t="s">
        <v>25</v>
      </c>
    </row>
    <row r="4" spans="1:3" x14ac:dyDescent="0.2">
      <c r="A4" t="s">
        <v>23</v>
      </c>
      <c r="B4" t="s">
        <v>26</v>
      </c>
    </row>
    <row r="5" spans="1:3" x14ac:dyDescent="0.2">
      <c r="A5" t="s">
        <v>68</v>
      </c>
      <c r="B5" t="s">
        <v>27</v>
      </c>
    </row>
    <row r="6" spans="1:3" x14ac:dyDescent="0.2">
      <c r="A6" t="s">
        <v>69</v>
      </c>
      <c r="B6" t="s">
        <v>28</v>
      </c>
    </row>
    <row r="7" spans="1:3" x14ac:dyDescent="0.2">
      <c r="A7" t="s">
        <v>74</v>
      </c>
      <c r="B7" t="s">
        <v>29</v>
      </c>
      <c r="C7" s="7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6"/>
  <sheetViews>
    <sheetView tabSelected="1" topLeftCell="A8" zoomScale="125" workbookViewId="0">
      <selection activeCell="H18" sqref="H18"/>
    </sheetView>
  </sheetViews>
  <sheetFormatPr baseColWidth="10" defaultColWidth="8.83203125" defaultRowHeight="15" x14ac:dyDescent="0.2"/>
  <cols>
    <col min="1" max="1" width="3.83203125" customWidth="1"/>
    <col min="2" max="2" width="20.83203125" customWidth="1"/>
    <col min="3" max="3" width="31.1640625" customWidth="1"/>
    <col min="4" max="4" width="7.33203125" customWidth="1"/>
    <col min="5" max="5" width="11.6640625" customWidth="1"/>
    <col min="6" max="6" width="13.1640625" customWidth="1"/>
    <col min="7" max="7" width="10.1640625" customWidth="1"/>
    <col min="8" max="8" width="14.5" customWidth="1"/>
    <col min="9" max="9" width="16.83203125" customWidth="1"/>
  </cols>
  <sheetData>
    <row r="1" spans="1:9" s="3" customFormat="1" ht="32" x14ac:dyDescent="0.2">
      <c r="A1" s="3" t="s">
        <v>0</v>
      </c>
      <c r="B1" s="3" t="s">
        <v>10</v>
      </c>
      <c r="C1" s="3" t="s">
        <v>2</v>
      </c>
      <c r="D1" s="3" t="s">
        <v>3</v>
      </c>
      <c r="E1" s="3" t="s">
        <v>14</v>
      </c>
      <c r="F1" s="3" t="s">
        <v>15</v>
      </c>
      <c r="G1" s="3" t="s">
        <v>13</v>
      </c>
      <c r="H1" s="3" t="s">
        <v>4</v>
      </c>
    </row>
    <row r="2" spans="1:9" s="1" customFormat="1" ht="112" x14ac:dyDescent="0.2">
      <c r="A2" s="21">
        <f>ROW()-1</f>
        <v>1</v>
      </c>
      <c r="B2" s="12" t="s">
        <v>34</v>
      </c>
      <c r="C2" s="12" t="s">
        <v>32</v>
      </c>
      <c r="D2" s="12" t="s">
        <v>5</v>
      </c>
      <c r="E2" s="12">
        <v>35</v>
      </c>
      <c r="F2" s="12" t="s">
        <v>58</v>
      </c>
      <c r="G2" s="12" t="s">
        <v>58</v>
      </c>
      <c r="H2" s="12" t="s">
        <v>8</v>
      </c>
      <c r="I2" s="2" t="s">
        <v>111</v>
      </c>
    </row>
    <row r="3" spans="1:9" ht="96" x14ac:dyDescent="0.2">
      <c r="A3" s="21">
        <f t="shared" ref="A3:A17" si="0">ROW()-1</f>
        <v>2</v>
      </c>
      <c r="B3" s="12" t="s">
        <v>35</v>
      </c>
      <c r="C3" s="12" t="s">
        <v>33</v>
      </c>
      <c r="D3" s="12" t="s">
        <v>5</v>
      </c>
      <c r="E3" s="12">
        <v>50</v>
      </c>
      <c r="F3" s="12" t="s">
        <v>58</v>
      </c>
      <c r="G3" s="12" t="s">
        <v>58</v>
      </c>
      <c r="H3" s="12" t="s">
        <v>8</v>
      </c>
      <c r="I3" s="2" t="s">
        <v>110</v>
      </c>
    </row>
    <row r="4" spans="1:9" ht="80" x14ac:dyDescent="0.2">
      <c r="A4" s="21">
        <f t="shared" si="0"/>
        <v>3</v>
      </c>
      <c r="B4" s="12" t="s">
        <v>36</v>
      </c>
      <c r="C4" s="12" t="s">
        <v>48</v>
      </c>
      <c r="D4" s="12" t="s">
        <v>6</v>
      </c>
      <c r="E4" s="12">
        <v>20</v>
      </c>
      <c r="F4" s="12" t="s">
        <v>58</v>
      </c>
      <c r="G4" s="12" t="s">
        <v>58</v>
      </c>
      <c r="H4" s="12" t="s">
        <v>8</v>
      </c>
      <c r="I4" s="9"/>
    </row>
    <row r="5" spans="1:9" ht="48" x14ac:dyDescent="0.2">
      <c r="A5" s="21">
        <f t="shared" si="0"/>
        <v>4</v>
      </c>
      <c r="B5" s="12" t="s">
        <v>37</v>
      </c>
      <c r="C5" s="12" t="s">
        <v>49</v>
      </c>
      <c r="D5" s="12" t="s">
        <v>6</v>
      </c>
      <c r="E5" s="12">
        <v>100</v>
      </c>
      <c r="F5" s="12" t="s">
        <v>58</v>
      </c>
      <c r="G5" s="12" t="s">
        <v>58</v>
      </c>
      <c r="H5" s="12" t="s">
        <v>8</v>
      </c>
      <c r="I5" s="9"/>
    </row>
    <row r="6" spans="1:9" ht="48" x14ac:dyDescent="0.2">
      <c r="A6" s="21">
        <f t="shared" si="0"/>
        <v>5</v>
      </c>
      <c r="B6" s="12" t="s">
        <v>38</v>
      </c>
      <c r="C6" s="12" t="s">
        <v>50</v>
      </c>
      <c r="D6" s="12" t="s">
        <v>7</v>
      </c>
      <c r="E6" s="12">
        <v>50</v>
      </c>
      <c r="F6" s="12" t="s">
        <v>58</v>
      </c>
      <c r="G6" s="12" t="s">
        <v>58</v>
      </c>
      <c r="H6" s="12" t="s">
        <v>8</v>
      </c>
      <c r="I6" s="9"/>
    </row>
    <row r="7" spans="1:9" ht="48" x14ac:dyDescent="0.2">
      <c r="A7" s="21">
        <f t="shared" si="0"/>
        <v>6</v>
      </c>
      <c r="B7" s="12" t="s">
        <v>39</v>
      </c>
      <c r="C7" s="12" t="s">
        <v>51</v>
      </c>
      <c r="D7" s="12" t="s">
        <v>7</v>
      </c>
      <c r="E7" s="12">
        <v>80</v>
      </c>
      <c r="F7" s="12" t="s">
        <v>58</v>
      </c>
      <c r="G7" s="12" t="s">
        <v>58</v>
      </c>
      <c r="H7" s="12" t="s">
        <v>8</v>
      </c>
      <c r="I7" s="9"/>
    </row>
    <row r="8" spans="1:9" ht="64" x14ac:dyDescent="0.2">
      <c r="A8" s="21">
        <f t="shared" si="0"/>
        <v>7</v>
      </c>
      <c r="B8" s="12" t="s">
        <v>47</v>
      </c>
      <c r="C8" s="12" t="s">
        <v>52</v>
      </c>
      <c r="D8" s="12" t="s">
        <v>5</v>
      </c>
      <c r="E8" s="12">
        <v>6</v>
      </c>
      <c r="F8" s="12" t="s">
        <v>58</v>
      </c>
      <c r="G8" s="12" t="s">
        <v>58</v>
      </c>
      <c r="H8" s="12" t="s">
        <v>109</v>
      </c>
      <c r="I8" s="9"/>
    </row>
    <row r="9" spans="1:9" ht="48" x14ac:dyDescent="0.2">
      <c r="A9" s="21">
        <f t="shared" si="0"/>
        <v>8</v>
      </c>
      <c r="B9" s="12" t="s">
        <v>40</v>
      </c>
      <c r="C9" s="12" t="s">
        <v>53</v>
      </c>
      <c r="D9" s="12" t="s">
        <v>5</v>
      </c>
      <c r="E9" s="12">
        <v>16</v>
      </c>
      <c r="F9" s="12" t="s">
        <v>58</v>
      </c>
      <c r="G9" s="12" t="s">
        <v>58</v>
      </c>
      <c r="H9" s="12" t="s">
        <v>109</v>
      </c>
      <c r="I9" s="9"/>
    </row>
    <row r="10" spans="1:9" ht="32" x14ac:dyDescent="0.2">
      <c r="A10" s="21">
        <f t="shared" si="0"/>
        <v>9</v>
      </c>
      <c r="B10" s="12" t="s">
        <v>41</v>
      </c>
      <c r="C10" s="12" t="s">
        <v>54</v>
      </c>
      <c r="D10" s="12" t="s">
        <v>7</v>
      </c>
      <c r="E10" s="12">
        <v>4</v>
      </c>
      <c r="F10" s="12" t="s">
        <v>58</v>
      </c>
      <c r="G10" s="12" t="s">
        <v>58</v>
      </c>
      <c r="H10" s="12" t="s">
        <v>8</v>
      </c>
      <c r="I10" s="9"/>
    </row>
    <row r="11" spans="1:9" ht="32" x14ac:dyDescent="0.2">
      <c r="A11" s="21">
        <f t="shared" si="0"/>
        <v>10</v>
      </c>
      <c r="B11" s="12" t="s">
        <v>42</v>
      </c>
      <c r="C11" s="12" t="s">
        <v>55</v>
      </c>
      <c r="D11" s="12" t="s">
        <v>7</v>
      </c>
      <c r="E11" s="12">
        <v>50</v>
      </c>
      <c r="F11" s="12" t="s">
        <v>58</v>
      </c>
      <c r="G11" s="12" t="s">
        <v>58</v>
      </c>
      <c r="H11" s="12" t="s">
        <v>8</v>
      </c>
      <c r="I11" s="9"/>
    </row>
    <row r="12" spans="1:9" ht="32" x14ac:dyDescent="0.2">
      <c r="A12" s="21">
        <f t="shared" si="0"/>
        <v>11</v>
      </c>
      <c r="B12" s="12" t="s">
        <v>43</v>
      </c>
      <c r="C12" s="12" t="s">
        <v>56</v>
      </c>
      <c r="D12" s="12" t="s">
        <v>7</v>
      </c>
      <c r="E12" s="12">
        <v>15</v>
      </c>
      <c r="F12" s="12" t="s">
        <v>58</v>
      </c>
      <c r="G12" s="12" t="s">
        <v>58</v>
      </c>
      <c r="H12" s="12" t="s">
        <v>8</v>
      </c>
      <c r="I12" s="9" t="s">
        <v>112</v>
      </c>
    </row>
    <row r="13" spans="1:9" ht="32" x14ac:dyDescent="0.2">
      <c r="A13" s="21">
        <f t="shared" si="0"/>
        <v>12</v>
      </c>
      <c r="B13" s="12" t="s">
        <v>44</v>
      </c>
      <c r="C13" s="12" t="s">
        <v>45</v>
      </c>
      <c r="D13" s="12" t="s">
        <v>7</v>
      </c>
      <c r="E13" s="12">
        <v>30</v>
      </c>
      <c r="F13" s="12" t="s">
        <v>58</v>
      </c>
      <c r="G13" s="12" t="s">
        <v>58</v>
      </c>
      <c r="H13" s="12" t="s">
        <v>8</v>
      </c>
      <c r="I13" s="9"/>
    </row>
    <row r="14" spans="1:9" ht="32" x14ac:dyDescent="0.2">
      <c r="A14" s="21">
        <f t="shared" si="0"/>
        <v>13</v>
      </c>
      <c r="B14" s="12" t="s">
        <v>46</v>
      </c>
      <c r="C14" s="12" t="s">
        <v>57</v>
      </c>
      <c r="D14" s="12" t="s">
        <v>7</v>
      </c>
      <c r="E14" s="12">
        <v>20</v>
      </c>
      <c r="F14" s="12" t="s">
        <v>58</v>
      </c>
      <c r="G14" s="12" t="s">
        <v>58</v>
      </c>
      <c r="H14" s="12" t="s">
        <v>8</v>
      </c>
      <c r="I14" s="9"/>
    </row>
    <row r="15" spans="1:9" ht="32" x14ac:dyDescent="0.2">
      <c r="A15" s="21">
        <f t="shared" si="0"/>
        <v>14</v>
      </c>
      <c r="B15" s="56" t="s">
        <v>113</v>
      </c>
      <c r="C15" s="56"/>
      <c r="D15" s="56" t="s">
        <v>5</v>
      </c>
      <c r="E15" s="56"/>
      <c r="F15" s="56" t="s">
        <v>58</v>
      </c>
      <c r="G15" s="56" t="s">
        <v>58</v>
      </c>
      <c r="H15" s="56" t="s">
        <v>8</v>
      </c>
      <c r="I15" s="9" t="s">
        <v>112</v>
      </c>
    </row>
    <row r="16" spans="1:9" ht="32" x14ac:dyDescent="0.2">
      <c r="A16" s="21">
        <f t="shared" si="0"/>
        <v>15</v>
      </c>
      <c r="B16" s="56" t="s">
        <v>114</v>
      </c>
      <c r="C16" s="56"/>
      <c r="D16" s="56" t="s">
        <v>5</v>
      </c>
      <c r="E16" s="56"/>
      <c r="F16" s="56" t="s">
        <v>58</v>
      </c>
      <c r="G16" s="56" t="s">
        <v>58</v>
      </c>
      <c r="H16" s="56" t="s">
        <v>8</v>
      </c>
      <c r="I16" s="9" t="s">
        <v>111</v>
      </c>
    </row>
    <row r="17" spans="1:9" ht="32" x14ac:dyDescent="0.2">
      <c r="A17" s="21">
        <f t="shared" si="0"/>
        <v>16</v>
      </c>
      <c r="B17" s="56" t="s">
        <v>115</v>
      </c>
      <c r="C17" s="56"/>
      <c r="D17" s="56" t="s">
        <v>5</v>
      </c>
      <c r="E17" s="56"/>
      <c r="F17" s="56" t="s">
        <v>58</v>
      </c>
      <c r="G17" s="56" t="s">
        <v>58</v>
      </c>
      <c r="H17" s="56" t="s">
        <v>8</v>
      </c>
      <c r="I17" s="9" t="s">
        <v>110</v>
      </c>
    </row>
    <row r="18" spans="1:9" x14ac:dyDescent="0.2">
      <c r="A18" s="9"/>
      <c r="B18" s="9"/>
      <c r="C18" s="9"/>
      <c r="D18" s="9"/>
      <c r="E18" s="9"/>
      <c r="F18" s="9"/>
      <c r="G18" s="9"/>
      <c r="H18" s="9"/>
      <c r="I18" s="9"/>
    </row>
    <row r="19" spans="1:9" x14ac:dyDescent="0.2">
      <c r="A19" s="9"/>
      <c r="B19" s="9"/>
      <c r="C19" s="9"/>
      <c r="D19" s="9"/>
      <c r="E19" s="9"/>
      <c r="F19" s="9"/>
      <c r="G19" s="9"/>
      <c r="H19" s="9"/>
      <c r="I19" s="9"/>
    </row>
    <row r="20" spans="1:9" x14ac:dyDescent="0.2">
      <c r="A20" s="9"/>
      <c r="B20" s="9"/>
      <c r="C20" s="9"/>
      <c r="D20" s="9"/>
      <c r="E20" s="9"/>
      <c r="F20" s="9"/>
      <c r="G20" s="9"/>
      <c r="H20" s="9"/>
      <c r="I20" s="9"/>
    </row>
    <row r="21" spans="1:9" x14ac:dyDescent="0.2">
      <c r="A21" s="9"/>
      <c r="B21" s="9"/>
      <c r="C21" s="9"/>
      <c r="D21" s="9"/>
      <c r="E21" s="9"/>
      <c r="F21" s="9"/>
      <c r="G21" s="9"/>
      <c r="H21" s="9"/>
      <c r="I21" s="9"/>
    </row>
    <row r="22" spans="1:9" x14ac:dyDescent="0.2">
      <c r="A22" s="9"/>
      <c r="B22" s="9"/>
      <c r="C22" s="9"/>
      <c r="D22" s="9"/>
      <c r="E22" s="9"/>
      <c r="F22" s="9"/>
      <c r="G22" s="9"/>
      <c r="H22" s="9"/>
      <c r="I22" s="9"/>
    </row>
    <row r="23" spans="1:9" x14ac:dyDescent="0.2">
      <c r="A23" s="9"/>
      <c r="B23" s="9"/>
      <c r="C23" s="9"/>
      <c r="D23" s="9"/>
      <c r="E23" s="9"/>
      <c r="F23" s="9"/>
      <c r="G23" s="9"/>
      <c r="H23" s="9"/>
      <c r="I23" s="9"/>
    </row>
    <row r="24" spans="1:9" x14ac:dyDescent="0.2">
      <c r="A24" s="9"/>
      <c r="B24" s="9"/>
      <c r="C24" s="9"/>
      <c r="D24" s="9"/>
      <c r="E24" s="9"/>
      <c r="F24" s="9"/>
      <c r="G24" s="9"/>
      <c r="H24" s="9"/>
      <c r="I24" s="9"/>
    </row>
    <row r="25" spans="1:9" x14ac:dyDescent="0.2">
      <c r="A25" s="9"/>
      <c r="B25" s="9"/>
      <c r="C25" s="9"/>
      <c r="D25" s="9"/>
      <c r="E25" s="9"/>
      <c r="F25" s="9"/>
      <c r="G25" s="9"/>
      <c r="H25" s="9"/>
      <c r="I25" s="9"/>
    </row>
    <row r="26" spans="1:9" x14ac:dyDescent="0.2">
      <c r="A26" s="9"/>
      <c r="B26" s="9"/>
      <c r="C26" s="9"/>
      <c r="D26" s="9"/>
      <c r="E26" s="9"/>
      <c r="F26" s="9"/>
      <c r="G26" s="9"/>
      <c r="H26" s="9"/>
      <c r="I26" s="9"/>
    </row>
    <row r="27" spans="1:9" x14ac:dyDescent="0.2">
      <c r="A27" s="9"/>
      <c r="B27" s="9"/>
      <c r="C27" s="9"/>
      <c r="D27" s="9"/>
      <c r="E27" s="9"/>
      <c r="F27" s="9"/>
      <c r="G27" s="9"/>
      <c r="H27" s="9"/>
      <c r="I27" s="9"/>
    </row>
    <row r="28" spans="1:9" x14ac:dyDescent="0.2">
      <c r="A28" s="9"/>
      <c r="B28" s="9"/>
      <c r="C28" s="9"/>
      <c r="D28" s="9"/>
      <c r="E28" s="9"/>
      <c r="F28" s="9"/>
      <c r="G28" s="9"/>
      <c r="H28" s="9"/>
      <c r="I28" s="9"/>
    </row>
    <row r="29" spans="1:9" x14ac:dyDescent="0.2">
      <c r="A29" s="9"/>
      <c r="B29" s="9"/>
      <c r="C29" s="9"/>
      <c r="D29" s="9"/>
      <c r="E29" s="9"/>
      <c r="F29" s="9"/>
      <c r="G29" s="9"/>
      <c r="H29" s="9"/>
      <c r="I29" s="9"/>
    </row>
    <row r="30" spans="1:9" x14ac:dyDescent="0.2">
      <c r="A30" s="9"/>
      <c r="B30" s="9"/>
      <c r="C30" s="9"/>
      <c r="D30" s="9"/>
      <c r="E30" s="9"/>
      <c r="F30" s="9"/>
      <c r="G30" s="9"/>
      <c r="H30" s="9"/>
      <c r="I30" s="9"/>
    </row>
    <row r="31" spans="1:9" x14ac:dyDescent="0.2">
      <c r="A31" s="9"/>
      <c r="B31" s="9"/>
      <c r="C31" s="9"/>
      <c r="D31" s="9"/>
      <c r="E31" s="9"/>
      <c r="F31" s="9"/>
      <c r="G31" s="9"/>
      <c r="H31" s="9"/>
      <c r="I31" s="9"/>
    </row>
    <row r="32" spans="1:9" x14ac:dyDescent="0.2">
      <c r="A32" s="9"/>
      <c r="B32" s="9"/>
      <c r="C32" s="9"/>
      <c r="D32" s="9"/>
      <c r="E32" s="9"/>
      <c r="F32" s="9"/>
      <c r="G32" s="9"/>
      <c r="H32" s="9"/>
      <c r="I32" s="9"/>
    </row>
    <row r="33" spans="1:9" x14ac:dyDescent="0.2">
      <c r="A33" s="9"/>
      <c r="B33" s="9"/>
      <c r="C33" s="9"/>
      <c r="D33" s="9"/>
      <c r="E33" s="9"/>
      <c r="F33" s="9"/>
      <c r="G33" s="9"/>
      <c r="H33" s="9"/>
      <c r="I33" s="9"/>
    </row>
    <row r="34" spans="1:9" x14ac:dyDescent="0.2">
      <c r="A34" s="9"/>
      <c r="B34" s="9"/>
      <c r="C34" s="9"/>
      <c r="D34" s="9"/>
      <c r="E34" s="9"/>
      <c r="F34" s="9"/>
      <c r="G34" s="9"/>
      <c r="H34" s="9"/>
      <c r="I34" s="9"/>
    </row>
    <row r="35" spans="1:9" x14ac:dyDescent="0.2">
      <c r="A35" s="9"/>
      <c r="B35" s="9"/>
      <c r="C35" s="9"/>
      <c r="D35" s="9"/>
      <c r="E35" s="9"/>
      <c r="F35" s="9"/>
      <c r="G35" s="9"/>
      <c r="H35" s="9"/>
      <c r="I35" s="9"/>
    </row>
    <row r="36" spans="1:9" x14ac:dyDescent="0.2">
      <c r="A36" s="9"/>
      <c r="B36" s="9"/>
      <c r="C36" s="9"/>
      <c r="D36" s="9"/>
      <c r="E36" s="9"/>
      <c r="F36" s="9"/>
      <c r="G36" s="9"/>
      <c r="H36" s="9"/>
      <c r="I36" s="9"/>
    </row>
    <row r="37" spans="1:9" x14ac:dyDescent="0.2">
      <c r="A37" s="9"/>
      <c r="B37" s="9"/>
      <c r="C37" s="9"/>
      <c r="D37" s="9"/>
      <c r="E37" s="9"/>
      <c r="F37" s="9"/>
      <c r="G37" s="9"/>
      <c r="H37" s="9"/>
      <c r="I37" s="9"/>
    </row>
    <row r="38" spans="1:9" x14ac:dyDescent="0.2">
      <c r="A38" s="9"/>
      <c r="B38" s="9"/>
      <c r="C38" s="9"/>
      <c r="D38" s="9"/>
      <c r="E38" s="9"/>
      <c r="F38" s="9"/>
      <c r="G38" s="9"/>
      <c r="H38" s="9"/>
      <c r="I38" s="9"/>
    </row>
    <row r="39" spans="1:9" x14ac:dyDescent="0.2">
      <c r="A39" s="9"/>
      <c r="B39" s="9"/>
      <c r="C39" s="9"/>
      <c r="D39" s="9"/>
      <c r="E39" s="9"/>
      <c r="F39" s="9"/>
      <c r="G39" s="9"/>
      <c r="H39" s="9"/>
      <c r="I39" s="9"/>
    </row>
    <row r="40" spans="1:9" x14ac:dyDescent="0.2">
      <c r="A40" s="9"/>
      <c r="B40" s="9"/>
      <c r="C40" s="9"/>
      <c r="D40" s="9"/>
      <c r="E40" s="9"/>
      <c r="F40" s="9"/>
      <c r="G40" s="9"/>
      <c r="H40" s="9"/>
      <c r="I40" s="9"/>
    </row>
    <row r="41" spans="1:9" x14ac:dyDescent="0.2">
      <c r="A41" s="9"/>
      <c r="B41" s="9"/>
      <c r="C41" s="9"/>
      <c r="D41" s="9"/>
      <c r="E41" s="9"/>
      <c r="F41" s="9"/>
      <c r="G41" s="9"/>
      <c r="H41" s="9"/>
      <c r="I41" s="9"/>
    </row>
    <row r="42" spans="1:9" x14ac:dyDescent="0.2">
      <c r="A42" s="9"/>
      <c r="B42" s="9"/>
      <c r="C42" s="9"/>
      <c r="D42" s="9"/>
      <c r="E42" s="9"/>
      <c r="F42" s="9"/>
      <c r="G42" s="9"/>
      <c r="H42" s="9"/>
      <c r="I42" s="9"/>
    </row>
    <row r="43" spans="1:9" x14ac:dyDescent="0.2">
      <c r="A43" s="9"/>
      <c r="B43" s="9"/>
      <c r="C43" s="9"/>
      <c r="D43" s="9"/>
      <c r="E43" s="9"/>
      <c r="F43" s="9"/>
      <c r="G43" s="9"/>
      <c r="H43" s="9"/>
      <c r="I43" s="9"/>
    </row>
    <row r="44" spans="1:9" x14ac:dyDescent="0.2">
      <c r="A44" s="9"/>
      <c r="B44" s="9"/>
      <c r="C44" s="9"/>
      <c r="D44" s="9"/>
      <c r="E44" s="9"/>
      <c r="F44" s="9"/>
      <c r="G44" s="9"/>
      <c r="H44" s="9"/>
      <c r="I44" s="9"/>
    </row>
    <row r="45" spans="1:9" x14ac:dyDescent="0.2">
      <c r="A45" s="9"/>
      <c r="B45" s="9"/>
      <c r="C45" s="9"/>
      <c r="D45" s="9"/>
      <c r="E45" s="9"/>
      <c r="F45" s="9"/>
      <c r="G45" s="9"/>
      <c r="H45" s="9"/>
      <c r="I45" s="9"/>
    </row>
    <row r="46" spans="1:9" x14ac:dyDescent="0.2">
      <c r="A46" s="9"/>
      <c r="B46" s="9"/>
      <c r="C46" s="9"/>
      <c r="D46" s="9"/>
      <c r="E46" s="9"/>
      <c r="F46" s="9"/>
      <c r="G46" s="9"/>
      <c r="H46" s="9"/>
      <c r="I46" s="9"/>
    </row>
    <row r="47" spans="1:9" x14ac:dyDescent="0.2">
      <c r="A47" s="9"/>
      <c r="B47" s="9"/>
      <c r="C47" s="9"/>
      <c r="D47" s="9"/>
      <c r="E47" s="9"/>
      <c r="F47" s="9"/>
      <c r="G47" s="9"/>
      <c r="H47" s="9"/>
      <c r="I47" s="9"/>
    </row>
    <row r="48" spans="1:9" x14ac:dyDescent="0.2">
      <c r="A48" s="9"/>
      <c r="B48" s="9"/>
      <c r="C48" s="9"/>
      <c r="D48" s="9"/>
      <c r="E48" s="9"/>
      <c r="F48" s="9"/>
      <c r="G48" s="9"/>
      <c r="H48" s="9"/>
      <c r="I48" s="9"/>
    </row>
    <row r="49" spans="1:9" x14ac:dyDescent="0.2">
      <c r="A49" s="9"/>
      <c r="B49" s="9"/>
      <c r="C49" s="9"/>
      <c r="D49" s="9"/>
      <c r="E49" s="9"/>
      <c r="F49" s="9"/>
      <c r="G49" s="9"/>
      <c r="H49" s="9"/>
      <c r="I49" s="9"/>
    </row>
    <row r="50" spans="1:9" x14ac:dyDescent="0.2">
      <c r="A50" s="9"/>
      <c r="B50" s="9"/>
      <c r="C50" s="9"/>
      <c r="D50" s="9"/>
      <c r="E50" s="9"/>
      <c r="F50" s="9"/>
      <c r="G50" s="9"/>
      <c r="H50" s="9"/>
      <c r="I50" s="9"/>
    </row>
    <row r="51" spans="1:9" x14ac:dyDescent="0.2">
      <c r="A51" s="9"/>
      <c r="B51" s="9"/>
      <c r="C51" s="9"/>
      <c r="D51" s="9"/>
      <c r="E51" s="9"/>
      <c r="F51" s="9"/>
      <c r="G51" s="9"/>
      <c r="H51" s="9"/>
      <c r="I51" s="9"/>
    </row>
    <row r="52" spans="1:9" x14ac:dyDescent="0.2">
      <c r="A52" s="9"/>
      <c r="B52" s="9"/>
      <c r="C52" s="9"/>
      <c r="D52" s="9"/>
      <c r="E52" s="9"/>
      <c r="F52" s="9"/>
      <c r="G52" s="9"/>
      <c r="H52" s="9"/>
      <c r="I52" s="9"/>
    </row>
    <row r="53" spans="1:9" x14ac:dyDescent="0.2">
      <c r="A53" s="9"/>
      <c r="B53" s="9"/>
      <c r="C53" s="9"/>
      <c r="D53" s="9"/>
      <c r="E53" s="9"/>
      <c r="F53" s="9"/>
      <c r="G53" s="9"/>
      <c r="H53" s="9"/>
      <c r="I53" s="9"/>
    </row>
    <row r="54" spans="1:9" x14ac:dyDescent="0.2">
      <c r="A54" s="9"/>
      <c r="B54" s="9"/>
      <c r="C54" s="9"/>
      <c r="D54" s="9"/>
      <c r="E54" s="9"/>
      <c r="F54" s="9"/>
      <c r="G54" s="9"/>
      <c r="H54" s="9"/>
      <c r="I54" s="9"/>
    </row>
    <row r="55" spans="1:9" x14ac:dyDescent="0.2">
      <c r="B55" s="8"/>
      <c r="C55" s="8"/>
      <c r="D55" s="8"/>
      <c r="E55" s="8"/>
      <c r="F55" s="8"/>
      <c r="G55" s="8"/>
      <c r="H55" s="8"/>
    </row>
    <row r="56" spans="1:9" x14ac:dyDescent="0.2">
      <c r="B56" s="8"/>
      <c r="C56" s="8"/>
      <c r="D56" s="8"/>
      <c r="E56" s="8"/>
      <c r="F56" s="8"/>
      <c r="G56" s="8"/>
      <c r="H56" s="8"/>
    </row>
    <row r="57" spans="1:9" x14ac:dyDescent="0.2">
      <c r="B57" s="8"/>
      <c r="C57" s="8"/>
      <c r="D57" s="8"/>
      <c r="E57" s="8"/>
      <c r="F57" s="8"/>
      <c r="G57" s="8"/>
      <c r="H57" s="8"/>
    </row>
    <row r="58" spans="1:9" x14ac:dyDescent="0.2">
      <c r="B58" s="8"/>
      <c r="C58" s="8"/>
      <c r="D58" s="8"/>
      <c r="E58" s="8"/>
      <c r="F58" s="8"/>
      <c r="G58" s="8"/>
      <c r="H58" s="8"/>
    </row>
    <row r="59" spans="1:9" x14ac:dyDescent="0.2">
      <c r="B59" s="8"/>
      <c r="C59" s="8"/>
      <c r="D59" s="8"/>
      <c r="E59" s="8"/>
      <c r="F59" s="8"/>
      <c r="G59" s="8"/>
      <c r="H59" s="8"/>
    </row>
    <row r="60" spans="1:9" x14ac:dyDescent="0.2">
      <c r="B60" s="8"/>
      <c r="C60" s="8"/>
      <c r="D60" s="8"/>
      <c r="E60" s="8"/>
      <c r="F60" s="8"/>
      <c r="G60" s="8"/>
      <c r="H60" s="8"/>
    </row>
    <row r="61" spans="1:9" x14ac:dyDescent="0.2">
      <c r="B61" s="8"/>
      <c r="C61" s="8"/>
      <c r="D61" s="8"/>
      <c r="E61" s="8"/>
      <c r="F61" s="8"/>
      <c r="G61" s="8"/>
      <c r="H61" s="8"/>
    </row>
    <row r="62" spans="1:9" x14ac:dyDescent="0.2">
      <c r="B62" s="8"/>
      <c r="C62" s="8"/>
      <c r="D62" s="8"/>
      <c r="E62" s="8"/>
      <c r="F62" s="8"/>
      <c r="G62" s="8"/>
      <c r="H62" s="8"/>
    </row>
    <row r="63" spans="1:9" x14ac:dyDescent="0.2">
      <c r="B63" s="8"/>
      <c r="C63" s="8"/>
      <c r="D63" s="8"/>
      <c r="E63" s="8"/>
      <c r="F63" s="8"/>
      <c r="G63" s="8"/>
      <c r="H63" s="8"/>
    </row>
    <row r="64" spans="1:9" x14ac:dyDescent="0.2">
      <c r="B64" s="8"/>
      <c r="C64" s="8"/>
      <c r="D64" s="8"/>
      <c r="E64" s="8"/>
      <c r="F64" s="8"/>
      <c r="G64" s="8"/>
      <c r="H64" s="8"/>
    </row>
    <row r="65" spans="2:8" x14ac:dyDescent="0.2">
      <c r="B65" s="8"/>
      <c r="C65" s="8"/>
      <c r="D65" s="8"/>
      <c r="E65" s="8"/>
      <c r="F65" s="8"/>
      <c r="G65" s="8"/>
      <c r="H65" s="8"/>
    </row>
    <row r="66" spans="2:8" x14ac:dyDescent="0.2">
      <c r="B66" s="8"/>
      <c r="C66" s="8"/>
      <c r="D66" s="8"/>
      <c r="E66" s="8"/>
      <c r="F66" s="8"/>
      <c r="G66" s="8"/>
      <c r="H66" s="8"/>
    </row>
    <row r="67" spans="2:8" x14ac:dyDescent="0.2">
      <c r="B67" s="8"/>
      <c r="C67" s="8"/>
      <c r="D67" s="8"/>
      <c r="E67" s="8"/>
      <c r="F67" s="8"/>
      <c r="G67" s="8"/>
      <c r="H67" s="8"/>
    </row>
    <row r="68" spans="2:8" x14ac:dyDescent="0.2">
      <c r="B68" s="8"/>
      <c r="C68" s="8"/>
      <c r="D68" s="8"/>
      <c r="E68" s="8"/>
      <c r="F68" s="8"/>
      <c r="G68" s="8"/>
      <c r="H68" s="8"/>
    </row>
    <row r="69" spans="2:8" x14ac:dyDescent="0.2">
      <c r="B69" s="8"/>
      <c r="C69" s="8"/>
      <c r="D69" s="8"/>
      <c r="E69" s="8"/>
      <c r="F69" s="8"/>
      <c r="G69" s="8"/>
      <c r="H69" s="8"/>
    </row>
    <row r="70" spans="2:8" x14ac:dyDescent="0.2">
      <c r="B70" s="8"/>
      <c r="C70" s="8"/>
      <c r="D70" s="8"/>
      <c r="E70" s="8"/>
      <c r="F70" s="8"/>
      <c r="G70" s="8"/>
      <c r="H70" s="8"/>
    </row>
    <row r="71" spans="2:8" x14ac:dyDescent="0.2">
      <c r="B71" s="8"/>
      <c r="C71" s="8"/>
      <c r="D71" s="8"/>
      <c r="E71" s="8"/>
      <c r="F71" s="8"/>
      <c r="G71" s="8"/>
      <c r="H71" s="8"/>
    </row>
    <row r="72" spans="2:8" x14ac:dyDescent="0.2">
      <c r="B72" s="8"/>
      <c r="C72" s="8"/>
      <c r="D72" s="8"/>
      <c r="E72" s="8"/>
      <c r="F72" s="8"/>
      <c r="G72" s="8"/>
      <c r="H72" s="8"/>
    </row>
    <row r="73" spans="2:8" x14ac:dyDescent="0.2">
      <c r="B73" s="8"/>
      <c r="C73" s="8"/>
      <c r="D73" s="8"/>
      <c r="E73" s="8"/>
      <c r="F73" s="8"/>
      <c r="G73" s="8"/>
      <c r="H73" s="8"/>
    </row>
    <row r="74" spans="2:8" x14ac:dyDescent="0.2">
      <c r="B74" s="8"/>
      <c r="C74" s="8"/>
      <c r="D74" s="8"/>
      <c r="E74" s="8"/>
      <c r="F74" s="8"/>
      <c r="G74" s="8"/>
      <c r="H74" s="8"/>
    </row>
    <row r="75" spans="2:8" x14ac:dyDescent="0.2">
      <c r="B75" s="8"/>
      <c r="C75" s="8"/>
      <c r="D75" s="8"/>
      <c r="E75" s="8"/>
      <c r="F75" s="8"/>
      <c r="G75" s="8"/>
      <c r="H75" s="8"/>
    </row>
    <row r="76" spans="2:8" x14ac:dyDescent="0.2">
      <c r="B76" s="8"/>
      <c r="C76" s="8"/>
      <c r="D76" s="8"/>
      <c r="E76" s="8"/>
      <c r="F76" s="8"/>
      <c r="G76" s="8"/>
      <c r="H76" s="8"/>
    </row>
  </sheetData>
  <conditionalFormatting sqref="H2:H14">
    <cfRule type="containsText" dxfId="9" priority="4" operator="containsText" text="done">
      <formula>NOT(ISERROR(SEARCH("done",H2)))</formula>
    </cfRule>
  </conditionalFormatting>
  <conditionalFormatting sqref="H15">
    <cfRule type="containsText" dxfId="2" priority="3" operator="containsText" text="done">
      <formula>NOT(ISERROR(SEARCH("done",H15)))</formula>
    </cfRule>
  </conditionalFormatting>
  <conditionalFormatting sqref="H16">
    <cfRule type="containsText" dxfId="1" priority="2" operator="containsText" text="done">
      <formula>NOT(ISERROR(SEARCH("done",H16)))</formula>
    </cfRule>
  </conditionalFormatting>
  <conditionalFormatting sqref="H17">
    <cfRule type="containsText" dxfId="0" priority="1" operator="containsText" text="done">
      <formula>NOT(ISERROR(SEARCH("done",H17)))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0"/>
  <sheetViews>
    <sheetView zoomScale="125" workbookViewId="0">
      <pane ySplit="1" topLeftCell="A2" activePane="bottomLeft" state="frozen"/>
      <selection pane="bottomLeft" activeCell="L22" sqref="L22"/>
    </sheetView>
  </sheetViews>
  <sheetFormatPr baseColWidth="10" defaultColWidth="8.83203125" defaultRowHeight="15" x14ac:dyDescent="0.2"/>
  <cols>
    <col min="1" max="1" width="5.5" customWidth="1"/>
    <col min="2" max="2" width="6.83203125" customWidth="1"/>
    <col min="3" max="3" width="6.1640625" customWidth="1"/>
    <col min="4" max="4" width="12.6640625" customWidth="1"/>
    <col min="5" max="5" width="19.5" customWidth="1"/>
    <col min="6" max="6" width="13.83203125" customWidth="1"/>
    <col min="7" max="7" width="18.33203125" customWidth="1"/>
    <col min="8" max="8" width="9.83203125" customWidth="1"/>
    <col min="9" max="9" width="8.33203125" customWidth="1"/>
    <col min="10" max="10" width="7.83203125" customWidth="1"/>
    <col min="11" max="11" width="9.1640625" customWidth="1"/>
    <col min="12" max="12" width="7.1640625" customWidth="1"/>
    <col min="13" max="13" width="15.1640625" customWidth="1"/>
  </cols>
  <sheetData>
    <row r="1" spans="1:18" s="4" customFormat="1" ht="49" thickBot="1" x14ac:dyDescent="0.25">
      <c r="A1" s="4" t="s">
        <v>0</v>
      </c>
      <c r="B1" s="4" t="s">
        <v>75</v>
      </c>
      <c r="C1" s="4" t="s">
        <v>11</v>
      </c>
      <c r="D1" s="4" t="s">
        <v>1</v>
      </c>
      <c r="E1" s="4" t="s">
        <v>2</v>
      </c>
      <c r="F1" s="4" t="s">
        <v>12</v>
      </c>
      <c r="G1" s="4" t="s">
        <v>9</v>
      </c>
      <c r="H1" s="4" t="s">
        <v>16</v>
      </c>
      <c r="I1" s="4" t="s">
        <v>3</v>
      </c>
      <c r="J1" s="4" t="s">
        <v>14</v>
      </c>
      <c r="K1" s="4" t="s">
        <v>15</v>
      </c>
      <c r="L1" s="4" t="s">
        <v>13</v>
      </c>
      <c r="M1" s="4" t="s">
        <v>4</v>
      </c>
    </row>
    <row r="2" spans="1:18" ht="27" customHeight="1" x14ac:dyDescent="0.2">
      <c r="A2" s="57">
        <v>0</v>
      </c>
      <c r="B2" s="13">
        <v>0</v>
      </c>
      <c r="C2" s="13">
        <v>1</v>
      </c>
      <c r="D2" s="62" t="s">
        <v>67</v>
      </c>
      <c r="E2" s="62" t="s">
        <v>71</v>
      </c>
      <c r="F2" s="62" t="s">
        <v>72</v>
      </c>
      <c r="G2" s="14" t="s">
        <v>22</v>
      </c>
      <c r="H2" s="13" t="s">
        <v>58</v>
      </c>
      <c r="I2" s="13" t="s">
        <v>5</v>
      </c>
      <c r="J2" s="13">
        <v>1</v>
      </c>
      <c r="K2" s="14" t="s">
        <v>58</v>
      </c>
      <c r="L2" s="14">
        <v>1</v>
      </c>
      <c r="M2" s="15" t="s">
        <v>109</v>
      </c>
    </row>
    <row r="3" spans="1:18" ht="33" customHeight="1" x14ac:dyDescent="0.2">
      <c r="A3" s="59"/>
      <c r="B3" s="11">
        <v>0</v>
      </c>
      <c r="C3" s="11">
        <v>1</v>
      </c>
      <c r="D3" s="63"/>
      <c r="E3" s="63"/>
      <c r="F3" s="63"/>
      <c r="G3" s="12" t="s">
        <v>23</v>
      </c>
      <c r="H3" s="11" t="s">
        <v>58</v>
      </c>
      <c r="I3" s="11" t="s">
        <v>6</v>
      </c>
      <c r="J3" s="11">
        <v>1</v>
      </c>
      <c r="K3" s="12" t="s">
        <v>58</v>
      </c>
      <c r="L3" s="12">
        <v>1</v>
      </c>
      <c r="M3" s="16" t="s">
        <v>109</v>
      </c>
    </row>
    <row r="4" spans="1:18" ht="23" customHeight="1" x14ac:dyDescent="0.2">
      <c r="A4" s="59"/>
      <c r="B4" s="11">
        <v>0</v>
      </c>
      <c r="C4" s="11">
        <v>1</v>
      </c>
      <c r="D4" s="63"/>
      <c r="E4" s="63"/>
      <c r="F4" s="63"/>
      <c r="G4" s="12" t="s">
        <v>68</v>
      </c>
      <c r="H4" s="11" t="s">
        <v>58</v>
      </c>
      <c r="I4" s="11" t="s">
        <v>5</v>
      </c>
      <c r="J4" s="11">
        <v>1</v>
      </c>
      <c r="K4" s="12" t="s">
        <v>58</v>
      </c>
      <c r="L4" s="12">
        <v>1</v>
      </c>
      <c r="M4" s="16" t="s">
        <v>109</v>
      </c>
    </row>
    <row r="5" spans="1:18" ht="28" customHeight="1" x14ac:dyDescent="0.2">
      <c r="A5" s="59"/>
      <c r="B5" s="11">
        <v>0</v>
      </c>
      <c r="C5" s="11">
        <v>1</v>
      </c>
      <c r="D5" s="63"/>
      <c r="E5" s="63"/>
      <c r="F5" s="63"/>
      <c r="G5" s="12" t="s">
        <v>73</v>
      </c>
      <c r="H5" s="11" t="s">
        <v>58</v>
      </c>
      <c r="I5" s="11" t="s">
        <v>5</v>
      </c>
      <c r="J5" s="11">
        <v>1</v>
      </c>
      <c r="K5" s="12" t="s">
        <v>58</v>
      </c>
      <c r="L5" s="12">
        <v>1</v>
      </c>
      <c r="M5" s="16" t="s">
        <v>109</v>
      </c>
    </row>
    <row r="6" spans="1:18" ht="30" customHeight="1" x14ac:dyDescent="0.2">
      <c r="A6" s="59"/>
      <c r="B6" s="11">
        <v>0</v>
      </c>
      <c r="C6" s="11">
        <v>1</v>
      </c>
      <c r="D6" s="63"/>
      <c r="E6" s="63"/>
      <c r="F6" s="63"/>
      <c r="G6" s="12" t="s">
        <v>70</v>
      </c>
      <c r="H6" s="11" t="s">
        <v>58</v>
      </c>
      <c r="I6" s="11" t="s">
        <v>6</v>
      </c>
      <c r="J6" s="11">
        <v>0</v>
      </c>
      <c r="K6" s="12" t="s">
        <v>58</v>
      </c>
      <c r="L6" s="12">
        <v>0</v>
      </c>
      <c r="M6" s="16" t="s">
        <v>109</v>
      </c>
    </row>
    <row r="7" spans="1:18" ht="26" customHeight="1" thickBot="1" x14ac:dyDescent="0.35">
      <c r="A7" s="61"/>
      <c r="B7" s="17">
        <v>0</v>
      </c>
      <c r="C7" s="17">
        <v>1</v>
      </c>
      <c r="D7" s="64"/>
      <c r="E7" s="64"/>
      <c r="F7" s="64"/>
      <c r="G7" s="18" t="s">
        <v>74</v>
      </c>
      <c r="H7" s="17" t="s">
        <v>58</v>
      </c>
      <c r="I7" s="17" t="s">
        <v>5</v>
      </c>
      <c r="J7" s="17">
        <v>1</v>
      </c>
      <c r="K7" s="18" t="s">
        <v>58</v>
      </c>
      <c r="L7" s="18">
        <v>1</v>
      </c>
      <c r="M7" s="19" t="s">
        <v>109</v>
      </c>
      <c r="Q7" s="20"/>
    </row>
    <row r="8" spans="1:18" ht="128" x14ac:dyDescent="0.2">
      <c r="A8" s="65">
        <f>'Product Backlog'!A9</f>
        <v>8</v>
      </c>
      <c r="B8" s="14" t="str">
        <f>_xlfn.CONCAT(A8, ".",ROW(A8)-ROW()+1)</f>
        <v>8.1</v>
      </c>
      <c r="C8" s="14">
        <v>1</v>
      </c>
      <c r="D8" s="14" t="s">
        <v>59</v>
      </c>
      <c r="E8" s="14" t="s">
        <v>60</v>
      </c>
      <c r="F8" s="14" t="s">
        <v>76</v>
      </c>
      <c r="G8" s="14" t="s">
        <v>23</v>
      </c>
      <c r="H8" s="14" t="s">
        <v>70</v>
      </c>
      <c r="I8" s="13" t="s">
        <v>5</v>
      </c>
      <c r="J8" s="14">
        <v>2</v>
      </c>
      <c r="K8" s="14" t="s">
        <v>58</v>
      </c>
      <c r="L8" s="14">
        <v>2</v>
      </c>
      <c r="M8" s="15" t="s">
        <v>109</v>
      </c>
      <c r="R8" s="10"/>
    </row>
    <row r="9" spans="1:18" ht="96" x14ac:dyDescent="0.2">
      <c r="A9" s="66"/>
      <c r="B9" s="12">
        <v>8.1999999999999993</v>
      </c>
      <c r="C9" s="12">
        <v>1</v>
      </c>
      <c r="D9" s="44" t="s">
        <v>90</v>
      </c>
      <c r="E9" s="12" t="s">
        <v>61</v>
      </c>
      <c r="F9" s="12" t="s">
        <v>76</v>
      </c>
      <c r="G9" s="12" t="s">
        <v>70</v>
      </c>
      <c r="H9" s="12" t="s">
        <v>23</v>
      </c>
      <c r="I9" s="11" t="s">
        <v>5</v>
      </c>
      <c r="J9" s="12">
        <v>4</v>
      </c>
      <c r="K9" s="12" t="s">
        <v>58</v>
      </c>
      <c r="L9" s="12">
        <v>4</v>
      </c>
      <c r="M9" s="16" t="s">
        <v>109</v>
      </c>
    </row>
    <row r="10" spans="1:18" ht="176" x14ac:dyDescent="0.2">
      <c r="A10" s="66"/>
      <c r="B10" s="12">
        <v>8.3000000000000007</v>
      </c>
      <c r="C10" s="12">
        <v>1</v>
      </c>
      <c r="D10" s="44" t="s">
        <v>92</v>
      </c>
      <c r="E10" s="12" t="s">
        <v>93</v>
      </c>
      <c r="F10" s="12" t="s">
        <v>77</v>
      </c>
      <c r="G10" s="12" t="s">
        <v>70</v>
      </c>
      <c r="H10" s="12" t="s">
        <v>23</v>
      </c>
      <c r="I10" s="11" t="s">
        <v>5</v>
      </c>
      <c r="J10" s="12">
        <v>4</v>
      </c>
      <c r="K10" s="12" t="s">
        <v>58</v>
      </c>
      <c r="L10" s="12">
        <v>4</v>
      </c>
      <c r="M10" s="16" t="s">
        <v>109</v>
      </c>
    </row>
    <row r="11" spans="1:18" ht="81" thickBot="1" x14ac:dyDescent="0.25">
      <c r="A11" s="67"/>
      <c r="B11" s="18">
        <v>8.4</v>
      </c>
      <c r="C11" s="18">
        <v>1</v>
      </c>
      <c r="D11" s="18" t="s">
        <v>62</v>
      </c>
      <c r="E11" s="18" t="s">
        <v>63</v>
      </c>
      <c r="F11" s="18" t="s">
        <v>77</v>
      </c>
      <c r="G11" s="18" t="s">
        <v>23</v>
      </c>
      <c r="H11" s="18" t="s">
        <v>70</v>
      </c>
      <c r="I11" s="17" t="s">
        <v>5</v>
      </c>
      <c r="J11" s="18">
        <v>4</v>
      </c>
      <c r="K11" s="18" t="s">
        <v>58</v>
      </c>
      <c r="L11" s="18">
        <v>4</v>
      </c>
      <c r="M11" s="19" t="s">
        <v>109</v>
      </c>
    </row>
    <row r="12" spans="1:18" ht="64" x14ac:dyDescent="0.2">
      <c r="A12" s="68"/>
      <c r="B12" s="48">
        <v>7.1</v>
      </c>
      <c r="C12" s="48">
        <v>1</v>
      </c>
      <c r="D12" s="54" t="s">
        <v>91</v>
      </c>
      <c r="E12" s="48" t="s">
        <v>107</v>
      </c>
      <c r="F12" s="48" t="s">
        <v>108</v>
      </c>
      <c r="G12" s="48" t="s">
        <v>23</v>
      </c>
      <c r="H12" s="48" t="s">
        <v>70</v>
      </c>
      <c r="I12" s="49" t="s">
        <v>6</v>
      </c>
      <c r="J12" s="48">
        <v>2</v>
      </c>
      <c r="K12" s="48" t="s">
        <v>58</v>
      </c>
      <c r="L12" s="48">
        <v>2</v>
      </c>
      <c r="M12" s="50" t="s">
        <v>109</v>
      </c>
    </row>
    <row r="13" spans="1:18" ht="209" thickBot="1" x14ac:dyDescent="0.25">
      <c r="A13" s="61"/>
      <c r="B13" s="18">
        <v>7.2</v>
      </c>
      <c r="C13" s="18">
        <v>1</v>
      </c>
      <c r="D13" s="18" t="s">
        <v>64</v>
      </c>
      <c r="E13" s="18" t="s">
        <v>102</v>
      </c>
      <c r="F13" s="18" t="s">
        <v>78</v>
      </c>
      <c r="G13" s="18" t="s">
        <v>70</v>
      </c>
      <c r="H13" s="18" t="s">
        <v>22</v>
      </c>
      <c r="I13" s="17" t="s">
        <v>6</v>
      </c>
      <c r="J13" s="18">
        <v>1</v>
      </c>
      <c r="K13" s="18" t="s">
        <v>58</v>
      </c>
      <c r="L13" s="18">
        <v>2</v>
      </c>
      <c r="M13" s="19" t="s">
        <v>109</v>
      </c>
    </row>
    <row r="14" spans="1:18" ht="208" x14ac:dyDescent="0.2">
      <c r="A14" s="57">
        <f>'Product Backlog'!A3</f>
        <v>2</v>
      </c>
      <c r="B14" s="14">
        <v>2.1</v>
      </c>
      <c r="C14" s="14">
        <v>1</v>
      </c>
      <c r="D14" s="14" t="s">
        <v>65</v>
      </c>
      <c r="E14" s="14" t="s">
        <v>94</v>
      </c>
      <c r="F14" s="14" t="s">
        <v>79</v>
      </c>
      <c r="G14" s="14" t="s">
        <v>73</v>
      </c>
      <c r="H14" s="14" t="s">
        <v>68</v>
      </c>
      <c r="I14" s="13" t="s">
        <v>6</v>
      </c>
      <c r="J14" s="14">
        <v>4</v>
      </c>
      <c r="K14" s="14" t="s">
        <v>58</v>
      </c>
      <c r="L14" s="14">
        <v>4</v>
      </c>
      <c r="M14" s="15" t="s">
        <v>109</v>
      </c>
    </row>
    <row r="15" spans="1:18" ht="64" x14ac:dyDescent="0.2">
      <c r="A15" s="58"/>
      <c r="B15" s="51">
        <v>2.2000000000000002</v>
      </c>
      <c r="C15" s="51">
        <v>1</v>
      </c>
      <c r="D15" s="51" t="s">
        <v>98</v>
      </c>
      <c r="E15" s="51" t="s">
        <v>99</v>
      </c>
      <c r="F15" s="51" t="s">
        <v>79</v>
      </c>
      <c r="G15" s="51" t="s">
        <v>73</v>
      </c>
      <c r="H15" s="51" t="s">
        <v>68</v>
      </c>
      <c r="I15" s="52" t="s">
        <v>7</v>
      </c>
      <c r="J15" s="51">
        <v>4</v>
      </c>
      <c r="K15" s="51" t="s">
        <v>58</v>
      </c>
      <c r="L15" s="51">
        <v>4</v>
      </c>
      <c r="M15" s="53" t="s">
        <v>109</v>
      </c>
    </row>
    <row r="16" spans="1:18" ht="176" x14ac:dyDescent="0.2">
      <c r="A16" s="59"/>
      <c r="B16" s="12">
        <v>2.2999999999999998</v>
      </c>
      <c r="C16" s="12">
        <v>1</v>
      </c>
      <c r="D16" s="12" t="s">
        <v>88</v>
      </c>
      <c r="E16" s="12" t="s">
        <v>95</v>
      </c>
      <c r="F16" s="12" t="s">
        <v>79</v>
      </c>
      <c r="G16" s="12" t="s">
        <v>68</v>
      </c>
      <c r="H16" s="12" t="s">
        <v>73</v>
      </c>
      <c r="I16" s="11" t="s">
        <v>6</v>
      </c>
      <c r="J16" s="12">
        <v>4</v>
      </c>
      <c r="K16" s="12" t="s">
        <v>58</v>
      </c>
      <c r="L16" s="12">
        <v>4</v>
      </c>
      <c r="M16" s="16" t="s">
        <v>109</v>
      </c>
    </row>
    <row r="17" spans="1:13" ht="64" x14ac:dyDescent="0.2">
      <c r="A17" s="59"/>
      <c r="B17" s="12">
        <v>2.4</v>
      </c>
      <c r="C17" s="12">
        <v>1</v>
      </c>
      <c r="D17" s="12" t="s">
        <v>103</v>
      </c>
      <c r="E17" s="12" t="s">
        <v>100</v>
      </c>
      <c r="F17" s="12" t="s">
        <v>79</v>
      </c>
      <c r="G17" s="12" t="s">
        <v>68</v>
      </c>
      <c r="H17" s="12" t="s">
        <v>73</v>
      </c>
      <c r="I17" s="11" t="s">
        <v>7</v>
      </c>
      <c r="J17" s="12">
        <v>4</v>
      </c>
      <c r="K17" s="12" t="s">
        <v>58</v>
      </c>
      <c r="L17" s="12">
        <v>4</v>
      </c>
      <c r="M17" s="16" t="s">
        <v>109</v>
      </c>
    </row>
    <row r="18" spans="1:13" ht="128" x14ac:dyDescent="0.2">
      <c r="A18" s="59"/>
      <c r="B18" s="12">
        <v>2.5</v>
      </c>
      <c r="C18" s="12">
        <v>1</v>
      </c>
      <c r="D18" s="12" t="s">
        <v>89</v>
      </c>
      <c r="E18" s="12" t="s">
        <v>96</v>
      </c>
      <c r="F18" s="12" t="s">
        <v>79</v>
      </c>
      <c r="G18" s="12" t="s">
        <v>74</v>
      </c>
      <c r="H18" s="12" t="s">
        <v>22</v>
      </c>
      <c r="I18" s="11" t="s">
        <v>6</v>
      </c>
      <c r="J18" s="12">
        <v>4</v>
      </c>
      <c r="K18" s="12" t="s">
        <v>58</v>
      </c>
      <c r="L18" s="12">
        <v>4</v>
      </c>
      <c r="M18" s="16" t="s">
        <v>109</v>
      </c>
    </row>
    <row r="19" spans="1:13" ht="80" x14ac:dyDescent="0.2">
      <c r="A19" s="60"/>
      <c r="B19" s="45">
        <v>2.6</v>
      </c>
      <c r="C19" s="45">
        <v>1</v>
      </c>
      <c r="D19" s="45" t="s">
        <v>104</v>
      </c>
      <c r="E19" s="45" t="s">
        <v>101</v>
      </c>
      <c r="F19" s="45" t="s">
        <v>79</v>
      </c>
      <c r="G19" s="45" t="s">
        <v>74</v>
      </c>
      <c r="H19" s="45" t="s">
        <v>22</v>
      </c>
      <c r="I19" s="46" t="s">
        <v>7</v>
      </c>
      <c r="J19" s="45">
        <v>4</v>
      </c>
      <c r="K19" s="45" t="s">
        <v>58</v>
      </c>
      <c r="L19" s="45">
        <v>4</v>
      </c>
      <c r="M19" s="47" t="s">
        <v>109</v>
      </c>
    </row>
    <row r="20" spans="1:13" ht="113" thickBot="1" x14ac:dyDescent="0.25">
      <c r="A20" s="60"/>
      <c r="B20" s="18">
        <v>2.7</v>
      </c>
      <c r="C20" s="18">
        <v>1</v>
      </c>
      <c r="D20" s="18" t="s">
        <v>66</v>
      </c>
      <c r="E20" s="18" t="s">
        <v>97</v>
      </c>
      <c r="F20" s="18" t="s">
        <v>79</v>
      </c>
      <c r="G20" s="18" t="s">
        <v>22</v>
      </c>
      <c r="H20" s="18" t="s">
        <v>74</v>
      </c>
      <c r="I20" s="17" t="s">
        <v>6</v>
      </c>
      <c r="J20" s="18">
        <v>4</v>
      </c>
      <c r="K20" s="18" t="s">
        <v>58</v>
      </c>
      <c r="L20" s="18">
        <v>4</v>
      </c>
      <c r="M20" s="19" t="s">
        <v>109</v>
      </c>
    </row>
    <row r="21" spans="1:13" ht="81" thickBot="1" x14ac:dyDescent="0.25">
      <c r="A21" s="61"/>
      <c r="B21" s="18">
        <v>2.8</v>
      </c>
      <c r="C21" s="18">
        <v>1</v>
      </c>
      <c r="D21" s="18" t="s">
        <v>105</v>
      </c>
      <c r="E21" s="18" t="s">
        <v>106</v>
      </c>
      <c r="F21" s="18" t="s">
        <v>79</v>
      </c>
      <c r="G21" s="18" t="s">
        <v>22</v>
      </c>
      <c r="H21" s="18" t="s">
        <v>74</v>
      </c>
      <c r="I21" s="17" t="s">
        <v>7</v>
      </c>
      <c r="J21" s="18">
        <v>4</v>
      </c>
      <c r="K21" s="18" t="s">
        <v>58</v>
      </c>
      <c r="L21" s="18">
        <v>4</v>
      </c>
      <c r="M21" s="19" t="s">
        <v>109</v>
      </c>
    </row>
    <row r="22" spans="1:13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2">
      <c r="B24" s="9"/>
      <c r="C24" s="9"/>
      <c r="D24" s="9"/>
      <c r="E24" s="9"/>
      <c r="F24" s="9"/>
      <c r="G24" s="9"/>
      <c r="H24" s="9"/>
      <c r="I24" s="9"/>
      <c r="J24" s="55"/>
      <c r="K24" s="9"/>
      <c r="L24" s="9"/>
      <c r="M24" s="9"/>
    </row>
    <row r="25" spans="1:13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2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2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2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2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x14ac:dyDescent="0.2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x14ac:dyDescent="0.2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2:13" x14ac:dyDescent="0.2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2:13" x14ac:dyDescent="0.2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2:13" x14ac:dyDescent="0.2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2:13" x14ac:dyDescent="0.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2:13" x14ac:dyDescent="0.2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2:13" x14ac:dyDescent="0.2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2:13" x14ac:dyDescent="0.2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2:13" x14ac:dyDescent="0.2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2:13" x14ac:dyDescent="0.2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2:13" x14ac:dyDescent="0.2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2:13" x14ac:dyDescent="0.2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2:13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2:13" x14ac:dyDescent="0.2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2:13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2:13" x14ac:dyDescent="0.2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2:13" x14ac:dyDescent="0.2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2:13" x14ac:dyDescent="0.2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</sheetData>
  <mergeCells count="7">
    <mergeCell ref="A14:A21"/>
    <mergeCell ref="A2:A7"/>
    <mergeCell ref="D2:D7"/>
    <mergeCell ref="E2:E7"/>
    <mergeCell ref="F2:F7"/>
    <mergeCell ref="A8:A11"/>
    <mergeCell ref="A12:A13"/>
  </mergeCells>
  <conditionalFormatting sqref="M2:M689">
    <cfRule type="containsText" dxfId="8" priority="1" operator="containsText" text="done">
      <formula>NOT(ISERROR(SEARCH("done",M2)))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36F4-C9E6-7744-B808-A12C7A0A9898}">
  <dimension ref="A1:N11"/>
  <sheetViews>
    <sheetView zoomScale="125" workbookViewId="0">
      <selection activeCell="F15" sqref="F15"/>
    </sheetView>
  </sheetViews>
  <sheetFormatPr baseColWidth="10" defaultRowHeight="15" x14ac:dyDescent="0.2"/>
  <cols>
    <col min="1" max="1" width="19.6640625" style="9" customWidth="1"/>
    <col min="2" max="2" width="11.5" style="9" customWidth="1"/>
    <col min="3" max="3" width="12.5" style="9" customWidth="1"/>
    <col min="4" max="4" width="13.5" style="9" customWidth="1"/>
    <col min="5" max="10" width="10.83203125" style="9"/>
    <col min="11" max="11" width="20.5" style="9" customWidth="1"/>
    <col min="12" max="16384" width="10.83203125" style="9"/>
  </cols>
  <sheetData>
    <row r="1" spans="1:14" ht="44" customHeight="1" x14ac:dyDescent="0.2">
      <c r="A1" s="41" t="s">
        <v>86</v>
      </c>
      <c r="B1" s="69" t="s">
        <v>85</v>
      </c>
      <c r="C1" s="70"/>
      <c r="D1" s="71"/>
      <c r="E1" s="69" t="s">
        <v>80</v>
      </c>
      <c r="F1" s="70"/>
      <c r="G1" s="71"/>
      <c r="H1" s="69" t="s">
        <v>84</v>
      </c>
      <c r="I1" s="70"/>
      <c r="J1" s="71"/>
      <c r="K1" s="41" t="s">
        <v>87</v>
      </c>
      <c r="L1" s="31"/>
      <c r="M1" s="31"/>
      <c r="N1" s="28"/>
    </row>
    <row r="2" spans="1:14" ht="22" x14ac:dyDescent="0.25">
      <c r="A2" s="42"/>
      <c r="B2" s="34" t="s">
        <v>81</v>
      </c>
      <c r="C2" s="29" t="s">
        <v>82</v>
      </c>
      <c r="D2" s="35" t="s">
        <v>83</v>
      </c>
      <c r="E2" s="34" t="s">
        <v>81</v>
      </c>
      <c r="F2" s="30" t="s">
        <v>82</v>
      </c>
      <c r="G2" s="35" t="s">
        <v>83</v>
      </c>
      <c r="H2" s="34" t="s">
        <v>81</v>
      </c>
      <c r="I2" s="30" t="s">
        <v>82</v>
      </c>
      <c r="J2" s="35" t="s">
        <v>83</v>
      </c>
      <c r="K2" s="42"/>
      <c r="L2" s="32"/>
      <c r="M2" s="32"/>
      <c r="N2" s="28"/>
    </row>
    <row r="3" spans="1:14" ht="22" x14ac:dyDescent="0.25">
      <c r="A3" s="24" t="s">
        <v>22</v>
      </c>
      <c r="B3" s="36">
        <v>9</v>
      </c>
      <c r="C3" s="33">
        <v>9</v>
      </c>
      <c r="D3" s="37">
        <v>6</v>
      </c>
      <c r="E3" s="36">
        <f>SUMIFS('Sprint Backlog'!$J$2:$J$21,'Sprint Backlog'!$G$2:$G$21,Auslastung!$A3,'Sprint Backlog'!$C$2:$C$21,RIGHT(Auslastung!E$2))</f>
        <v>9</v>
      </c>
      <c r="F3" s="33">
        <f>SUMIFS('Sprint Backlog'!$J$2:$J$21,'Sprint Backlog'!$G$2:$G$21,Auslastung!$A3,'Sprint Backlog'!$C$2:$C$21,RIGHT(Auslastung!F$2))</f>
        <v>0</v>
      </c>
      <c r="G3" s="37">
        <f>SUMIFS('Sprint Backlog'!$J$2:$J$21,'Sprint Backlog'!$G$2:$G$21,Auslastung!$A3,'Sprint Backlog'!$C$2:$C$21,RIGHT(Auslastung!G$2))</f>
        <v>0</v>
      </c>
      <c r="H3" s="36">
        <f>SUMIFS('Sprint Backlog'!$L$2:$L$21,'Sprint Backlog'!$G$2:$G$21,Auslastung!$A3,'Sprint Backlog'!$C$2:$C$21,RIGHT(Auslastung!H$2))</f>
        <v>9</v>
      </c>
      <c r="I3" s="33">
        <f>SUMIFS('Sprint Backlog'!$L$2:$L$21,'Sprint Backlog'!$G$2:$G$21,Auslastung!$A3,'Sprint Backlog'!$C$2:$C$21,RIGHT(Auslastung!I$2))</f>
        <v>0</v>
      </c>
      <c r="J3" s="37">
        <f>SUMIFS('Sprint Backlog'!$L$2:$L$21,'Sprint Backlog'!$G$2:$G$21,Auslastung!$A3,'Sprint Backlog'!$C$2:$C$21,RIGHT(Auslastung!J$2))</f>
        <v>0</v>
      </c>
      <c r="K3" s="26">
        <f t="shared" ref="K3:K8" si="0">SUM(B3:D3)-SUM(H3:J3)</f>
        <v>15</v>
      </c>
      <c r="L3" s="28"/>
      <c r="M3" s="28"/>
      <c r="N3" s="28"/>
    </row>
    <row r="4" spans="1:14" ht="22" x14ac:dyDescent="0.25">
      <c r="A4" s="24" t="s">
        <v>70</v>
      </c>
      <c r="B4" s="36">
        <v>9</v>
      </c>
      <c r="C4" s="33">
        <v>9</v>
      </c>
      <c r="D4" s="37">
        <v>6</v>
      </c>
      <c r="E4" s="36">
        <f>SUMIFS('Sprint Backlog'!$J$2:$J$21,'Sprint Backlog'!$G$2:$G$21,Auslastung!$A4,'Sprint Backlog'!$C$2:$C$21,RIGHT(Auslastung!E$2))</f>
        <v>9</v>
      </c>
      <c r="F4" s="33">
        <f>SUMIFS('Sprint Backlog'!$J$2:$J$21,'Sprint Backlog'!$G$2:$G$21,Auslastung!$A4,'Sprint Backlog'!$C$2:$C$21,RIGHT(Auslastung!F$2))</f>
        <v>0</v>
      </c>
      <c r="G4" s="37">
        <f>SUMIFS('Sprint Backlog'!$J$2:$J$21,'Sprint Backlog'!$G$2:$G$21,Auslastung!$A4,'Sprint Backlog'!$C$2:$C$21,RIGHT(Auslastung!G$2))</f>
        <v>0</v>
      </c>
      <c r="H4" s="36">
        <f>SUMIFS('Sprint Backlog'!$L$2:$L$21,'Sprint Backlog'!$G$2:$G$21,Auslastung!$A4,'Sprint Backlog'!$C$2:$C$21,RIGHT(Auslastung!H$2))</f>
        <v>10</v>
      </c>
      <c r="I4" s="33">
        <f>SUMIFS('Sprint Backlog'!$L$2:$L$21,'Sprint Backlog'!$G$2:$G$21,Auslastung!$A4,'Sprint Backlog'!$C$2:$C$21,RIGHT(Auslastung!I$2))</f>
        <v>0</v>
      </c>
      <c r="J4" s="37">
        <f>SUMIFS('Sprint Backlog'!$L$2:$L$21,'Sprint Backlog'!$G$2:$G$21,Auslastung!$A4,'Sprint Backlog'!$C$2:$C$21,RIGHT(Auslastung!J$2))</f>
        <v>0</v>
      </c>
      <c r="K4" s="26">
        <f t="shared" si="0"/>
        <v>14</v>
      </c>
      <c r="L4" s="28"/>
      <c r="M4" s="28"/>
      <c r="N4" s="28"/>
    </row>
    <row r="5" spans="1:14" ht="22" x14ac:dyDescent="0.25">
      <c r="A5" s="24" t="s">
        <v>23</v>
      </c>
      <c r="B5" s="36">
        <v>9</v>
      </c>
      <c r="C5" s="33">
        <v>9</v>
      </c>
      <c r="D5" s="37">
        <v>6</v>
      </c>
      <c r="E5" s="36">
        <f>SUMIFS('Sprint Backlog'!$J$2:$J$21,'Sprint Backlog'!$G$2:$G$21,Auslastung!$A5,'Sprint Backlog'!$C$2:$C$21,RIGHT(Auslastung!E$2))</f>
        <v>9</v>
      </c>
      <c r="F5" s="33">
        <f>SUMIFS('Sprint Backlog'!$J$2:$J$21,'Sprint Backlog'!$G$2:$G$21,Auslastung!$A5,'Sprint Backlog'!$C$2:$C$21,RIGHT(Auslastung!F$2))</f>
        <v>0</v>
      </c>
      <c r="G5" s="37">
        <f>SUMIFS('Sprint Backlog'!$J$2:$J$21,'Sprint Backlog'!$G$2:$G$21,Auslastung!$A5,'Sprint Backlog'!$C$2:$C$21,RIGHT(Auslastung!G$2))</f>
        <v>0</v>
      </c>
      <c r="H5" s="36">
        <f>SUMIFS('Sprint Backlog'!$L$2:$L$21,'Sprint Backlog'!$G$2:$G$21,Auslastung!$A5,'Sprint Backlog'!$C$2:$C$21,RIGHT(Auslastung!H$2))</f>
        <v>9</v>
      </c>
      <c r="I5" s="33">
        <f>SUMIFS('Sprint Backlog'!$L$2:$L$21,'Sprint Backlog'!$G$2:$G$21,Auslastung!$A5,'Sprint Backlog'!$C$2:$C$21,RIGHT(Auslastung!I$2))</f>
        <v>0</v>
      </c>
      <c r="J5" s="37">
        <f>SUMIFS('Sprint Backlog'!$L$2:$L$21,'Sprint Backlog'!$G$2:$G$21,Auslastung!$A5,'Sprint Backlog'!$C$2:$C$21,RIGHT(Auslastung!J$2))</f>
        <v>0</v>
      </c>
      <c r="K5" s="26">
        <f t="shared" si="0"/>
        <v>15</v>
      </c>
      <c r="L5" s="28"/>
      <c r="M5" s="28"/>
      <c r="N5" s="28"/>
    </row>
    <row r="6" spans="1:14" ht="22" x14ac:dyDescent="0.25">
      <c r="A6" s="24" t="s">
        <v>68</v>
      </c>
      <c r="B6" s="36">
        <v>9</v>
      </c>
      <c r="C6" s="33">
        <v>9</v>
      </c>
      <c r="D6" s="37">
        <v>6</v>
      </c>
      <c r="E6" s="36">
        <f>SUMIFS('Sprint Backlog'!$J$2:$J$21,'Sprint Backlog'!$G$2:$G$21,Auslastung!$A6,'Sprint Backlog'!$C$2:$C$21,RIGHT(Auslastung!E$2))</f>
        <v>9</v>
      </c>
      <c r="F6" s="33">
        <f>SUMIFS('Sprint Backlog'!$J$2:$J$21,'Sprint Backlog'!$G$2:$G$21,Auslastung!$A6,'Sprint Backlog'!$C$2:$C$21,RIGHT(Auslastung!F$2))</f>
        <v>0</v>
      </c>
      <c r="G6" s="37">
        <f>SUMIFS('Sprint Backlog'!$J$2:$J$21,'Sprint Backlog'!$G$2:$G$21,Auslastung!$A6,'Sprint Backlog'!$C$2:$C$21,RIGHT(Auslastung!G$2))</f>
        <v>0</v>
      </c>
      <c r="H6" s="36">
        <f>SUMIFS('Sprint Backlog'!$L$2:$L$21,'Sprint Backlog'!$G$2:$G$21,Auslastung!$A6,'Sprint Backlog'!$C$2:$C$21,RIGHT(Auslastung!H$2))</f>
        <v>9</v>
      </c>
      <c r="I6" s="33">
        <f>SUMIFS('Sprint Backlog'!$L$2:$L$21,'Sprint Backlog'!$G$2:$G$21,Auslastung!$A6,'Sprint Backlog'!$C$2:$C$21,RIGHT(Auslastung!I$2))</f>
        <v>0</v>
      </c>
      <c r="J6" s="37">
        <f>SUMIFS('Sprint Backlog'!$L$2:$L$21,'Sprint Backlog'!$G$2:$G$21,Auslastung!$A6,'Sprint Backlog'!$C$2:$C$21,RIGHT(Auslastung!J$2))</f>
        <v>0</v>
      </c>
      <c r="K6" s="26">
        <f t="shared" si="0"/>
        <v>15</v>
      </c>
      <c r="L6" s="28"/>
      <c r="M6" s="28"/>
      <c r="N6" s="28"/>
    </row>
    <row r="7" spans="1:14" ht="22" x14ac:dyDescent="0.25">
      <c r="A7" s="24" t="s">
        <v>73</v>
      </c>
      <c r="B7" s="36">
        <v>9</v>
      </c>
      <c r="C7" s="33">
        <v>9</v>
      </c>
      <c r="D7" s="37">
        <v>6</v>
      </c>
      <c r="E7" s="36">
        <f>SUMIFS('Sprint Backlog'!$J$2:$J$21,'Sprint Backlog'!$G$2:$G$21,Auslastung!$A7,'Sprint Backlog'!$C$2:$C$21,RIGHT(Auslastung!E$2))</f>
        <v>9</v>
      </c>
      <c r="F7" s="33">
        <f>SUMIFS('Sprint Backlog'!$J$2:$J$21,'Sprint Backlog'!$G$2:$G$21,Auslastung!$A7,'Sprint Backlog'!$C$2:$C$21,RIGHT(Auslastung!F$2))</f>
        <v>0</v>
      </c>
      <c r="G7" s="37">
        <f>SUMIFS('Sprint Backlog'!$J$2:$J$21,'Sprint Backlog'!$G$2:$G$21,Auslastung!$A7,'Sprint Backlog'!$C$2:$C$21,RIGHT(Auslastung!G$2))</f>
        <v>0</v>
      </c>
      <c r="H7" s="36">
        <f>SUMIFS('Sprint Backlog'!$L$2:$L$21,'Sprint Backlog'!$G$2:$G$21,Auslastung!$A7,'Sprint Backlog'!$C$2:$C$21,RIGHT(Auslastung!H$2))</f>
        <v>9</v>
      </c>
      <c r="I7" s="33">
        <f>SUMIFS('Sprint Backlog'!$L$2:$L$21,'Sprint Backlog'!$G$2:$G$21,Auslastung!$A7,'Sprint Backlog'!$C$2:$C$21,RIGHT(Auslastung!I$2))</f>
        <v>0</v>
      </c>
      <c r="J7" s="37">
        <f>SUMIFS('Sprint Backlog'!$L$2:$L$21,'Sprint Backlog'!$G$2:$G$21,Auslastung!$A7,'Sprint Backlog'!$C$2:$C$21,RIGHT(Auslastung!J$2))</f>
        <v>0</v>
      </c>
      <c r="K7" s="26">
        <f t="shared" si="0"/>
        <v>15</v>
      </c>
      <c r="L7" s="28"/>
      <c r="M7" s="28"/>
      <c r="N7" s="28"/>
    </row>
    <row r="8" spans="1:14" ht="23" thickBot="1" x14ac:dyDescent="0.3">
      <c r="A8" s="25" t="s">
        <v>74</v>
      </c>
      <c r="B8" s="38">
        <v>9</v>
      </c>
      <c r="C8" s="39">
        <v>9</v>
      </c>
      <c r="D8" s="40">
        <v>6</v>
      </c>
      <c r="E8" s="38">
        <f>SUMIFS('Sprint Backlog'!$J$2:$J$21,'Sprint Backlog'!$G$2:$G$21,Auslastung!$A8,'Sprint Backlog'!$C$2:$C$21,RIGHT(Auslastung!E$2))</f>
        <v>9</v>
      </c>
      <c r="F8" s="39">
        <f>SUMIFS('Sprint Backlog'!$J$2:$J$21,'Sprint Backlog'!$G$2:$G$21,Auslastung!$A8,'Sprint Backlog'!$C$2:$C$21,RIGHT(Auslastung!F$2))</f>
        <v>0</v>
      </c>
      <c r="G8" s="40">
        <f>SUMIFS('Sprint Backlog'!$J$2:$J$21,'Sprint Backlog'!$G$2:$G$21,Auslastung!$A8,'Sprint Backlog'!$C$2:$C$21,RIGHT(Auslastung!G$2))</f>
        <v>0</v>
      </c>
      <c r="H8" s="38">
        <f>SUMIFS('Sprint Backlog'!$L$2:$L$21,'Sprint Backlog'!$G$2:$G$21,Auslastung!$A8,'Sprint Backlog'!$C$2:$C$21,RIGHT(Auslastung!H$2))</f>
        <v>9</v>
      </c>
      <c r="I8" s="39">
        <f>SUMIFS('Sprint Backlog'!$L$2:$L$21,'Sprint Backlog'!$G$2:$G$21,Auslastung!$A8,'Sprint Backlog'!$C$2:$C$21,RIGHT(Auslastung!I$2))</f>
        <v>0</v>
      </c>
      <c r="J8" s="40">
        <f>SUMIFS('Sprint Backlog'!$L$2:$L$21,'Sprint Backlog'!$G$2:$G$21,Auslastung!$A8,'Sprint Backlog'!$C$2:$C$21,RIGHT(Auslastung!J$2))</f>
        <v>0</v>
      </c>
      <c r="K8" s="27">
        <f t="shared" si="0"/>
        <v>15</v>
      </c>
      <c r="L8" s="28"/>
      <c r="M8" s="28"/>
      <c r="N8" s="28"/>
    </row>
    <row r="9" spans="1:14" ht="2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L9" s="28"/>
      <c r="M9" s="28"/>
      <c r="N9" s="28"/>
    </row>
    <row r="10" spans="1:14" ht="22" thickBot="1" x14ac:dyDescent="0.3">
      <c r="A10" s="22"/>
      <c r="B10" s="43">
        <f>SUM(B3:B8)</f>
        <v>54</v>
      </c>
      <c r="C10" s="43">
        <f t="shared" ref="C10:K10" si="1">SUM(C3:C8)</f>
        <v>54</v>
      </c>
      <c r="D10" s="43">
        <f t="shared" si="1"/>
        <v>36</v>
      </c>
      <c r="E10" s="43">
        <f t="shared" si="1"/>
        <v>54</v>
      </c>
      <c r="F10" s="43">
        <f t="shared" si="1"/>
        <v>0</v>
      </c>
      <c r="G10" s="43">
        <f t="shared" si="1"/>
        <v>0</v>
      </c>
      <c r="H10" s="43">
        <f t="shared" si="1"/>
        <v>55</v>
      </c>
      <c r="I10" s="43">
        <f t="shared" si="1"/>
        <v>0</v>
      </c>
      <c r="J10" s="43">
        <f t="shared" si="1"/>
        <v>0</v>
      </c>
      <c r="K10" s="23">
        <f t="shared" si="1"/>
        <v>89</v>
      </c>
    </row>
    <row r="11" spans="1:14" ht="16" thickTop="1" x14ac:dyDescent="0.2"/>
  </sheetData>
  <mergeCells count="3">
    <mergeCell ref="E1:G1"/>
    <mergeCell ref="B1:D1"/>
    <mergeCell ref="H1:J1"/>
  </mergeCells>
  <conditionalFormatting sqref="K3:K8">
    <cfRule type="cellIs" dxfId="7" priority="1" operator="lessThan">
      <formula>0</formula>
    </cfRule>
    <cfRule type="cellIs" dxfId="6" priority="5" operator="greaterThanOrEqual">
      <formula>0</formula>
    </cfRule>
  </conditionalFormatting>
  <conditionalFormatting sqref="K3">
    <cfRule type="cellIs" dxfId="5" priority="4" operator="lessThan">
      <formula>0</formula>
    </cfRule>
  </conditionalFormatting>
  <conditionalFormatting sqref="K10">
    <cfRule type="cellIs" dxfId="4" priority="2" operator="lessThan">
      <formula>0</formula>
    </cfRule>
    <cfRule type="cellIs" dxfId="3" priority="3" operator="greater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zoomScale="178" workbookViewId="0">
      <selection activeCell="D7" sqref="D7"/>
    </sheetView>
  </sheetViews>
  <sheetFormatPr baseColWidth="10" defaultColWidth="8.83203125" defaultRowHeight="15" x14ac:dyDescent="0.2"/>
  <cols>
    <col min="2" max="2" width="10.1640625" bestFit="1" customWidth="1"/>
    <col min="3" max="3" width="14.6640625" customWidth="1"/>
    <col min="4" max="4" width="14.33203125" customWidth="1"/>
  </cols>
  <sheetData>
    <row r="1" spans="1:4" s="5" customFormat="1" ht="26.5" customHeight="1" x14ac:dyDescent="0.2">
      <c r="A1" s="5" t="s">
        <v>18</v>
      </c>
      <c r="B1" s="5" t="s">
        <v>21</v>
      </c>
      <c r="C1" s="5" t="s">
        <v>19</v>
      </c>
      <c r="D1" s="5" t="s">
        <v>20</v>
      </c>
    </row>
    <row r="2" spans="1:4" x14ac:dyDescent="0.2">
      <c r="A2">
        <v>1</v>
      </c>
      <c r="B2" s="6">
        <v>42262</v>
      </c>
      <c r="C2">
        <v>200</v>
      </c>
      <c r="D2">
        <v>200</v>
      </c>
    </row>
    <row r="3" spans="1:4" x14ac:dyDescent="0.2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</vt:lpstr>
      <vt:lpstr>Auslastung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Schmutz Yannis Valentin</cp:lastModifiedBy>
  <dcterms:created xsi:type="dcterms:W3CDTF">2012-11-08T11:09:41Z</dcterms:created>
  <dcterms:modified xsi:type="dcterms:W3CDTF">2019-05-17T09:20:36Z</dcterms:modified>
</cp:coreProperties>
</file>