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E8A7C5B-22E8-42DC-B595-82C4D781F73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базу'!$A$1:$L$406</definedName>
    <definedName name="ExternalData_1" localSheetId="9" hidden="1">'10 Въезд ангар'!$A$1:$L$835</definedName>
    <definedName name="ExternalData_1" localSheetId="10" hidden="1">'11 Навес пилмат'!$A$1:$L$412</definedName>
    <definedName name="ExternalData_1" localSheetId="11" hidden="1">'12 Площадка 3 кран'!$A$1:$L$348</definedName>
    <definedName name="ExternalData_1" localSheetId="12" hidden="1">'13 Склад хол'!$A$1:$L$293</definedName>
    <definedName name="ExternalData_1" localSheetId="13" hidden="1">'14 На гаражи'!$A$1:$L$457</definedName>
    <definedName name="ExternalData_1" localSheetId="14" hidden="1">'15 Вход столярка'!$A$1:$L$394</definedName>
    <definedName name="ExternalData_1" localSheetId="15" hidden="1">'16 Столярка'!$A$1:$L$801</definedName>
    <definedName name="ExternalData_1" localSheetId="16" hidden="1">'17 Площадка с навесом'!$A$1:$L$450</definedName>
    <definedName name="ExternalData_1" localSheetId="17" hidden="1">'19 Хронометраж'!$A$1:$L$404</definedName>
    <definedName name="ExternalData_1" localSheetId="1" hidden="1">'2 Поката пилорама'!$A$1:$L$274</definedName>
    <definedName name="ExternalData_1" localSheetId="2" hidden="1">'3 Парковка офиса'!$A$1:$L$340</definedName>
    <definedName name="ExternalData_1" localSheetId="3" hidden="1">'4 Крыльцо офиса'!$A$1:$L$321</definedName>
    <definedName name="ExternalData_1" localSheetId="4" hidden="1">'5 Крыльцо общага'!$A$1:$L$252</definedName>
    <definedName name="ExternalData_1" localSheetId="5" hidden="1">'6 Площадка 1 общага'!$A$1:$L$576</definedName>
    <definedName name="ExternalData_1" localSheetId="6" hidden="1">'7 Площадка 2 бетонщики'!$A$1:$L$337</definedName>
    <definedName name="ExternalData_1" localSheetId="7" hidden="1">'8 Ангар вход'!$A$1:$L$923</definedName>
    <definedName name="ExternalData_1" localSheetId="8" hidden="1">'9 Ангар рейсмус'!$A$1:$L$387</definedName>
    <definedName name="ExternalData_1" localSheetId="18" hidden="1">Загрузка!$A$1:$M$976</definedName>
    <definedName name="ExternalData_1" localSheetId="19" hidden="1">'Стороний транспорт'!$A$1:$M$343</definedName>
    <definedName name="Срез_Груз">#N/A</definedName>
    <definedName name="Срез_Событие">#N/A</definedName>
  </definedNames>
  <calcPr calcId="191029"/>
  <pivotCaches>
    <pivotCache cacheId="33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<sst xmlns="http://schemas.openxmlformats.org/spreadsheetml/2006/main" count="120062" uniqueCount="30080">
  <si>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</si>
  <si>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</si>
  <si>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</si>
  <si>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</si>
  <si>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</si>
  <si>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</si>
  <si>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</si>
  <si>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</si>
  <si>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</si>
  <si>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</si>
  <si>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</si>
  <si>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</si>
  <si>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</si>
  <si>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</si>
  <si>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</si>
  <si>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</si>
  <si>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</si>
  <si>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</si>
  <si>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</si>
  <si>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</si>
  <si>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</si>
  <si>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</si>
  <si>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</si>
  <si>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</si>
  <si>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</si>
  <si>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</si>
  <si>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</si>
  <si>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</si>
  <si>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</si>
  <si>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</si>
  <si>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</si>
  <si>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</si>
  <si>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</si>
  <si>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</si>
  <si>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</si>
  <si>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</si>
  <si>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</si>
  <si>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</si>
  <si>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</si>
  <si>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</si>
  <si>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</si>
  <si>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</si>
  <si>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</si>
  <si>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</si>
  <si>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</si>
  <si>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</si>
  <si>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</si>
  <si>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</si>
  <si>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</si>
  <si>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</si>
  <si>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</si>
  <si>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</si>
  <si>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</si>
  <si>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</si>
  <si>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</si>
  <si>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</si>
  <si>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</si>
  <si>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</si>
  <si>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</si>
  <si>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</si>
  <si>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</si>
  <si>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</si>
  <si>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</si>
  <si>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</si>
  <si>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</si>
  <si>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</si>
  <si>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</si>
  <si>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</si>
  <si>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</si>
  <si>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</si>
  <si>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</si>
  <si>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</si>
  <si>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</si>
  <si>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</si>
  <si>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</si>
  <si>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</si>
  <si>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</si>
  <si>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</si>
  <si>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</si>
  <si>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</si>
  <si>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</si>
  <si>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</si>
  <si>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</si>
  <si>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</si>
  <si>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</si>
  <si>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</si>
  <si>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</si>
  <si>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</si>
  <si>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</si>
  <si>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</si>
  <si>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</si>
  <si>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</si>
  <si>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</si>
  <si>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</si>
  <si>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</si>
  <si>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</si>
  <si>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</si>
  <si>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</si>
  <si>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</si>
  <si>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</si>
  <si>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</si>
  <si>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</si>
  <si>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</si>
  <si>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</si>
  <si>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</si>
  <si>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</si>
  <si>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</si>
  <si>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</si>
  <si>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</si>
  <si>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</si>
  <si>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</si>
  <si>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</si>
  <si>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</si>
  <si>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</si>
  <si>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</si>
  <si>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</si>
  <si>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</si>
  <si>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</si>
  <si>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</si>
  <si>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</si>
  <si>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</si>
  <si>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</si>
  <si>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</si>
  <si>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</si>
  <si>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</si>
  <si>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</si>
  <si>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</si>
  <si>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</si>
  <si>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</si>
  <si>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</si>
  <si>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</si>
  <si>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</si>
  <si>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</si>
  <si>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</si>
  <si>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</si>
  <si>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</si>
  <si>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</si>
  <si>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</si>
  <si>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</si>
  <si>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</si>
  <si>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</si>
  <si>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</si>
  <si>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</si>
  <si>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</si>
  <si>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</si>
  <si>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</si>
  <si>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</si>
  <si>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</si>
  <si>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</si>
  <si>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</si>
  <si>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</si>
  <si>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</si>
  <si>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</si>
  <si>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</si>
  <si>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</si>
  <si>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</si>
  <si>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</si>
  <si>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</si>
  <si>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</si>
  <si>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</si>
  <si>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</si>
  <si>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</si>
  <si>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</si>
  <si>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</si>
  <si>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</si>
  <si>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</si>
  <si>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</si>
  <si>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</si>
  <si>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</si>
  <si>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</si>
  <si>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</si>
  <si>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</si>
  <si>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</si>
  <si>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</si>
  <si>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</si>
  <si>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</si>
  <si>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</si>
  <si>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</si>
  <si>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</si>
  <si>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</si>
  <si>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</si>
  <si>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</si>
  <si>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</si>
  <si>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</si>
  <si>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</si>
  <si>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</si>
  <si>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</si>
  <si>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</si>
  <si>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</si>
  <si>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</si>
  <si>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</si>
  <si>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</si>
  <si>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</si>
  <si>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</si>
  <si>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</si>
  <si>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</si>
  <si>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</si>
  <si>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</si>
  <si>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</si>
  <si>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</si>
  <si>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</si>
  <si>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</si>
  <si>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</si>
  <si>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</si>
  <si>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</si>
  <si>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</si>
  <si>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</si>
  <si>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</si>
  <si>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</si>
  <si>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</si>
  <si>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</si>
  <si>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</si>
  <si>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</si>
  <si>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</si>
  <si>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</si>
  <si>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</si>
  <si>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</si>
  <si>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</si>
  <si>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</si>
  <si>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</si>
  <si>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</si>
  <si>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</si>
  <si>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</si>
  <si>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</si>
  <si>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</si>
  <si>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</si>
  <si>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</si>
  <si>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</si>
  <si>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</si>
  <si>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</si>
  <si>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</si>
  <si>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</si>
  <si>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</si>
  <si>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</si>
  <si>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</si>
  <si>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</si>
  <si>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</si>
  <si>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</si>
  <si>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</si>
  <si>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</si>
  <si>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</si>
  <si>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</si>
  <si>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</si>
  <si>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</si>
  <si>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</si>
  <si>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</si>
  <si>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</si>
  <si>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</si>
  <si>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</si>
  <si>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</si>
  <si>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</si>
  <si>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</si>
  <si>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</si>
  <si>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</si>
  <si>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</si>
  <si>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</si>
  <si>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</si>
  <si>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</si>
  <si>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</si>
  <si>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</si>
  <si>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</si>
  <si>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</si>
  <si>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</si>
  <si>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</si>
  <si>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</si>
  <si>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</si>
  <si>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</si>
  <si>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</si>
  <si>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</si>
  <si>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</si>
  <si>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</si>
  <si>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</si>
  <si>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</si>
  <si>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</si>
  <si>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</si>
  <si>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</si>
  <si>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</si>
  <si>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</si>
  <si>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</si>
  <si>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</si>
  <si>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</si>
  <si>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</si>
  <si>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</si>
  <si>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</si>
  <si>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</si>
  <si>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</si>
  <si>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</si>
  <si>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</si>
  <si>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</si>
  <si>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</si>
  <si>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</si>
  <si>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</si>
  <si>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</si>
  <si>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</si>
  <si>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</si>
  <si>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</si>
  <si>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</si>
  <si>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</si>
  <si>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</si>
  <si>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</si>
  <si>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</si>
  <si>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</si>
  <si>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</si>
  <si>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</si>
  <si>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</si>
  <si>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</si>
  <si>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</si>
  <si>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</si>
  <si>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</si>
  <si>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</si>
  <si>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</si>
  <si>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</si>
  <si>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</si>
  <si>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</si>
  <si>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</si>
  <si>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</si>
  <si>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</si>
  <si>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</si>
  <si>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</si>
  <si>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</si>
  <si>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</si>
  <si>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</si>
  <si>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</si>
  <si>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</si>
  <si>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</si>
  <si>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</si>
  <si>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</si>
  <si>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</si>
  <si>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</si>
  <si>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</si>
  <si>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</si>
  <si>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</si>
  <si>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</si>
  <si>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</si>
  <si>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</si>
  <si>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</si>
  <si>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</si>
  <si>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</si>
  <si>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</si>
  <si>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</si>
  <si>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</si>
  <si>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</si>
  <si>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</si>
  <si>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</si>
  <si>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</si>
  <si>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</si>
  <si>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</si>
  <si>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</si>
  <si>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</si>
  <si>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</si>
  <si>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</si>
  <si>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</si>
  <si>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</si>
  <si>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</si>
  <si>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</si>
  <si>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</si>
  <si>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</si>
  <si>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</si>
  <si>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</si>
  <si>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</si>
  <si>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</si>
  <si>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</si>
  <si>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</si>
  <si>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</si>
  <si>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</si>
  <si>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</si>
  <si>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</si>
  <si>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</si>
  <si>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</si>
  <si>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</si>
  <si>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</si>
  <si>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</si>
  <si>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</si>
  <si>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</si>
  <si>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</si>
  <si>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</si>
  <si>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</si>
  <si>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</si>
  <si>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</si>
  <si>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</si>
  <si>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</si>
  <si>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</si>
  <si>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</si>
  <si>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</si>
  <si>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</si>
  <si>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</si>
  <si>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</si>
  <si>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</si>
  <si>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</si>
  <si>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</si>
  <si>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</si>
  <si>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</si>
  <si>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</si>
  <si>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</si>
  <si>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</si>
  <si>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</si>
  <si>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</si>
  <si>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</si>
  <si>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</si>
  <si>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</si>
  <si>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</si>
  <si>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</si>
  <si>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</si>
  <si>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</si>
  <si>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</si>
  <si>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</si>
  <si>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</si>
  <si>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</si>
  <si>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</si>
  <si>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</si>
  <si>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</si>
  <si>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</si>
  <si>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</si>
  <si>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</si>
  <si>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</si>
  <si>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</si>
  <si>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</si>
  <si>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</si>
  <si>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</si>
  <si>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</si>
  <si>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</si>
  <si>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</si>
  <si>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</si>
  <si>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</si>
  <si>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</si>
  <si>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</si>
  <si>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</si>
  <si>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</si>
  <si>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</si>
  <si>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</si>
  <si>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</si>
  <si>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</si>
  <si>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</si>
  <si>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</si>
  <si>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</si>
  <si>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</si>
  <si>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</si>
  <si>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</si>
  <si>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</si>
  <si>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</si>
  <si>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</si>
  <si>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</si>
  <si>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</si>
  <si>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</si>
  <si>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</si>
  <si>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</si>
  <si>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</si>
  <si>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</si>
  <si>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</si>
  <si>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</si>
  <si>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</si>
  <si>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</si>
  <si>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</si>
  <si>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</si>
  <si>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</si>
  <si>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</si>
  <si>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</si>
  <si>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</si>
  <si>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</si>
  <si>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</si>
  <si>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</si>
  <si>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</si>
  <si>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</si>
  <si>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</si>
  <si>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</si>
  <si>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</si>
  <si>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</si>
  <si>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</si>
  <si>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</si>
  <si>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</si>
  <si>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</si>
  <si>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</si>
  <si>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</si>
  <si>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</si>
  <si>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</si>
  <si>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</si>
  <si>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</si>
  <si>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</si>
  <si>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</si>
  <si>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</si>
  <si>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</si>
  <si>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</si>
  <si>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</si>
  <si>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</si>
  <si>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</si>
  <si>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</si>
  <si>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</si>
  <si>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</si>
  <si>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</si>
  <si>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</si>
  <si>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</si>
  <si>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</si>
  <si>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</si>
  <si>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</si>
  <si>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</si>
  <si>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</si>
  <si>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</si>
  <si>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</si>
  <si>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</si>
  <si>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</si>
  <si>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</si>
  <si>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</si>
  <si>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</si>
  <si>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</si>
  <si>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</si>
  <si>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</si>
  <si>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</si>
  <si>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</si>
  <si>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</si>
  <si>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</si>
  <si>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</si>
  <si>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</si>
  <si>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</si>
  <si>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</si>
  <si>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</si>
  <si>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</si>
  <si>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</si>
  <si>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</si>
  <si>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</si>
  <si>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</si>
  <si>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</si>
  <si>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</si>
  <si>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</si>
  <si>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</si>
  <si>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</si>
  <si>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</si>
  <si>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</si>
  <si>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</si>
  <si>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</si>
  <si>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</si>
  <si>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</si>
  <si>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</si>
  <si>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</si>
  <si>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</si>
  <si>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</si>
  <si>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</si>
  <si>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</si>
  <si>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</si>
  <si>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</si>
  <si>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</si>
  <si>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</si>
  <si>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</si>
  <si>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</si>
  <si>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</si>
  <si>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</si>
  <si>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</si>
  <si>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</si>
  <si>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</si>
  <si>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</si>
  <si>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</si>
  <si>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</si>
  <si>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</si>
  <si>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</si>
  <si>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</si>
  <si>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</si>
  <si>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</si>
  <si>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</si>
  <si>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</si>
  <si>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</si>
  <si>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</si>
  <si>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</si>
  <si>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</si>
  <si>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</si>
  <si>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</si>
  <si>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</si>
  <si>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</si>
  <si>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</si>
  <si>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</si>
  <si>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</si>
  <si>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</si>
  <si>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</si>
  <si>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</si>
  <si>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</si>
  <si>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</si>
  <si>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</si>
  <si>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</si>
  <si>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</si>
  <si>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</si>
  <si>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</si>
  <si>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</si>
  <si>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</si>
  <si>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</si>
  <si>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</si>
  <si>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</si>
  <si>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</si>
  <si>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</si>
  <si>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</si>
  <si>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</si>
  <si>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</si>
  <si>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</si>
  <si>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</si>
  <si>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</si>
  <si>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</si>
  <si>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</si>
  <si>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</si>
  <si>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</si>
  <si>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</si>
  <si>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</si>
  <si>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</si>
  <si>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</si>
  <si>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</si>
  <si>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</si>
  <si>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</si>
  <si>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</si>
  <si>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</si>
  <si>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</si>
  <si>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</si>
  <si>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</si>
  <si>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</si>
  <si>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</si>
  <si>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</si>
  <si>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</si>
  <si>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</si>
  <si>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</si>
  <si>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</si>
  <si>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</si>
  <si>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</si>
  <si>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</si>
  <si>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</si>
  <si>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</si>
  <si>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</si>
  <si>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</si>
  <si>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</si>
  <si>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</si>
  <si>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</si>
  <si>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</si>
  <si>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</si>
  <si>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</si>
  <si>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</si>
  <si>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</si>
  <si>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</si>
  <si>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</si>
  <si>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</si>
  <si>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</si>
  <si>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</si>
  <si>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</si>
  <si>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</si>
  <si>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</si>
  <si>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</si>
  <si>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</si>
  <si>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</si>
  <si>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</si>
  <si>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</si>
  <si>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</si>
  <si>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</si>
  <si>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</si>
  <si>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</si>
  <si>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</si>
  <si>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</si>
  <si>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</si>
  <si>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</si>
  <si>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</si>
  <si>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</si>
  <si>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</si>
  <si>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</si>
  <si>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</si>
  <si>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</si>
  <si>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</si>
  <si>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</si>
  <si>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</si>
  <si>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</si>
  <si>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</si>
  <si>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</si>
  <si>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</si>
  <si>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</si>
  <si>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</si>
  <si>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</si>
  <si>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</si>
  <si>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</si>
  <si>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</si>
  <si>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</si>
  <si>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</si>
  <si>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</si>
  <si>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</si>
  <si>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</si>
  <si>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</si>
  <si>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</si>
  <si>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</si>
  <si>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</si>
  <si>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</si>
  <si>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</si>
  <si>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</si>
  <si>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</si>
  <si>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</si>
  <si>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</si>
  <si>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</si>
  <si>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</si>
  <si>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</si>
  <si>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</si>
  <si>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</si>
  <si>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</si>
  <si>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</si>
  <si>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</si>
  <si>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</si>
  <si>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</si>
  <si>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</si>
  <si>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</si>
  <si>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</si>
  <si>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</si>
  <si>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</si>
  <si>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</si>
  <si>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</si>
  <si>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</si>
  <si>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</si>
  <si>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</si>
  <si>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</si>
  <si>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</si>
  <si>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</si>
  <si>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</si>
  <si>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</si>
  <si>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</si>
  <si>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</si>
  <si>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</si>
  <si>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</si>
  <si>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</si>
  <si>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</si>
  <si>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</si>
  <si>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</si>
  <si>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</si>
  <si>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</si>
  <si>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</si>
  <si>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</si>
  <si>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</si>
  <si>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</si>
  <si>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</si>
  <si>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</si>
  <si>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</si>
  <si>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</si>
  <si>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</si>
  <si>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</si>
  <si>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</si>
  <si>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</si>
  <si>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</si>
  <si>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</si>
  <si>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</si>
  <si>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</si>
  <si>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</si>
  <si>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</si>
  <si>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</si>
  <si>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</si>
  <si>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</si>
  <si>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</si>
  <si>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</si>
  <si>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</si>
  <si>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</si>
  <si>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</si>
  <si>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</si>
  <si>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</si>
  <si>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</si>
  <si>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</si>
  <si>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</si>
  <si>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</si>
  <si>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</si>
  <si>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</si>
  <si>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</si>
  <si>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</si>
  <si>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</si>
  <si>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</si>
  <si>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</si>
  <si>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</si>
  <si>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</si>
  <si>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</si>
  <si>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</si>
  <si>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</si>
  <si>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</si>
  <si>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</si>
  <si>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</si>
  <si>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</si>
  <si>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</si>
  <si>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</si>
  <si>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</si>
  <si>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</si>
  <si>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</si>
  <si>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</si>
  <si>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</si>
  <si>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</si>
  <si>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</si>
  <si>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</si>
  <si>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</si>
  <si>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</si>
  <si>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</si>
  <si>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</si>
  <si>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</si>
  <si>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</si>
  <si>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</si>
  <si>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</si>
  <si>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</si>
  <si>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</si>
  <si>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</si>
  <si>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</si>
  <si>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</si>
  <si>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</si>
  <si>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</si>
  <si>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</si>
  <si>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</si>
  <si>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</si>
  <si>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</si>
  <si>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</si>
  <si>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</si>
  <si>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</si>
  <si>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</si>
  <si>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</si>
  <si>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</si>
  <si>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</si>
  <si>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</si>
  <si>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</si>
  <si>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</si>
  <si>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</si>
  <si>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</si>
  <si>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</si>
  <si>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</si>
  <si>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</si>
  <si>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</si>
  <si>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</si>
  <si>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</si>
  <si>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</si>
  <si>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</si>
  <si>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</si>
  <si>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</si>
  <si>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</si>
  <si>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</si>
  <si>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</si>
  <si>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</si>
  <si>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</si>
  <si>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</si>
  <si>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</si>
  <si>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</si>
  <si>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</si>
  <si>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</si>
  <si>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</si>
  <si>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</si>
  <si>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</si>
  <si>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</si>
  <si>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</si>
  <si>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</si>
  <si>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</si>
  <si>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</si>
  <si>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</si>
  <si>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</si>
  <si>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</si>
  <si>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</si>
  <si>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</si>
  <si>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</si>
  <si>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</si>
  <si>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</si>
  <si>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</si>
  <si>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</si>
  <si>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</si>
  <si>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</si>
  <si>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</si>
  <si>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</si>
  <si>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</si>
  <si>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</si>
  <si>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</si>
  <si>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</si>
  <si>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</si>
  <si>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</si>
  <si>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</si>
  <si>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</si>
  <si>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</si>
  <si>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</si>
  <si>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</si>
  <si>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</si>
  <si>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</si>
  <si>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</si>
  <si>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</si>
  <si>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</si>
  <si>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</si>
  <si>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</si>
  <si>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</si>
  <si>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</si>
  <si>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</si>
  <si>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</si>
  <si>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</si>
  <si>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</si>
  <si>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</si>
  <si>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</si>
  <si>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</si>
  <si>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</si>
  <si>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</si>
  <si>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</si>
  <si>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</si>
  <si>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</si>
  <si>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</si>
  <si>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</si>
  <si>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</si>
  <si>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</si>
  <si>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</si>
  <si>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</si>
  <si>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</si>
  <si>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</si>
  <si>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</si>
  <si>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</si>
  <si>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</si>
  <si>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</si>
  <si>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</si>
  <si>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</si>
  <si>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</si>
  <si>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</si>
  <si>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</si>
  <si>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</si>
  <si>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</si>
  <si>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</si>
  <si>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</si>
  <si>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</si>
  <si>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</si>
  <si>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</si>
  <si>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</si>
  <si>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</si>
  <si>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</si>
  <si>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</si>
  <si>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</si>
  <si>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</si>
  <si>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</si>
  <si>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</si>
  <si>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</si>
  <si>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</si>
  <si>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</si>
  <si>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</si>
  <si>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</si>
  <si>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</si>
  <si>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</si>
  <si>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</si>
  <si>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</si>
  <si>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</si>
  <si>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</si>
  <si>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</si>
  <si>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</si>
  <si>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</si>
  <si>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</si>
  <si>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</si>
  <si>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</si>
  <si>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</si>
  <si>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</si>
  <si>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</si>
  <si>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</si>
  <si>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</si>
  <si>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</si>
  <si>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</si>
  <si>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</si>
  <si>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</si>
  <si>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</si>
  <si>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</si>
  <si>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</si>
  <si>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</si>
  <si>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</si>
  <si>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</si>
  <si>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</si>
  <si>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</si>
  <si>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</si>
  <si>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</si>
  <si>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</si>
  <si>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</si>
  <si>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</si>
  <si>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</si>
  <si>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</si>
  <si>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</si>
  <si>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</si>
  <si>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</si>
  <si>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</si>
  <si>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</si>
  <si>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</si>
  <si>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</si>
  <si>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</si>
  <si>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</si>
  <si>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</si>
  <si>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</si>
  <si>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</si>
  <si>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</si>
  <si>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</si>
  <si>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</si>
  <si>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</si>
  <si>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</si>
  <si>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</si>
  <si>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</si>
  <si>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</si>
  <si>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</si>
  <si>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</si>
  <si>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</si>
  <si>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</si>
  <si>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</si>
  <si>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</si>
  <si>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</si>
  <si>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</si>
  <si>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</si>
  <si>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</si>
  <si>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</si>
  <si>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</si>
  <si>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</si>
  <si>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</si>
  <si>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</si>
  <si>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</si>
  <si>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</si>
  <si>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</si>
  <si>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</si>
  <si>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</si>
  <si>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</si>
  <si>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</si>
  <si>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</si>
  <si>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</si>
  <si>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</si>
  <si>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</si>
  <si>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</si>
  <si>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</si>
  <si>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</si>
  <si>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</si>
  <si>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</si>
  <si>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</si>
  <si>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</si>
  <si>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</si>
  <si>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</si>
  <si>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</si>
  <si>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</si>
  <si>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</si>
  <si>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</si>
  <si>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</si>
  <si>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</si>
  <si>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</si>
  <si>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</si>
  <si>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</si>
  <si>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</si>
  <si>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</si>
  <si>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</si>
  <si>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</si>
  <si>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</si>
  <si>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</si>
  <si>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</si>
  <si>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</si>
  <si>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</si>
  <si>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</si>
  <si>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</si>
  <si>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</si>
  <si>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</si>
  <si>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</si>
  <si>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</si>
  <si>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</si>
  <si>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</si>
  <si>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</si>
  <si>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</si>
  <si>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</si>
  <si>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</si>
  <si>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</si>
  <si>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</si>
  <si>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</si>
  <si>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</si>
  <si>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</si>
  <si>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</si>
  <si>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</si>
  <si>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</si>
  <si>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</si>
  <si>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</si>
  <si>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</si>
  <si>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</si>
  <si>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</si>
  <si>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</si>
  <si>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</si>
  <si>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</si>
  <si>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</si>
  <si>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</si>
  <si>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</si>
  <si>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</si>
  <si>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</si>
  <si>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</si>
  <si>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</si>
  <si>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</si>
  <si>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</si>
  <si>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</si>
  <si>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</si>
  <si>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</si>
  <si>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</si>
  <si>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</si>
  <si>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</si>
  <si>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</si>
  <si>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</si>
  <si>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</si>
  <si>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</si>
  <si>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</si>
  <si>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</si>
  <si>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</si>
  <si>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</si>
  <si>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</si>
  <si>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</si>
  <si>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</si>
  <si>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</si>
  <si>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</si>
  <si>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</si>
  <si>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</si>
  <si>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</si>
  <si>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</si>
  <si>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</si>
  <si>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</si>
  <si>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</si>
  <si>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</si>
  <si>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</si>
  <si>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</si>
  <si>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</si>
  <si>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</si>
  <si>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</si>
  <si>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</si>
  <si>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</si>
  <si>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</si>
  <si>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</si>
  <si>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</si>
  <si>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</si>
  <si>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</si>
  <si>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</si>
  <si>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</si>
  <si>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</si>
  <si>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</si>
  <si>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</si>
  <si>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</si>
  <si>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</si>
  <si>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</si>
  <si>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</si>
  <si>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</si>
  <si>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</si>
  <si>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</si>
  <si>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</si>
  <si>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</si>
  <si>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</si>
  <si>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</si>
  <si>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</si>
  <si>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</si>
  <si>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</si>
  <si>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</si>
  <si>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</si>
  <si>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</si>
  <si>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</si>
  <si>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</si>
  <si>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</si>
  <si>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</si>
  <si>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</si>
  <si>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</si>
  <si>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</si>
  <si>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</si>
  <si>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</si>
  <si>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</si>
  <si>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</si>
  <si>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</si>
  <si>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</si>
  <si>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</si>
  <si>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</si>
  <si>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</si>
  <si>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</si>
  <si>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</si>
  <si>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</si>
  <si>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</si>
  <si>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</si>
  <si>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</si>
  <si>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</si>
  <si>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</si>
  <si>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</si>
  <si>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</si>
  <si>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</si>
  <si>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</si>
  <si>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</si>
  <si>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</si>
  <si>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</si>
  <si>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</si>
  <si>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</si>
  <si>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</si>
  <si>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</si>
  <si>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</si>
  <si>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</si>
  <si>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</si>
  <si>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</si>
  <si>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</si>
  <si>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</si>
  <si>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</si>
  <si>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</si>
  <si>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</si>
  <si>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</si>
  <si>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</si>
  <si>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</si>
  <si>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</si>
  <si>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</si>
  <si>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</si>
  <si>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</si>
  <si>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</si>
  <si>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</si>
  <si>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</si>
  <si>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</si>
  <si>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</si>
  <si>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</si>
  <si>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</si>
  <si>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</si>
  <si>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</si>
  <si>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</si>
  <si>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</si>
  <si>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</si>
  <si>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</si>
  <si>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</si>
  <si>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</si>
  <si>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</si>
  <si>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</si>
  <si>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</si>
  <si>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</si>
  <si>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</si>
  <si>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</si>
  <si>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</si>
  <si>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</si>
  <si>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</si>
  <si>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</si>
  <si>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</si>
  <si>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</si>
  <si>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</si>
  <si>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</si>
  <si>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</si>
  <si>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</si>
  <si>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</si>
  <si>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</si>
  <si>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</si>
  <si>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</si>
  <si>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</si>
  <si>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</si>
  <si>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</si>
  <si>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</si>
  <si>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</si>
  <si>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</si>
  <si>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</si>
  <si>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</si>
  <si>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</si>
  <si>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</si>
  <si>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</si>
  <si>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</si>
  <si>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</si>
  <si>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</si>
  <si>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</si>
  <si>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</si>
  <si>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</si>
  <si>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</si>
  <si>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</si>
  <si>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</si>
  <si>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</si>
  <si>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</si>
  <si>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</si>
  <si>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</si>
  <si>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</si>
  <si>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</si>
  <si>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</si>
  <si>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</si>
  <si>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</si>
  <si>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</si>
  <si>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</si>
  <si>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</si>
  <si>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</si>
  <si>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</si>
  <si>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</si>
  <si>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</si>
  <si>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</si>
  <si>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</si>
  <si>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</si>
  <si>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</si>
  <si>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</si>
  <si>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</si>
  <si>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</si>
  <si>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</si>
  <si>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</si>
  <si>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</si>
  <si>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</si>
  <si>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</si>
  <si>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</si>
  <si>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</si>
  <si>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</si>
  <si>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</si>
  <si>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</si>
  <si>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</si>
  <si>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</si>
  <si>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</si>
  <si>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</si>
  <si>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</si>
  <si>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</si>
  <si>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</si>
  <si>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</si>
  <si>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</si>
  <si>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</si>
  <si>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</si>
  <si>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</si>
  <si>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</si>
  <si>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</si>
  <si>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</si>
  <si>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</si>
  <si>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</si>
  <si>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</si>
  <si>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</si>
  <si>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</si>
  <si>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</si>
  <si>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</si>
  <si>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</si>
  <si>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</si>
  <si>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</si>
  <si>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</si>
  <si>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</si>
  <si>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</si>
  <si>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</si>
  <si>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</si>
  <si>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</si>
  <si>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</si>
  <si>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</si>
  <si>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</si>
  <si>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</si>
  <si>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</si>
  <si>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</si>
  <si>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</si>
  <si>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</si>
  <si>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</si>
  <si>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</si>
  <si>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</si>
  <si>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</si>
  <si>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</si>
  <si>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</si>
  <si>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</si>
  <si>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</si>
  <si>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</si>
  <si>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</si>
  <si>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</si>
  <si>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</si>
  <si>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</si>
  <si>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</si>
  <si>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</si>
  <si>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</si>
  <si>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</si>
  <si>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</si>
  <si>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</si>
  <si>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</si>
  <si>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</si>
  <si>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</si>
  <si>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</si>
  <si>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</si>
  <si>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</si>
  <si>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</si>
  <si>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</si>
  <si>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</si>
  <si>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</si>
  <si>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</si>
  <si>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</si>
  <si>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</si>
  <si>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</si>
  <si>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</si>
  <si>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</si>
  <si>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</si>
  <si>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</si>
  <si>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</si>
  <si>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</si>
  <si>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</si>
  <si>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</si>
  <si>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</si>
  <si>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</si>
  <si>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</si>
  <si>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</si>
  <si>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</si>
  <si>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</si>
  <si>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</si>
  <si>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</si>
  <si>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</si>
  <si>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</si>
  <si>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</si>
  <si>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</si>
  <si>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</si>
  <si>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</si>
  <si>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</si>
  <si>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</si>
  <si>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</si>
  <si>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</si>
  <si>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</si>
  <si>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</si>
  <si>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</si>
  <si>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</si>
  <si>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</si>
  <si>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</si>
  <si>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</si>
  <si>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</si>
  <si>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</si>
  <si>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</si>
  <si>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</si>
  <si>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</si>
  <si>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</si>
  <si>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</si>
  <si>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</si>
  <si>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</si>
  <si>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</si>
  <si>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</si>
  <si>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</si>
  <si>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</si>
  <si>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</si>
  <si>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</si>
  <si>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</si>
  <si>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</si>
  <si>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</si>
  <si>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</si>
  <si>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</si>
  <si>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</si>
  <si>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</si>
  <si>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</si>
  <si>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</si>
  <si>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</si>
  <si>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</si>
  <si>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</si>
  <si>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</si>
  <si>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</si>
  <si>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</si>
  <si>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</si>
  <si>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</si>
  <si>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</si>
  <si>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</si>
  <si>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</si>
  <si>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</si>
  <si>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</si>
  <si>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</si>
  <si>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</si>
  <si>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</si>
  <si>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</si>
  <si>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</si>
  <si>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</si>
  <si>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</si>
  <si>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</si>
  <si>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</si>
  <si>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</si>
  <si>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</si>
  <si>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</si>
  <si>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</si>
  <si>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</si>
  <si>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</si>
  <si>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</si>
  <si>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</si>
  <si>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</si>
  <si>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</si>
  <si>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</si>
  <si>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</si>
  <si>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</si>
  <si>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</si>
  <si>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</si>
  <si>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</si>
  <si>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</si>
  <si>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</si>
  <si>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</si>
  <si>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</si>
  <si>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</si>
  <si>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</si>
  <si>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</si>
  <si>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</si>
  <si>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</si>
  <si>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</si>
  <si>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</si>
  <si>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</si>
  <si>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</si>
  <si>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</si>
  <si>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</si>
  <si>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</si>
  <si>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</si>
  <si>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</si>
  <si>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</si>
  <si>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</si>
  <si>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</si>
  <si>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</si>
  <si>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</si>
  <si>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</si>
  <si>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</si>
  <si>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</si>
  <si>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</si>
  <si>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</si>
  <si>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</si>
  <si>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</si>
  <si>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</si>
  <si>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</si>
  <si>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</si>
  <si>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</si>
  <si>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</si>
  <si>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</si>
  <si>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</si>
  <si>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</si>
  <si>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</si>
  <si>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</si>
  <si>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</si>
  <si>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</si>
  <si>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</si>
  <si>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</si>
  <si>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</si>
  <si>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</si>
  <si>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</si>
  <si>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</si>
  <si>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</si>
  <si>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</si>
  <si>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</si>
  <si>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</si>
  <si>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</si>
  <si>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</si>
  <si>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</si>
  <si>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</si>
  <si>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</si>
  <si>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</si>
  <si>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</si>
  <si>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</si>
  <si>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</si>
  <si>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</si>
  <si>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</si>
  <si>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</si>
  <si>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</si>
  <si>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</si>
  <si>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</si>
  <si>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</si>
  <si>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</si>
  <si>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</si>
  <si>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</si>
  <si>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</si>
  <si>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</si>
  <si>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</si>
  <si>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</si>
  <si>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</si>
  <si>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</si>
  <si>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</si>
  <si>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</si>
  <si>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</si>
  <si>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</si>
  <si>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</si>
  <si>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</si>
  <si>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</si>
  <si>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</si>
  <si>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</si>
  <si>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</si>
  <si>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</si>
  <si>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</si>
  <si>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</si>
  <si>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</si>
  <si>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</si>
  <si>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</si>
  <si>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</si>
  <si>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</si>
  <si>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</si>
  <si>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</si>
  <si>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</si>
  <si>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</si>
  <si>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</si>
  <si>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</si>
  <si>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</si>
  <si>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</si>
  <si>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</si>
  <si>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</si>
  <si>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</si>
  <si>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</si>
  <si>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</si>
  <si>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</si>
  <si>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</si>
  <si>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</si>
  <si>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</si>
  <si>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</si>
  <si>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</si>
  <si>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</si>
  <si>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</si>
  <si>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</si>
  <si>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</si>
  <si>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</si>
  <si>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</si>
  <si>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</si>
  <si>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</si>
  <si>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</si>
  <si>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</si>
  <si>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</si>
  <si>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</si>
  <si>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</si>
  <si>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</si>
  <si>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</si>
  <si>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</si>
  <si>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</si>
  <si>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</si>
  <si>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</si>
  <si>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</si>
  <si>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</si>
  <si>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</si>
  <si>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</si>
  <si>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</si>
  <si>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</si>
  <si>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</si>
  <si>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</si>
  <si>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</si>
  <si>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</si>
  <si>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</si>
  <si>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</si>
  <si>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</si>
  <si>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</si>
  <si>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</si>
  <si>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</si>
  <si>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</si>
  <si>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</si>
  <si>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</si>
  <si>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</si>
  <si>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</si>
  <si>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</si>
  <si>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</si>
  <si>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</si>
  <si>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</si>
  <si>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</si>
  <si>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</si>
  <si>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</si>
  <si>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</si>
  <si>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</si>
  <si>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</si>
  <si>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</si>
  <si>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</si>
  <si>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</si>
  <si>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</si>
  <si>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</si>
  <si>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</si>
  <si>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</si>
  <si>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</si>
  <si>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</si>
  <si>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</si>
  <si>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</si>
  <si>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</si>
  <si>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</si>
  <si>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</si>
  <si>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</si>
  <si>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</si>
  <si>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</si>
  <si>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</si>
  <si>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</si>
  <si>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</si>
  <si>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</si>
  <si>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</si>
  <si>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</si>
  <si>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</si>
  <si>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</si>
  <si>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</si>
  <si>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</si>
  <si>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</si>
  <si>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</si>
  <si>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</si>
  <si>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</si>
  <si>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</si>
  <si>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</si>
  <si>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</si>
  <si>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</si>
  <si>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</si>
  <si>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</si>
  <si>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</si>
  <si>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</si>
  <si>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</si>
  <si>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</si>
  <si>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</si>
  <si>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</si>
  <si>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</si>
  <si>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</si>
  <si>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</si>
  <si>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</si>
  <si>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</si>
  <si>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</si>
  <si>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</si>
  <si>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</si>
  <si>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</si>
  <si>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</si>
  <si>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</si>
  <si>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</si>
  <si>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</si>
  <si>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</si>
  <si>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</si>
  <si>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</si>
  <si>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</si>
  <si>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</si>
  <si>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</si>
  <si>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</si>
  <si>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</si>
  <si>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</si>
  <si>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</si>
  <si>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</si>
  <si>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</si>
  <si>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</si>
  <si>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</si>
  <si>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</si>
  <si>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</si>
  <si>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</si>
  <si>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</si>
  <si>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</si>
  <si>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</si>
  <si>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</si>
  <si>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</si>
  <si>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</si>
  <si>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</si>
  <si>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</si>
  <si>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</si>
  <si>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</si>
  <si>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</si>
  <si>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</si>
  <si>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</si>
  <si>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</si>
  <si>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</si>
  <si>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</si>
  <si>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</si>
  <si>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</si>
  <si>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</si>
  <si>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</si>
  <si>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</si>
  <si>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</si>
  <si>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</si>
  <si>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</si>
  <si>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</si>
  <si>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</si>
  <si>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</si>
  <si>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</si>
  <si>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</si>
  <si>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</si>
  <si>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</si>
  <si>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</si>
  <si>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</si>
  <si>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</si>
  <si>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</si>
  <si>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</si>
  <si>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</si>
  <si>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</si>
  <si>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</si>
  <si>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</si>
  <si>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</si>
  <si>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</si>
  <si>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</si>
  <si>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</si>
  <si>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</si>
  <si>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</si>
  <si>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</si>
  <si>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</si>
  <si>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</si>
  <si>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</si>
  <si>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</si>
  <si>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</si>
  <si>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</si>
  <si>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</si>
  <si>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</si>
  <si>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</si>
  <si>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</si>
  <si>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</si>
  <si>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</si>
  <si>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</si>
  <si>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</si>
  <si>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</si>
  <si>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</si>
  <si>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</si>
  <si>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</si>
  <si>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</si>
  <si>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</si>
  <si>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</si>
  <si>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</si>
  <si>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</si>
  <si>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</si>
  <si>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</si>
  <si>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</si>
  <si>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</si>
  <si>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</si>
  <si>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</si>
  <si>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</si>
  <si>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</si>
  <si>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</si>
  <si>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</si>
  <si>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</si>
  <si>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</si>
  <si>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</si>
  <si>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</si>
  <si>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</si>
  <si>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</si>
  <si>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</si>
  <si>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</si>
  <si>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</si>
  <si>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</si>
  <si>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</si>
  <si>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</si>
  <si>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</si>
  <si>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</si>
  <si>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</si>
  <si>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</si>
  <si>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</si>
  <si>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</si>
  <si>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</si>
  <si>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</si>
  <si>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</si>
  <si>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</si>
  <si>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</si>
  <si>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</si>
  <si>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</si>
  <si>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</si>
  <si>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</si>
  <si>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</si>
  <si>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</si>
  <si>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</si>
  <si>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</si>
  <si>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</si>
  <si>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</si>
  <si>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</si>
  <si>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</si>
  <si>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</si>
  <si>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</si>
  <si>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</si>
  <si>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</si>
  <si>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</si>
  <si>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</si>
  <si>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</si>
  <si>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</si>
  <si>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</si>
  <si>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</si>
  <si>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</si>
  <si>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</si>
  <si>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</si>
  <si>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</si>
  <si>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</si>
  <si>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</si>
  <si>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</si>
  <si>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</si>
  <si>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</si>
  <si>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</si>
  <si>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</si>
  <si>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</si>
  <si>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</si>
  <si>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</si>
  <si>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</si>
  <si>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</si>
  <si>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</si>
  <si>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</si>
  <si>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</si>
  <si>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</si>
  <si>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</si>
  <si>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</si>
  <si>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</si>
  <si>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</si>
  <si>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</si>
  <si>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</si>
  <si>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</si>
  <si>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</si>
  <si>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</si>
  <si>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</si>
  <si>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</si>
  <si>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</si>
  <si>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</si>
  <si>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</si>
  <si>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</si>
  <si>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</si>
  <si>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</si>
  <si>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</si>
  <si>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</si>
  <si>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</si>
  <si>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</si>
  <si>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</si>
  <si>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</si>
  <si>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</si>
  <si>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</si>
  <si>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</si>
  <si>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</si>
  <si>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</si>
  <si>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</si>
  <si>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</si>
  <si>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</si>
  <si>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</si>
  <si>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</si>
  <si>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</si>
  <si>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</si>
  <si>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</si>
  <si>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</si>
  <si>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</si>
  <si>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</si>
  <si>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</si>
  <si>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</si>
  <si>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</si>
  <si>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</si>
  <si>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</si>
  <si>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</si>
  <si>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</si>
  <si>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</si>
  <si>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</si>
  <si>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</si>
  <si>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</si>
  <si>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</si>
  <si>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</si>
  <si>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</si>
  <si>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</si>
  <si>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</si>
  <si>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</si>
  <si>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</si>
  <si>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</si>
  <si>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</si>
  <si>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</si>
  <si>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</si>
  <si>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</si>
  <si>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</si>
  <si>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</si>
  <si>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</si>
  <si>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</si>
  <si>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</si>
  <si>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</si>
  <si>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</si>
  <si>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</si>
  <si>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</si>
  <si>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</si>
  <si>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</si>
  <si>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</si>
  <si>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</si>
  <si>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</si>
  <si>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</si>
  <si>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</si>
  <si>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</si>
  <si>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</si>
  <si>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</si>
  <si>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</si>
  <si>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</si>
  <si>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</si>
  <si>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</si>
  <si>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</si>
  <si>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</si>
  <si>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</si>
  <si>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</si>
  <si>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</si>
  <si>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</si>
  <si>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</si>
  <si>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</si>
  <si>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</si>
  <si>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</si>
  <si>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</si>
  <si>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</si>
  <si>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</si>
  <si>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</si>
  <si>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</si>
  <si>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</si>
  <si>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</si>
  <si>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</si>
  <si>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</si>
  <si>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</si>
  <si>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</si>
  <si>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</si>
  <si>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</si>
  <si>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</si>
  <si>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</si>
  <si>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</si>
  <si>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</si>
  <si>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</si>
  <si>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</si>
  <si>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</si>
  <si>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</si>
  <si>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</si>
  <si>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</si>
  <si>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</si>
  <si>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</si>
  <si>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</si>
  <si>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</si>
  <si>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</si>
  <si>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</si>
  <si>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</si>
  <si>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</si>
  <si>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</si>
  <si>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</si>
  <si>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</si>
  <si>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</si>
  <si>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</si>
  <si>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</si>
  <si>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</si>
  <si>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</si>
  <si>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</si>
  <si>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</si>
  <si>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</si>
  <si>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</si>
  <si>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</si>
  <si>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</si>
  <si>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</si>
  <si>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</si>
  <si>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</si>
  <si>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</si>
  <si>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</si>
  <si>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</si>
  <si>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</si>
  <si>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</si>
  <si>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</si>
  <si>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</si>
  <si>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</si>
  <si>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</si>
  <si>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</si>
  <si>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</si>
  <si>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</si>
  <si>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</si>
  <si>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</si>
  <si>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</si>
  <si>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</si>
  <si>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</si>
  <si>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</si>
  <si>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</si>
  <si>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</si>
  <si>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</si>
  <si>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</si>
  <si>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</si>
  <si>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</si>
  <si>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</si>
  <si>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</si>
  <si>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</si>
  <si>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</si>
  <si>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</si>
  <si>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</si>
  <si>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</si>
  <si>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</si>
  <si>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</si>
  <si>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</si>
  <si>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</si>
  <si>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</si>
  <si>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</si>
  <si>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</si>
  <si>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</si>
  <si>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</si>
  <si>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</si>
  <si>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</si>
  <si>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</si>
  <si>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</si>
  <si>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</si>
  <si>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</si>
  <si>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</si>
  <si>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</si>
  <si>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</si>
  <si>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</si>
  <si>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</si>
  <si>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</si>
  <si>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</si>
  <si>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</si>
  <si>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</si>
  <si>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</si>
  <si>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</si>
  <si>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</si>
  <si>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</si>
  <si>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</si>
  <si>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</si>
  <si>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</si>
  <si>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</si>
  <si>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</si>
  <si>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</si>
  <si>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</si>
  <si>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</si>
  <si>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</si>
  <si>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</si>
  <si>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</si>
  <si>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</si>
  <si>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</si>
  <si>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</si>
  <si>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</si>
  <si>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</si>
  <si>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</si>
  <si>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</si>
  <si>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</si>
  <si>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</si>
  <si>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</si>
  <si>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</si>
  <si>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</si>
  <si>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</si>
  <si>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</si>
  <si>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</si>
  <si>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</si>
  <si>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</si>
  <si>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</si>
  <si>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</si>
  <si>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</si>
  <si>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</si>
  <si>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</si>
  <si>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</si>
  <si>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</si>
  <si>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</si>
  <si>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</si>
  <si>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</si>
  <si>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</si>
  <si>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</si>
  <si>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</si>
  <si>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</si>
  <si>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</si>
  <si>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</si>
  <si>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</si>
  <si>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</si>
  <si>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</si>
  <si>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</si>
  <si>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</si>
  <si>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</si>
  <si>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</si>
  <si>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</si>
  <si>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</si>
  <si>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</si>
  <si>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</si>
  <si>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</si>
  <si>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</si>
  <si>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</si>
  <si>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</si>
  <si>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</si>
  <si>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</si>
  <si>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</si>
  <si>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</si>
  <si>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</si>
  <si>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</si>
  <si>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</si>
  <si>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</si>
  <si>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</si>
  <si>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</si>
  <si>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</si>
  <si>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</si>
  <si>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</si>
  <si>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</si>
  <si>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</si>
  <si>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</si>
  <si>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</si>
  <si>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</si>
  <si>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</si>
  <si>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</si>
  <si>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</si>
  <si>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</si>
  <si>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</si>
  <si>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</si>
  <si>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</si>
  <si>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</si>
  <si>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</si>
  <si>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</si>
  <si>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</si>
  <si>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</si>
  <si>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</si>
  <si>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</si>
  <si>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</si>
  <si>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</si>
  <si>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</si>
  <si>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</si>
  <si>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</si>
  <si>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</si>
  <si>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</si>
  <si>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</si>
  <si>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</si>
  <si>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</si>
  <si>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</si>
  <si>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</si>
  <si>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</si>
  <si>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</si>
  <si>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</si>
  <si>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</si>
  <si>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</si>
  <si>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</si>
  <si>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</si>
  <si>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</si>
  <si>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</si>
  <si>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</si>
  <si>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</si>
  <si>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</si>
  <si>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</si>
  <si>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</si>
  <si>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</si>
  <si>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</si>
  <si>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</si>
  <si>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</si>
  <si>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</si>
  <si>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</si>
  <si>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</si>
  <si>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</si>
  <si>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</si>
  <si>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</si>
  <si>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</si>
  <si>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</si>
  <si>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</si>
  <si>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</si>
  <si>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</si>
  <si>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</si>
  <si>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</si>
  <si>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</si>
  <si>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</si>
  <si>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</si>
  <si>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</si>
  <si>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</si>
  <si>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</si>
  <si>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</si>
  <si>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</si>
  <si>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</si>
  <si>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</si>
  <si>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</si>
  <si>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</si>
  <si>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</si>
  <si>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</si>
  <si>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</si>
  <si>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</si>
  <si>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</si>
  <si>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</si>
  <si>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</si>
  <si>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</si>
  <si>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</si>
  <si>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</si>
  <si>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</si>
  <si>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</si>
  <si>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</si>
  <si>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</si>
  <si>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</si>
  <si>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</si>
  <si>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</si>
  <si>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</si>
  <si>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</si>
  <si>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</si>
  <si>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</si>
  <si>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</si>
  <si>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</si>
  <si>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</si>
  <si>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</si>
  <si>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</si>
  <si>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</si>
  <si>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</si>
  <si>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</si>
  <si>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</si>
  <si>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</si>
  <si>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</si>
  <si>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</si>
  <si>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</si>
  <si>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</si>
  <si>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</si>
  <si>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</si>
  <si>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</si>
  <si>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</si>
  <si>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</si>
  <si>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</si>
  <si>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</si>
  <si>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</si>
  <si>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</si>
  <si>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</si>
  <si>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</si>
  <si>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</si>
  <si>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</si>
  <si>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</si>
  <si>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</si>
  <si>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</si>
  <si>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</si>
  <si>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</si>
  <si>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</si>
  <si>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</si>
  <si>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</si>
  <si>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</si>
  <si>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</si>
  <si>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</si>
  <si>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</si>
  <si>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</si>
  <si>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</si>
  <si>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</si>
  <si>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</si>
  <si>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</si>
  <si>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</si>
  <si>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</si>
  <si>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</si>
  <si>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</si>
  <si>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</si>
  <si>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</si>
  <si>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</si>
  <si>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</si>
  <si>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</si>
  <si>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</si>
  <si>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</si>
  <si>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</si>
  <si>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</si>
  <si>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</si>
  <si>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</si>
  <si>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</si>
  <si>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</si>
  <si>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</si>
  <si>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</si>
  <si>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</si>
  <si>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</si>
  <si>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</si>
  <si>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</si>
  <si>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</si>
  <si>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</si>
  <si>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</si>
  <si>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</si>
  <si>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</si>
  <si>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</si>
  <si>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</si>
  <si>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</si>
  <si>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</si>
  <si>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</si>
  <si>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</si>
  <si>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</si>
  <si>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</si>
  <si>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</si>
  <si>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</si>
  <si>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</si>
  <si>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</si>
  <si>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</si>
  <si>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</si>
  <si>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</si>
  <si>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</si>
  <si>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</si>
  <si>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</si>
  <si>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</si>
  <si>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</si>
  <si>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</si>
  <si>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</si>
  <si>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</si>
  <si>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</si>
  <si>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</si>
  <si>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</si>
  <si>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</si>
  <si>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</si>
  <si>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</si>
  <si>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</si>
  <si>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</si>
  <si>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</si>
  <si>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</si>
  <si>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</si>
  <si>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</si>
  <si>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</si>
  <si>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</si>
  <si>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</si>
  <si>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</si>
  <si>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</si>
  <si>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</si>
  <si>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</si>
  <si>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</si>
  <si>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</si>
  <si>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</si>
  <si>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</si>
  <si>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</si>
  <si>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</si>
  <si>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</si>
  <si>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</si>
  <si>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</si>
  <si>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</si>
  <si>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</si>
  <si>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</si>
  <si>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</si>
  <si>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</si>
  <si>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</si>
  <si>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</si>
  <si>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</si>
  <si>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</si>
  <si>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</si>
  <si>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</si>
  <si>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</si>
  <si>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</si>
  <si>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</si>
  <si>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</si>
  <si>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</si>
  <si>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</si>
  <si>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</si>
  <si>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</si>
  <si>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</si>
  <si>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</si>
  <si>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</si>
  <si>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</si>
  <si>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</si>
  <si>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</si>
  <si>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</si>
  <si>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</si>
  <si>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</si>
  <si>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</si>
  <si>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</si>
  <si>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</si>
  <si>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</si>
  <si>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</si>
  <si>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</si>
  <si>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</si>
  <si>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</si>
  <si>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</si>
  <si>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</si>
  <si>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</si>
  <si>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</si>
  <si>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</si>
  <si>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</si>
  <si>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</si>
  <si>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</si>
  <si>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</si>
  <si>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</si>
  <si>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</si>
  <si>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</si>
  <si>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</si>
  <si>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</si>
  <si>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</si>
  <si>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</si>
  <si>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</si>
  <si>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</si>
  <si>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</si>
  <si>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</si>
  <si>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</si>
  <si>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</si>
  <si>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</si>
  <si>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</si>
  <si>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</si>
  <si>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</si>
  <si>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</si>
  <si>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</si>
  <si>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</si>
  <si>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</si>
  <si>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</si>
  <si>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</si>
  <si>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</si>
  <si>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</si>
  <si>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</si>
  <si>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</si>
  <si>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</si>
  <si>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</si>
  <si>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</si>
  <si>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</si>
  <si>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</si>
  <si>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</si>
  <si>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</si>
  <si>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</si>
  <si>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</si>
  <si>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</si>
  <si>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</si>
  <si>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</si>
  <si>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</si>
  <si>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</si>
  <si>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</si>
  <si>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</si>
  <si>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</si>
  <si>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</si>
  <si>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</si>
  <si>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</si>
  <si>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</si>
  <si>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</si>
  <si>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</si>
  <si>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</si>
  <si>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</si>
  <si>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</si>
  <si>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</si>
  <si>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</si>
  <si>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</si>
  <si>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</si>
  <si>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</si>
  <si>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</si>
  <si>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</si>
  <si>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</si>
  <si>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</si>
  <si>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</si>
  <si>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</si>
  <si>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</si>
  <si>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</si>
  <si>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</si>
  <si>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</si>
  <si>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</si>
  <si>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</si>
  <si>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</si>
  <si>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</si>
  <si>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</si>
  <si>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</si>
  <si>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</si>
  <si>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</si>
  <si>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</si>
  <si>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</si>
  <si>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</si>
  <si>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</si>
  <si>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</si>
  <si>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</si>
  <si>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</si>
  <si>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</si>
  <si>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</si>
  <si>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</si>
  <si>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</si>
  <si>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</si>
  <si>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</si>
  <si>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</si>
  <si>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</si>
  <si>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</si>
  <si>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</si>
  <si>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</si>
  <si>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</si>
  <si>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</si>
  <si>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</si>
  <si>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</si>
  <si>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</si>
  <si>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</si>
  <si>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</si>
  <si>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</si>
  <si>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</si>
  <si>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</si>
  <si>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</si>
  <si>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</si>
  <si>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</si>
  <si>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</si>
  <si>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</si>
  <si>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</si>
  <si>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</si>
  <si>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</si>
  <si>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</si>
  <si>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</si>
  <si>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</si>
  <si>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</si>
  <si>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</si>
  <si>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</si>
  <si>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</si>
  <si>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</si>
  <si>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</si>
  <si>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</si>
  <si>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</si>
  <si>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</si>
  <si>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</si>
  <si>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</si>
  <si>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</si>
  <si>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</si>
  <si>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</si>
  <si>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</si>
  <si>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</si>
  <si>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</si>
  <si>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</si>
  <si>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</si>
  <si>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</si>
  <si>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</si>
  <si>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</si>
  <si>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</si>
  <si>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</si>
  <si>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</si>
  <si>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</si>
  <si>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</si>
  <si>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</si>
  <si>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</si>
  <si>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</si>
  <si>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</si>
  <si>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</si>
  <si>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</si>
  <si>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</si>
  <si>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</si>
  <si>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</si>
  <si>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</si>
  <si>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</si>
  <si>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</si>
  <si>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</si>
  <si>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</si>
  <si>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</si>
  <si>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</si>
  <si>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</si>
  <si>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</si>
  <si>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</si>
  <si>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</si>
  <si>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</si>
  <si>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</si>
  <si>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</si>
  <si>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</si>
  <si>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</si>
  <si>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</si>
  <si>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</si>
  <si>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</si>
  <si>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</si>
  <si>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</si>
  <si>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</si>
  <si>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</si>
  <si>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</si>
  <si>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</si>
  <si>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</si>
  <si>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</si>
  <si>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</si>
  <si>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</si>
  <si>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</si>
  <si>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</si>
  <si>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</si>
  <si>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</si>
  <si>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</si>
  <si>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</si>
  <si>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</si>
  <si>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</si>
  <si>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</si>
  <si>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</si>
  <si>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</si>
  <si>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</si>
  <si>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</si>
  <si>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</si>
  <si>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</si>
  <si>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</si>
  <si>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</si>
  <si>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</si>
  <si>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</si>
  <si>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</si>
  <si>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</si>
  <si>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</si>
  <si>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</si>
  <si>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</si>
  <si>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</si>
  <si>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</si>
  <si>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</si>
  <si>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</si>
  <si>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</si>
  <si>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</si>
  <si>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</si>
  <si>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</si>
  <si>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</si>
  <si>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</si>
  <si>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</si>
  <si>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</si>
  <si>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</si>
  <si>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</si>
  <si>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</si>
  <si>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</si>
  <si>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</si>
  <si>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</si>
  <si>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</si>
  <si>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</si>
  <si>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</si>
  <si>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</si>
  <si>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</si>
  <si>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</si>
  <si>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</si>
  <si>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</si>
  <si>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</si>
  <si>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</si>
  <si>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</si>
  <si>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</si>
  <si>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</si>
  <si>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</si>
  <si>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</si>
  <si>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</si>
  <si>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</si>
  <si>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</si>
  <si>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</si>
  <si>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</si>
  <si>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</si>
  <si>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</si>
  <si>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</si>
  <si>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</si>
  <si>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</si>
  <si>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</si>
  <si>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</si>
  <si>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</si>
  <si>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</si>
  <si>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</si>
  <si>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</si>
  <si>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</si>
  <si>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</si>
  <si>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</si>
  <si>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</si>
  <si>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</si>
  <si>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</si>
  <si>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</si>
  <si>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</si>
  <si>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</si>
  <si>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</si>
  <si>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</si>
  <si>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</si>
  <si>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</si>
  <si>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</si>
  <si>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</si>
  <si>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</si>
  <si>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</si>
  <si>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</si>
  <si>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</si>
  <si>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</si>
  <si>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</si>
  <si>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</si>
  <si>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</si>
  <si>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</si>
  <si>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</si>
  <si>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</si>
  <si>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</si>
  <si>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</si>
  <si>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</si>
  <si>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</si>
  <si>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</si>
  <si>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</si>
  <si>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</si>
  <si>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</si>
  <si>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</si>
  <si>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</si>
  <si>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</si>
  <si>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</si>
  <si>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</si>
  <si>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</si>
  <si>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</si>
  <si>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</si>
  <si>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</si>
  <si>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</si>
  <si>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</si>
  <si>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</si>
  <si>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</si>
  <si>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</si>
  <si>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</si>
  <si>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</si>
  <si>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</si>
  <si>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</si>
  <si>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</si>
  <si>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</si>
  <si>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</si>
  <si>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</si>
  <si>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</si>
  <si>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</si>
  <si>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</si>
  <si>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</si>
  <si>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</si>
  <si>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</si>
  <si>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</si>
  <si>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</si>
  <si>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</si>
  <si>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</si>
  <si>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</si>
  <si>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</si>
  <si>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</si>
  <si>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</si>
  <si>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</si>
  <si>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</si>
  <si>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</si>
  <si>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</si>
  <si>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</si>
  <si>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</si>
  <si>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</si>
  <si>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</si>
  <si>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</si>
  <si>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</si>
  <si>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</si>
  <si>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</si>
  <si>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</si>
  <si>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</si>
  <si>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</si>
  <si>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</si>
  <si>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</si>
  <si>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</si>
  <si>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</si>
  <si>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</si>
  <si>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</si>
  <si>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</si>
  <si>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</si>
  <si>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</si>
  <si>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</si>
  <si>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</si>
  <si>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</si>
  <si>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</si>
  <si>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</si>
  <si>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</si>
  <si>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</si>
  <si>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</si>
  <si>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</si>
  <si>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</si>
  <si>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</si>
  <si>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</si>
  <si>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</si>
  <si>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</si>
  <si>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</si>
  <si>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</si>
  <si>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</si>
  <si>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</si>
  <si>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</si>
  <si>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</si>
  <si>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</si>
  <si>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</si>
  <si>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</si>
  <si>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</si>
  <si>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</si>
  <si>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</si>
  <si>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</si>
  <si>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</si>
  <si>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</si>
  <si>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</si>
  <si>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</si>
  <si>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</si>
  <si>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</si>
  <si>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</si>
  <si>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</si>
  <si>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</si>
  <si>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</si>
  <si>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</si>
  <si>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</si>
  <si>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</si>
  <si>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</si>
  <si>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</si>
  <si>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</si>
  <si>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</si>
  <si>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</si>
  <si>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</si>
  <si>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</si>
  <si>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</si>
  <si>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</si>
  <si>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</si>
  <si>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</si>
  <si>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</si>
  <si>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</si>
  <si>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</si>
  <si>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</si>
  <si>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</si>
  <si>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</si>
  <si>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</si>
  <si>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</si>
  <si>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</si>
  <si>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</si>
  <si>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</si>
  <si>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</si>
  <si>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</si>
  <si>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</si>
  <si>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</si>
  <si>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</si>
  <si>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</si>
  <si>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</si>
  <si>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</si>
  <si>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</si>
  <si>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</si>
  <si>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</si>
  <si>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</si>
  <si>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</si>
  <si>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</si>
  <si>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</si>
  <si>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</si>
  <si>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</si>
  <si>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</si>
  <si>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</si>
  <si>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</si>
  <si>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</si>
  <si>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</si>
  <si>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</si>
  <si>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</si>
  <si>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</si>
  <si>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</si>
  <si>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</si>
  <si>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</si>
  <si>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</si>
  <si>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</si>
  <si>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</si>
  <si>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</si>
  <si>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</si>
  <si>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</si>
  <si>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</si>
  <si>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</si>
  <si>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</si>
  <si>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</si>
  <si>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</si>
  <si>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</si>
  <si>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</si>
  <si>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</si>
  <si>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</si>
  <si>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</si>
  <si>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</si>
  <si>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</si>
  <si>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</si>
  <si>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</si>
  <si>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</si>
  <si>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</si>
  <si>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</si>
  <si>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</si>
  <si>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</si>
  <si>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</si>
  <si>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</si>
  <si>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</si>
  <si>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</si>
  <si>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</si>
  <si>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</si>
  <si>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</si>
  <si>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</si>
  <si>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</si>
  <si>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</si>
  <si>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</si>
  <si>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</si>
  <si>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</si>
  <si>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</si>
  <si>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</si>
  <si>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</si>
  <si>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</si>
  <si>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</si>
  <si>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</si>
  <si>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</si>
  <si>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</si>
  <si>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</si>
  <si>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</si>
  <si>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</si>
  <si>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</si>
  <si>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</si>
  <si>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</si>
  <si>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</si>
  <si>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</si>
  <si>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</si>
  <si>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</si>
  <si>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</si>
  <si>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</si>
  <si>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</si>
  <si>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</si>
  <si>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</si>
  <si>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</si>
  <si>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</si>
  <si>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</si>
  <si>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</si>
  <si>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</si>
  <si>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</si>
  <si>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</si>
  <si>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</si>
  <si>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</si>
  <si>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</si>
  <si>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</si>
  <si>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</si>
  <si>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</si>
  <si>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</si>
  <si>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</si>
  <si>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</si>
  <si>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</si>
  <si>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</si>
  <si>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</si>
  <si>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</si>
  <si>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</si>
  <si>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</si>
  <si>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</si>
  <si>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</si>
  <si>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</si>
  <si>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</si>
  <si>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</si>
  <si>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</si>
  <si>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</si>
  <si>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</si>
  <si>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</si>
  <si>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</si>
  <si>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</si>
  <si>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</si>
  <si>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</si>
  <si>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</si>
  <si>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</si>
  <si>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</si>
  <si>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</si>
  <si>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</si>
  <si>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</si>
  <si>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</si>
  <si>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</si>
  <si>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</si>
  <si>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</si>
  <si>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</si>
  <si>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</si>
  <si>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</si>
  <si>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</si>
  <si>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</si>
  <si>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</si>
  <si>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</si>
  <si>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</si>
  <si>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</si>
  <si>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</si>
  <si>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</si>
  <si>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</si>
  <si>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</si>
  <si>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</si>
  <si>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</si>
  <si>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</si>
  <si>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</si>
  <si>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</si>
  <si>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</si>
  <si>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</si>
  <si>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</si>
  <si>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</si>
  <si>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</si>
  <si>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</si>
  <si>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</si>
  <si>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</si>
  <si>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</si>
  <si>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</si>
  <si>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</si>
  <si>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</si>
  <si>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</si>
  <si>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</si>
  <si>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</si>
  <si>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</si>
  <si>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</si>
  <si>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</si>
  <si>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</si>
  <si>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</si>
  <si>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</si>
  <si>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</si>
  <si>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</si>
  <si>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</si>
  <si>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</si>
  <si>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</si>
  <si>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</si>
  <si>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</si>
  <si>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</si>
  <si>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</si>
  <si>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</si>
  <si>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</si>
  <si>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</si>
  <si>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</si>
  <si>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</si>
  <si>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</si>
  <si>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</si>
  <si>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</si>
  <si>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</si>
  <si>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</si>
  <si>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</si>
  <si>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</si>
  <si>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</si>
  <si>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</si>
  <si>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</si>
  <si>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</si>
  <si>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</si>
  <si>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</si>
  <si>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</si>
  <si>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</si>
  <si>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</si>
  <si>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</si>
  <si>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</si>
  <si>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</si>
  <si>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</si>
  <si>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</si>
  <si>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</si>
  <si>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</si>
  <si>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</si>
  <si>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</si>
  <si>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</si>
  <si>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</si>
  <si>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</si>
  <si>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</si>
  <si>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</si>
  <si>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</si>
  <si>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</si>
  <si>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</si>
  <si>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</si>
  <si>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</si>
  <si>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</si>
  <si>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</si>
  <si>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</si>
  <si>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</si>
  <si>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</si>
  <si>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</si>
  <si>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</si>
  <si>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</si>
  <si>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</si>
  <si>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</si>
  <si>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</si>
  <si>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</si>
  <si>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</si>
  <si>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</si>
  <si>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</si>
  <si>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</si>
  <si>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</si>
  <si>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</si>
  <si>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</si>
  <si>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</si>
  <si>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</si>
  <si>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</si>
  <si>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</si>
  <si>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</si>
  <si>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</si>
  <si>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</si>
  <si>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</si>
  <si>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</si>
  <si>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</si>
  <si>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</si>
  <si>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</si>
  <si>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</si>
  <si>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</si>
  <si>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</si>
  <si>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</si>
  <si>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</si>
  <si>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</si>
  <si>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</si>
  <si>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</si>
  <si>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</si>
  <si>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</si>
  <si>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</si>
  <si>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</si>
  <si>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</si>
  <si>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</si>
  <si>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</si>
  <si>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</si>
  <si>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</si>
  <si>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</si>
  <si>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</si>
  <si>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</si>
  <si>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</si>
  <si>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</si>
  <si>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</si>
  <si>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</si>
  <si>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</si>
  <si>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</si>
  <si>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</si>
  <si>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</si>
  <si>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</si>
  <si>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</si>
  <si>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</si>
  <si>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</si>
  <si>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</si>
  <si>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</si>
  <si>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</si>
  <si>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</si>
  <si>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</si>
  <si>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</si>
  <si>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</si>
  <si>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</si>
  <si>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</si>
  <si>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</si>
  <si>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</si>
  <si>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</si>
  <si>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</si>
  <si>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</si>
  <si>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</si>
  <si>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</si>
  <si>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</si>
  <si>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</si>
  <si>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</si>
  <si>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</si>
  <si>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</si>
  <si>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</si>
  <si>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</si>
  <si>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</si>
  <si>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</si>
  <si>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</si>
  <si>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</si>
  <si>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</si>
  <si>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</si>
  <si>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</si>
  <si>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</si>
  <si>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</si>
  <si>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</si>
  <si>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</si>
  <si>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</si>
  <si>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</si>
  <si>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</si>
  <si>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</si>
  <si>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</si>
  <si>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</si>
  <si>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</si>
  <si>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</si>
  <si>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</si>
  <si>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</si>
  <si>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</si>
  <si>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</si>
  <si>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</si>
  <si>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</si>
  <si>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</si>
  <si>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</si>
  <si>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</si>
  <si>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</si>
  <si>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</si>
  <si>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</si>
  <si>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</si>
  <si>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</si>
  <si>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</si>
  <si>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</si>
  <si>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</si>
  <si>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</si>
  <si>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</si>
  <si>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</si>
  <si>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</si>
  <si>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</si>
  <si>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</si>
  <si>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</si>
  <si>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</si>
  <si>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</si>
  <si>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</si>
  <si>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</si>
  <si>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</si>
  <si>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</si>
  <si>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</si>
  <si>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</si>
  <si>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</si>
  <si>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</si>
  <si>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</si>
  <si>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</si>
  <si>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</si>
  <si>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</si>
  <si>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</si>
  <si>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</si>
  <si>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</si>
  <si>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</si>
  <si>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</si>
  <si>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</si>
  <si>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</si>
  <si>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</si>
  <si>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</si>
  <si>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</si>
  <si>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</si>
  <si>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</si>
  <si>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</si>
  <si>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</si>
  <si>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</si>
  <si>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</si>
  <si>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</si>
  <si>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</si>
  <si>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</si>
  <si>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</si>
  <si>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</si>
  <si>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</si>
  <si>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</si>
  <si>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</si>
  <si>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</si>
  <si>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</si>
  <si>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</si>
  <si>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</si>
  <si>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</si>
  <si>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</si>
  <si>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</si>
  <si>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</si>
  <si>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</si>
  <si>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</si>
  <si>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</si>
  <si>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</si>
  <si>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</si>
  <si>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</si>
  <si>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</si>
  <si>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</si>
  <si>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</si>
  <si>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</si>
  <si>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</si>
  <si>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</si>
  <si>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</si>
  <si>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</si>
  <si>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</si>
  <si>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</si>
  <si>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</si>
  <si>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</si>
  <si>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</si>
  <si>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</si>
  <si>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</si>
  <si>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</si>
  <si>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</si>
  <si>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</si>
  <si>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</si>
  <si>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</si>
  <si>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</si>
  <si>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</si>
  <si>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</si>
  <si>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</si>
  <si>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</si>
  <si>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</si>
  <si>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</si>
  <si>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</si>
  <si>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</si>
  <si>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</si>
  <si>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</si>
  <si>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</si>
  <si>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</si>
  <si>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</si>
  <si>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</si>
  <si>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</si>
  <si>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</si>
  <si>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</si>
  <si>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</si>
  <si>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</si>
  <si>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</si>
  <si>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</si>
  <si>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</si>
  <si>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</si>
  <si>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</si>
  <si>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</si>
  <si>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</si>
  <si>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</si>
  <si>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</si>
  <si>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</si>
  <si>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</si>
  <si>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</si>
  <si>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</si>
  <si>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</si>
  <si>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</si>
  <si>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</si>
  <si>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</si>
  <si>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</si>
  <si>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</si>
  <si>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</si>
  <si>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</si>
  <si>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</si>
  <si>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</si>
  <si>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</si>
  <si>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</si>
  <si>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</si>
  <si>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</si>
  <si>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</si>
  <si>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</si>
  <si>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</si>
  <si>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</si>
  <si>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</si>
  <si>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</si>
  <si>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</si>
  <si>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</si>
  <si>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</si>
  <si>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</si>
  <si>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</si>
  <si>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</si>
  <si>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</si>
  <si>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</si>
  <si>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</si>
  <si>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</si>
  <si>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</si>
  <si>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</si>
  <si>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</si>
  <si>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</si>
  <si>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</si>
  <si>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</si>
  <si>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</si>
  <si>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</si>
  <si>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</si>
  <si>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</si>
  <si>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</si>
  <si>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</si>
  <si>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</si>
  <si>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</si>
  <si>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</si>
  <si>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</si>
  <si>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</si>
  <si>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</si>
  <si>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</si>
  <si>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</si>
  <si>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</si>
  <si>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</si>
  <si>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</si>
  <si>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</si>
  <si>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</si>
  <si>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</si>
  <si>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</si>
  <si>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</si>
  <si>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</si>
  <si>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</si>
  <si>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</si>
  <si>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</si>
  <si>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</si>
  <si>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</si>
  <si>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</si>
  <si>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</si>
  <si>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</si>
  <si>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</si>
  <si>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</si>
  <si>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</si>
  <si>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</si>
  <si>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</si>
  <si>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</si>
  <si>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</si>
  <si>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</si>
  <si>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</si>
  <si>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</si>
  <si>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</si>
  <si>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</si>
  <si>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</si>
  <si>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</si>
  <si>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</si>
  <si>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</si>
  <si>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</si>
  <si>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</si>
  <si>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</si>
  <si>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</si>
  <si>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</si>
  <si>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</si>
  <si>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</si>
  <si>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</si>
  <si>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</si>
  <si>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</si>
  <si>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</si>
  <si>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</si>
  <si>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</si>
  <si>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</si>
  <si>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</si>
  <si>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</si>
  <si>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</si>
  <si>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</si>
  <si>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</si>
  <si>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</si>
  <si>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</si>
  <si>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</si>
  <si>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</si>
  <si>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</si>
  <si>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</si>
  <si>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</si>
  <si>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</si>
  <si>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</si>
  <si>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</si>
  <si>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</si>
  <si>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</si>
  <si>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</si>
  <si>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</si>
  <si>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</si>
  <si>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</si>
  <si>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</si>
  <si>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</si>
  <si>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</si>
  <si>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</si>
  <si>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</si>
  <si>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</si>
  <si>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</si>
  <si>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</si>
  <si>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</si>
  <si>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</si>
  <si>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</si>
  <si>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</si>
  <si>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</si>
  <si>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</si>
  <si>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</si>
  <si>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</si>
  <si>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</si>
  <si>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</si>
  <si>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</si>
  <si>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</si>
  <si>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</si>
  <si>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</si>
  <si>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</si>
  <si>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</si>
  <si>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</si>
  <si>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</si>
  <si>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</si>
  <si>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</si>
  <si>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</si>
  <si>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</si>
  <si>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</si>
  <si>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</si>
  <si>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</si>
  <si>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</si>
  <si>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</si>
  <si>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</si>
  <si>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</si>
  <si>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</si>
  <si>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</si>
  <si>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</si>
  <si>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</si>
  <si>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</si>
  <si>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</si>
  <si>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</si>
  <si>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</si>
  <si>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</si>
  <si>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</si>
  <si>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</si>
  <si>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</si>
  <si>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</si>
  <si>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</si>
  <si>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</si>
  <si>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</si>
  <si>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</si>
  <si>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</si>
  <si>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</si>
  <si>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</si>
  <si>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</si>
  <si>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</si>
  <si>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</si>
  <si>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</si>
  <si>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</si>
  <si>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</si>
  <si>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</si>
  <si>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</si>
  <si>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</si>
  <si>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</si>
  <si>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</si>
  <si>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</si>
  <si>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</si>
  <si>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</si>
  <si>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</si>
  <si>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</si>
  <si>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</si>
  <si>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</si>
  <si>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</si>
  <si>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</si>
  <si>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</si>
  <si>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</si>
  <si>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</si>
  <si>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</si>
  <si>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</si>
  <si>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</si>
  <si>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</si>
  <si>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</si>
  <si>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</si>
  <si>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</si>
  <si>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</si>
  <si>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</si>
  <si>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</si>
  <si>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</si>
  <si>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</si>
  <si>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</si>
  <si>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</si>
  <si>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</si>
  <si>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</si>
  <si>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</si>
  <si>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</si>
  <si>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</si>
  <si>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</si>
  <si>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</si>
  <si>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</si>
  <si>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</si>
  <si>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</si>
  <si>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</si>
  <si>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</si>
  <si>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</si>
  <si>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</si>
  <si>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</si>
  <si>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</si>
  <si>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</si>
  <si>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</si>
  <si>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</si>
  <si>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</si>
  <si>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</si>
  <si>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</si>
  <si>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</si>
  <si>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</si>
  <si>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</si>
  <si>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</si>
  <si>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</si>
  <si>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</si>
  <si>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</si>
  <si>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</si>
  <si>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</si>
  <si>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</si>
  <si>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</si>
  <si>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</si>
  <si>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</si>
  <si>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</si>
  <si>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</si>
  <si>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</si>
  <si>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</si>
  <si>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</si>
  <si>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</si>
  <si>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</si>
  <si>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</si>
  <si>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</si>
  <si>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</si>
  <si>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</si>
  <si>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</si>
  <si>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</si>
  <si>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</si>
  <si>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</si>
  <si>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</si>
  <si>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</si>
  <si>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</si>
  <si>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</si>
  <si>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</si>
  <si>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</si>
  <si>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</si>
  <si>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</si>
  <si>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</si>
  <si>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</si>
  <si>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</si>
  <si>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</si>
  <si>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</si>
  <si>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</si>
  <si>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</si>
  <si>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</si>
  <si>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</si>
  <si>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</si>
  <si>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</si>
  <si>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</si>
  <si>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</si>
  <si>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</si>
  <si>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</si>
  <si>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</si>
  <si>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</si>
  <si>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</si>
  <si>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</si>
  <si>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</si>
  <si>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</si>
  <si>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</si>
  <si>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</si>
  <si>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</si>
  <si>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</si>
  <si>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</si>
  <si>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</si>
  <si>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</si>
  <si>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</si>
  <si>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</si>
  <si>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</si>
  <si>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</si>
  <si>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</si>
  <si>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</si>
  <si>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</si>
  <si>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</si>
  <si>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</si>
  <si>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</si>
  <si>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</si>
  <si>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</si>
  <si>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</si>
  <si>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</si>
  <si>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</si>
  <si>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</si>
  <si>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</si>
  <si>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</si>
  <si>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</si>
  <si>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</si>
  <si>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</si>
  <si>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</si>
  <si>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</si>
  <si>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</si>
  <si>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</si>
  <si>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</si>
  <si>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</si>
  <si>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</si>
  <si>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</si>
  <si>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</si>
  <si>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</si>
  <si>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</si>
  <si>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</si>
  <si>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</si>
  <si>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</si>
  <si>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</si>
  <si>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</si>
  <si>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</si>
  <si>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</si>
  <si>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</si>
  <si>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</si>
  <si>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</si>
  <si>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</si>
  <si>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</si>
  <si>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</si>
  <si>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</si>
  <si>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</si>
  <si>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</si>
  <si>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</si>
  <si>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</si>
  <si>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</si>
  <si>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</si>
  <si>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</si>
  <si>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</si>
  <si>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</si>
  <si>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</si>
  <si>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</si>
  <si>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</si>
  <si>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</si>
  <si>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</si>
  <si>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</si>
  <si>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</si>
  <si>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</si>
  <si>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</si>
  <si>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</si>
  <si>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</si>
  <si>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</si>
  <si>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</si>
  <si>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</si>
  <si>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</si>
  <si>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</si>
  <si>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</si>
  <si>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</si>
  <si>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</si>
  <si>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</si>
  <si>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</si>
  <si>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</si>
  <si>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</si>
  <si>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</si>
  <si>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</si>
  <si>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</si>
  <si>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</si>
  <si>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</si>
  <si>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</si>
  <si>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</si>
  <si>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</si>
  <si>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</si>
  <si>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</si>
  <si>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</si>
  <si>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</si>
  <si>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</si>
  <si>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</si>
  <si>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</si>
  <si>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</si>
  <si>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</si>
  <si>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</si>
  <si>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</si>
  <si>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</si>
  <si>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</si>
  <si>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</si>
  <si>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</si>
  <si>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</si>
  <si>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</si>
  <si>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</si>
  <si>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</si>
  <si>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</si>
  <si>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</si>
  <si>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</si>
  <si>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</si>
  <si>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</si>
  <si>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</si>
  <si>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</si>
  <si>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</si>
  <si>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</si>
  <si>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</si>
  <si>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</si>
  <si>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</si>
  <si>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</si>
  <si>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</si>
  <si>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</si>
  <si>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</si>
  <si>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</si>
  <si>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</si>
  <si>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</si>
  <si>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</si>
  <si>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</si>
  <si>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</si>
  <si>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</si>
  <si>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</si>
  <si>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</si>
  <si>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</si>
  <si>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</si>
  <si>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</si>
  <si>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</si>
  <si>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</si>
  <si>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</si>
  <si>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</si>
  <si>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</si>
  <si>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</si>
  <si>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</si>
  <si>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</si>
  <si>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</si>
  <si>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</si>
  <si>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</si>
  <si>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</si>
  <si>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</si>
  <si>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</si>
  <si>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</si>
  <si>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</si>
  <si>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</si>
  <si>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</si>
  <si>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</si>
  <si>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</si>
  <si>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</si>
  <si>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</si>
  <si>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</si>
  <si>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</si>
  <si>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</si>
  <si>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</si>
  <si>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</si>
  <si>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</si>
  <si>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</si>
  <si>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</si>
  <si>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</si>
  <si>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</si>
  <si>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</si>
  <si>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</si>
  <si>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</si>
  <si>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</si>
  <si>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</si>
  <si>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</si>
  <si>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</si>
  <si>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</si>
  <si>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</si>
  <si>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</si>
  <si>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</si>
  <si>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</si>
  <si>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</si>
  <si>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</si>
  <si>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</si>
  <si>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</si>
  <si>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</si>
  <si>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</si>
  <si>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</si>
  <si>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</si>
  <si>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</si>
  <si>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</si>
  <si>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</si>
  <si>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</si>
  <si>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</si>
  <si>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</si>
  <si>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</si>
  <si>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</si>
  <si>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</si>
  <si>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</si>
  <si>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</si>
  <si>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</si>
  <si>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</si>
  <si>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</si>
  <si>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</si>
  <si>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</si>
  <si>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</si>
  <si>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</si>
  <si>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</si>
  <si>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</si>
  <si>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</si>
  <si>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</si>
  <si>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</si>
  <si>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</si>
  <si>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</si>
  <si>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</si>
  <si>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</si>
  <si>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</si>
  <si>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</si>
  <si>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</si>
  <si>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</si>
  <si>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</si>
  <si>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</si>
  <si>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</si>
  <si>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</si>
  <si>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</si>
  <si>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</si>
  <si>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</si>
  <si>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</si>
  <si>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</si>
  <si>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</si>
  <si>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</si>
  <si>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</si>
  <si>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</si>
  <si>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</si>
  <si>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</si>
  <si>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</si>
  <si>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</si>
  <si>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</si>
  <si>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</si>
  <si>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</si>
  <si>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</si>
  <si>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</si>
  <si>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</si>
  <si>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</si>
  <si>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</si>
  <si>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</si>
  <si>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</si>
  <si>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</si>
  <si>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</si>
  <si>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</si>
  <si>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</si>
  <si>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</si>
  <si>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</si>
  <si>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</si>
  <si>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</si>
  <si>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</si>
  <si>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</si>
  <si>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</si>
  <si>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</si>
  <si>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</si>
  <si>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</si>
  <si>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</si>
  <si>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</si>
  <si>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</si>
  <si>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</si>
  <si>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</si>
  <si>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</si>
  <si>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</si>
  <si>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</si>
  <si>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</si>
  <si>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</si>
  <si>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</si>
  <si>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</si>
  <si>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</si>
  <si>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</si>
  <si>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</si>
  <si>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</si>
  <si>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</si>
  <si>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</si>
  <si>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</si>
  <si>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</si>
  <si>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</si>
  <si>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</si>
  <si>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</si>
  <si>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</si>
  <si>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</si>
  <si>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</si>
  <si>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</si>
  <si>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</si>
  <si>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</si>
  <si>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</si>
  <si>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</si>
  <si>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</si>
  <si>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</si>
  <si>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</si>
  <si>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</si>
  <si>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</si>
  <si>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</si>
  <si>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</si>
  <si>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</si>
  <si>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</si>
  <si>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</si>
  <si>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</si>
  <si>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</si>
  <si>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</si>
  <si>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</si>
  <si>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</si>
  <si>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</si>
  <si>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</si>
  <si>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</si>
  <si>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</si>
  <si>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</si>
  <si>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</si>
  <si>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</si>
  <si>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</si>
  <si>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</si>
  <si>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</si>
  <si>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</si>
  <si>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</si>
  <si>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</si>
  <si>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</si>
  <si>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</si>
  <si>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</si>
  <si>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</si>
  <si>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</si>
  <si>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</si>
  <si>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</si>
  <si>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</si>
  <si>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</si>
  <si>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</si>
  <si>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</si>
  <si>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</si>
  <si>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</si>
  <si>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</si>
  <si>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</si>
  <si>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</si>
  <si>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</si>
  <si>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</si>
  <si>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</si>
  <si>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</si>
  <si>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</si>
  <si>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</si>
  <si>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</si>
  <si>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</si>
  <si>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</si>
  <si>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</si>
  <si>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</si>
  <si>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</si>
  <si>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</si>
  <si>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</si>
  <si>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</si>
  <si>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</si>
  <si>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</si>
  <si>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</si>
  <si>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</si>
  <si>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</si>
  <si>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</si>
  <si>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</si>
  <si>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</si>
  <si>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</si>
  <si>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</si>
  <si>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</si>
  <si>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</si>
  <si>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</si>
  <si>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</si>
  <si>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</si>
  <si>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</si>
  <si>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</si>
  <si>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</si>
  <si>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</si>
  <si>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</si>
  <si>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</si>
  <si>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</si>
  <si>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</si>
  <si>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</si>
  <si>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</si>
  <si>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</si>
  <si>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</si>
  <si>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</si>
  <si>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</si>
  <si>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</si>
  <si>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</si>
  <si>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</si>
  <si>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</si>
  <si>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</si>
  <si>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</si>
  <si>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</si>
  <si>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</si>
  <si>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</si>
  <si>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</si>
  <si>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</si>
  <si>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</si>
  <si>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</si>
  <si>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</si>
  <si>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</si>
  <si>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</si>
  <si>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</si>
  <si>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</si>
  <si>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</si>
  <si>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</si>
  <si>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</si>
  <si>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</si>
  <si>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</si>
  <si>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</si>
  <si>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</si>
  <si>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</si>
  <si>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</si>
  <si>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</si>
  <si>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</si>
  <si>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</si>
  <si>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</si>
  <si>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</si>
  <si>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</si>
  <si>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</si>
  <si>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</si>
  <si>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</si>
  <si>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</si>
  <si>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</si>
  <si>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</si>
  <si>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</si>
  <si>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</si>
  <si>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</si>
  <si>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</si>
  <si>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</si>
  <si>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</si>
  <si>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</si>
  <si>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</si>
  <si>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</si>
  <si>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</si>
  <si>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</si>
  <si>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</si>
  <si>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</si>
  <si>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</si>
  <si>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</si>
  <si>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</si>
  <si>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</si>
  <si>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</si>
  <si>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</si>
  <si>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</si>
  <si>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</si>
  <si>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</si>
  <si>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</si>
  <si>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</si>
  <si>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</si>
  <si>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</si>
  <si>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</si>
  <si>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</si>
  <si>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</si>
  <si>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</si>
  <si>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</si>
  <si>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</si>
  <si>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</si>
  <si>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</si>
  <si>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</si>
  <si>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</si>
  <si>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</si>
  <si>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</si>
  <si>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</si>
  <si>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</si>
  <si>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</si>
  <si>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</si>
  <si>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</si>
  <si>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</si>
  <si>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</si>
  <si>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</si>
  <si>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</si>
  <si>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</si>
  <si>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</si>
  <si>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</si>
  <si>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</si>
  <si>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</si>
  <si>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</si>
  <si>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</si>
  <si>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</si>
  <si>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</si>
  <si>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</si>
  <si>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</si>
  <si>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</si>
  <si>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</si>
  <si>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</si>
  <si>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</si>
  <si>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</si>
  <si>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</si>
  <si>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</si>
  <si>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</si>
  <si>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</si>
  <si>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</si>
  <si>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</si>
  <si>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</si>
  <si>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</si>
  <si>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</si>
  <si>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</si>
  <si>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</si>
  <si>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</si>
  <si>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</si>
  <si>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</si>
  <si>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</si>
  <si>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</si>
  <si>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</si>
  <si>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</si>
  <si>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</si>
  <si>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</si>
  <si>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</si>
  <si>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</si>
  <si>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</si>
  <si>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</si>
  <si>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</si>
  <si>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</si>
  <si>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</si>
  <si>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</si>
  <si>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</si>
  <si>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</si>
  <si>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</si>
  <si>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</si>
  <si>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</si>
  <si>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</si>
  <si>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</si>
  <si>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</si>
  <si>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</si>
  <si>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</si>
  <si>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</si>
  <si>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</si>
  <si>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</si>
  <si>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</si>
  <si>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</si>
  <si>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</si>
  <si>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</si>
  <si>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</si>
  <si>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</si>
  <si>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</si>
  <si>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</si>
  <si>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</si>
  <si>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</si>
  <si>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</si>
  <si>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</si>
  <si>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</si>
  <si>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</si>
  <si>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</si>
  <si>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</si>
  <si>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</si>
  <si>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</si>
  <si>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</si>
  <si>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</si>
  <si>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</si>
  <si>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</si>
  <si>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</si>
  <si>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</si>
  <si>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</si>
  <si>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</si>
  <si>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</si>
  <si>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</si>
  <si>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</si>
  <si>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</si>
  <si>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</si>
  <si>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</si>
  <si>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</si>
  <si>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</si>
  <si>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</si>
  <si>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</si>
  <si>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</si>
  <si>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</si>
  <si>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</si>
  <si>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</si>
  <si>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</si>
  <si>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</si>
  <si>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</si>
  <si>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</si>
  <si>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</si>
  <si>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</si>
  <si>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</si>
  <si>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</si>
  <si>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</si>
  <si>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</si>
  <si>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</si>
  <si>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</si>
  <si>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</si>
  <si>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</si>
  <si>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</si>
  <si>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</si>
  <si>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</si>
  <si>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</si>
  <si>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</si>
  <si>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</si>
  <si>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</si>
  <si>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</si>
  <si>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</si>
  <si>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</si>
  <si>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</si>
  <si>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</si>
  <si>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</si>
  <si>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</si>
  <si>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</si>
  <si>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</si>
  <si>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</si>
  <si>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</si>
  <si>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</si>
  <si>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</si>
  <si>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</si>
  <si>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</si>
  <si>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</si>
  <si>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</si>
  <si>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</si>
  <si>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</si>
  <si>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</si>
  <si>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</si>
  <si>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</si>
  <si>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</si>
  <si>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</si>
  <si>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</si>
  <si>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</si>
  <si>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</si>
  <si>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</si>
  <si>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</si>
  <si>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</si>
  <si>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</si>
  <si>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</si>
  <si>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</si>
  <si>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</si>
  <si>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</si>
  <si>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</si>
  <si>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</si>
  <si>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</si>
  <si>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</si>
  <si>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</si>
  <si>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</si>
  <si>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</si>
  <si>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</si>
  <si>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</si>
  <si>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</si>
  <si>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</si>
  <si>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</si>
  <si>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</si>
  <si>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</si>
  <si>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</si>
  <si>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</si>
  <si>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</si>
  <si>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</si>
  <si>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</si>
  <si>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</si>
  <si>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</si>
  <si>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</si>
  <si>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</si>
  <si>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</si>
  <si>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</si>
  <si>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</si>
  <si>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</si>
  <si>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</si>
  <si>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</si>
  <si>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</si>
  <si>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</si>
  <si>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</si>
  <si>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</si>
  <si>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</si>
  <si>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</si>
  <si>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</si>
  <si>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</si>
  <si>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</si>
  <si>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</si>
  <si>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</si>
  <si>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</si>
  <si>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</si>
  <si>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</si>
  <si>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</si>
  <si>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</si>
  <si>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</si>
  <si>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</si>
  <si>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</si>
  <si>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</si>
  <si>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</si>
  <si>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</si>
  <si>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</si>
  <si>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</si>
  <si>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</si>
  <si>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</si>
  <si>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</si>
  <si>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</si>
  <si>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</si>
  <si>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</si>
  <si>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</si>
  <si>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</si>
  <si>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</si>
  <si>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</si>
  <si>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</si>
  <si>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</si>
  <si>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</si>
  <si>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</si>
  <si>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</si>
  <si>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</si>
  <si>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</si>
  <si>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</si>
  <si>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</si>
  <si>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</si>
  <si>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</si>
  <si>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</si>
  <si>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</si>
  <si>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</si>
  <si>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</si>
  <si>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</si>
  <si>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</si>
  <si>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</si>
  <si>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</si>
  <si>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</si>
  <si>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</si>
  <si>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</si>
  <si>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</si>
  <si>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</si>
  <si>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</si>
  <si>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</si>
  <si>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</si>
  <si>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</si>
  <si>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</si>
  <si>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</si>
  <si>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</si>
  <si>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</si>
  <si>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</si>
  <si>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</si>
  <si>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</si>
  <si>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</si>
  <si>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</si>
  <si>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</si>
  <si>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</si>
  <si>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</si>
  <si>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</si>
  <si>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</si>
  <si>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</si>
  <si>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</si>
  <si>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</si>
  <si>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</si>
  <si>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</si>
  <si>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</si>
  <si>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</si>
  <si>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</si>
  <si>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</si>
  <si>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</si>
  <si>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</si>
  <si>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</si>
  <si>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</si>
  <si>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</si>
  <si>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</si>
  <si>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</si>
  <si>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</si>
  <si>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</si>
  <si>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</si>
  <si>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</si>
  <si>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</si>
  <si>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</si>
  <si>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</si>
  <si>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</si>
  <si>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</si>
  <si>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</si>
  <si>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</si>
  <si>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</si>
  <si>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</si>
  <si>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</si>
  <si>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</si>
  <si>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</si>
  <si>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</si>
  <si>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</si>
  <si>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</si>
  <si>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</si>
  <si>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</si>
  <si>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</si>
  <si>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</si>
  <si>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</si>
  <si>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</si>
  <si>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</si>
  <si>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</si>
  <si>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</si>
  <si>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</si>
  <si>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</si>
  <si>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</si>
  <si>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</si>
  <si>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</si>
  <si>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</si>
  <si>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</si>
  <si>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</si>
  <si>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</si>
  <si>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</si>
  <si>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</si>
  <si>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</si>
  <si>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</si>
  <si>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</si>
  <si>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</si>
  <si>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</si>
  <si>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</si>
  <si>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</si>
  <si>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</si>
  <si>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</si>
  <si>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</si>
  <si>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</si>
  <si>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</si>
  <si>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</si>
  <si>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</si>
  <si>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</si>
  <si>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</si>
  <si>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</si>
  <si>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</si>
  <si>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</si>
  <si>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</si>
  <si>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</si>
  <si>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</si>
  <si>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</si>
  <si>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</si>
  <si>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</si>
  <si>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</si>
  <si>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</si>
  <si>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</si>
  <si>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</si>
  <si>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</si>
  <si>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</si>
  <si>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</si>
  <si>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</si>
  <si>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</si>
  <si>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</si>
  <si>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</si>
  <si>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</si>
  <si>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</si>
  <si>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</si>
  <si>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</si>
  <si>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</si>
  <si>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</si>
  <si>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</si>
  <si>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</si>
  <si>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</si>
  <si>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</si>
  <si>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</si>
  <si>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</si>
  <si>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</si>
  <si>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</si>
  <si>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</si>
  <si>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</si>
  <si>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</si>
  <si>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</si>
  <si>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</si>
  <si>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</si>
  <si>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</si>
  <si>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</si>
  <si>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</si>
  <si>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</si>
  <si>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</si>
  <si>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</si>
  <si>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</si>
  <si>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</si>
  <si>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</si>
  <si>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</si>
  <si>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</si>
  <si>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</si>
  <si>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</si>
  <si>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</si>
  <si>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</si>
  <si>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</si>
  <si>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</si>
  <si>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</si>
  <si>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</si>
  <si>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</si>
  <si>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</si>
  <si>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</si>
  <si>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</si>
  <si>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</si>
  <si>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</si>
  <si>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</si>
  <si>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</si>
  <si>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</si>
  <si>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</si>
  <si>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</si>
  <si>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</si>
  <si>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</si>
  <si>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</si>
  <si>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</si>
  <si>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</si>
  <si>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</si>
  <si>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</si>
  <si>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</si>
  <si>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</si>
  <si>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</si>
  <si>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</si>
  <si>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</si>
  <si>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</si>
  <si>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</si>
  <si>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</si>
  <si>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</si>
  <si>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</si>
  <si>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</si>
  <si>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</si>
  <si>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</si>
  <si>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</si>
  <si>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</si>
  <si>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</si>
  <si>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</si>
  <si>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</si>
  <si>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</si>
  <si>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</si>
  <si>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</si>
  <si>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</si>
  <si>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</si>
  <si>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</si>
  <si>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</si>
  <si>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</si>
  <si>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</si>
  <si>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</si>
  <si>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</si>
  <si>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</si>
  <si>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</si>
  <si>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</si>
  <si>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</si>
  <si>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</si>
  <si>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</si>
  <si>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</si>
  <si>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</si>
  <si>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</si>
  <si>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</si>
  <si>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</si>
  <si>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</si>
  <si>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</si>
  <si>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</si>
  <si>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</si>
  <si>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</si>
  <si>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</si>
  <si>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</si>
  <si>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</si>
  <si>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</si>
  <si>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</si>
  <si>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</si>
  <si>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</si>
  <si>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</si>
  <si>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</si>
  <si>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</si>
  <si>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</si>
  <si>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</si>
  <si>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</si>
  <si>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</si>
  <si>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</si>
  <si>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</si>
  <si>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</si>
  <si>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</si>
  <si>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</si>
  <si>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</si>
  <si>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</si>
  <si>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</si>
  <si>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</si>
  <si>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</si>
  <si>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</si>
  <si>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</si>
  <si>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</si>
  <si>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</si>
  <si>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</si>
  <si>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</si>
  <si>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</si>
  <si>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</si>
  <si>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</si>
  <si>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</si>
  <si>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</si>
  <si>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</si>
  <si>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</si>
  <si>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</si>
  <si>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</si>
  <si>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</si>
  <si>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</si>
  <si>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</si>
  <si>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</si>
  <si>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</si>
  <si>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</si>
  <si>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</si>
  <si>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</si>
  <si>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</si>
  <si>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</si>
  <si>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</si>
  <si>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</si>
  <si>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</si>
  <si>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</si>
  <si>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</si>
  <si>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</si>
  <si>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</si>
  <si>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</si>
  <si>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</si>
  <si>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</si>
  <si>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</si>
  <si>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</si>
  <si>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</si>
  <si>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</si>
  <si>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</si>
  <si>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</si>
  <si>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</si>
  <si>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</si>
  <si>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</si>
  <si>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</si>
  <si>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</si>
  <si>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</si>
  <si>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</si>
  <si>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</si>
  <si>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</si>
  <si>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</si>
  <si>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</si>
  <si>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</si>
  <si>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</si>
  <si>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</si>
  <si>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</si>
  <si>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</si>
  <si>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</si>
  <si>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</si>
  <si>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</si>
  <si>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</si>
  <si>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</si>
  <si>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</si>
  <si>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</si>
  <si>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</si>
  <si>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</si>
  <si>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</si>
  <si>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</si>
  <si>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</si>
  <si>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</si>
  <si>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</si>
  <si>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</si>
  <si>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</si>
  <si>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</si>
  <si>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</si>
  <si>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</si>
  <si>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</si>
  <si>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</si>
  <si>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</si>
  <si>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</si>
  <si>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</si>
  <si>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</si>
  <si>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</si>
  <si>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</si>
  <si>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</si>
  <si>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</si>
  <si>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</si>
  <si>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</si>
  <si>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</si>
  <si>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</si>
  <si>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</si>
  <si>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</si>
  <si>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</si>
  <si>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</si>
  <si>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</si>
  <si>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</si>
  <si>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</si>
  <si>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</si>
  <si>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</si>
  <si>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</si>
  <si>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</si>
  <si>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</si>
  <si>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</si>
  <si>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</si>
  <si>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</si>
  <si>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</si>
  <si>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</si>
  <si>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</si>
  <si>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</si>
  <si>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</si>
  <si>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</si>
  <si>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</si>
  <si>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</si>
  <si>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</si>
  <si>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</si>
  <si>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</si>
  <si>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</si>
  <si>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</si>
  <si>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</si>
  <si>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</si>
  <si>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</si>
  <si>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</si>
  <si>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</si>
  <si>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</si>
  <si>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</si>
  <si>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</si>
  <si>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</si>
  <si>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</si>
  <si>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</si>
  <si>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</si>
  <si>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</si>
  <si>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</si>
  <si>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</si>
  <si>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</si>
  <si>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</si>
  <si>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</si>
  <si>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</si>
  <si>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</si>
  <si>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</si>
  <si>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</si>
  <si>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</si>
  <si>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</si>
  <si>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</si>
  <si>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</si>
  <si>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</si>
  <si>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</si>
  <si>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</si>
  <si>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</si>
  <si>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</si>
  <si>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</si>
  <si>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</si>
  <si>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</si>
  <si>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</si>
  <si>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</si>
  <si>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</si>
  <si>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</si>
  <si>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</si>
  <si>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</si>
  <si>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</si>
  <si>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</si>
  <si>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</si>
  <si>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</si>
  <si>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</si>
  <si>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</si>
  <si>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</si>
  <si>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</si>
  <si>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</si>
  <si>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</si>
  <si>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</si>
  <si>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</si>
  <si>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</si>
  <si>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</si>
  <si>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</si>
  <si>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</si>
  <si>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</si>
  <si>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</si>
  <si>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</si>
  <si>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</si>
  <si>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</si>
  <si>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</si>
  <si>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</si>
  <si>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</si>
  <si>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</si>
  <si>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</si>
  <si>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</si>
  <si>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</si>
  <si>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</si>
  <si>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</si>
  <si>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</si>
  <si>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</si>
  <si>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</si>
  <si>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</si>
  <si>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</si>
  <si>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</si>
  <si>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</si>
  <si>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</si>
  <si>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</si>
  <si>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</si>
  <si>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</si>
  <si>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</si>
  <si>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</si>
  <si>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</si>
  <si>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</si>
  <si>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</si>
  <si>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</si>
  <si>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</si>
  <si>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</si>
  <si>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</si>
  <si>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</si>
  <si>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</si>
  <si>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</si>
  <si>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</si>
  <si>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</si>
  <si>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</si>
  <si>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</si>
  <si>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</si>
  <si>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</si>
  <si>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</si>
  <si>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</si>
  <si>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</si>
  <si>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</si>
  <si>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</si>
  <si>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</si>
  <si>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</si>
  <si>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</si>
  <si>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</si>
  <si>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</si>
  <si>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</si>
  <si>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</si>
  <si>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</si>
  <si>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</si>
  <si>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</si>
  <si>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</si>
  <si>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</si>
  <si>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</si>
  <si>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</si>
  <si>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</si>
  <si>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</si>
  <si>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</si>
  <si>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</si>
  <si>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</si>
  <si>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</si>
  <si>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</si>
  <si>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</si>
  <si>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</si>
  <si>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</si>
  <si>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</si>
  <si>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</si>
  <si>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</si>
  <si>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</si>
  <si>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</si>
  <si>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</si>
  <si>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</si>
  <si>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</si>
  <si>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</si>
  <si>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</si>
  <si>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</si>
  <si>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</si>
  <si>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</si>
  <si>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</si>
  <si>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</si>
  <si>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</si>
  <si>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</si>
  <si>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</si>
  <si>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</si>
  <si>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</si>
  <si>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</si>
  <si>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</si>
  <si>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</si>
  <si>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</si>
  <si>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</si>
  <si>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</si>
  <si>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</si>
  <si>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</si>
  <si>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</si>
  <si>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</si>
  <si>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</si>
  <si>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</si>
  <si>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</si>
  <si>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</si>
  <si>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</si>
  <si>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</si>
  <si>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</si>
  <si>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</si>
  <si>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</si>
  <si>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</si>
  <si>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</si>
  <si>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</si>
  <si>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</si>
  <si>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</si>
  <si>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</si>
  <si>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</si>
  <si>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</si>
  <si>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</si>
  <si>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</si>
  <si>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</si>
  <si>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</si>
  <si>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</si>
  <si>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</si>
  <si>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</si>
  <si>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</si>
  <si>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</si>
  <si>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</si>
  <si>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</si>
  <si>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</si>
  <si>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</si>
  <si>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</si>
  <si>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</si>
  <si>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</si>
  <si>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</si>
  <si>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</si>
  <si>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</si>
  <si>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</si>
  <si>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</si>
  <si>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</si>
  <si>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</si>
  <si>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</si>
  <si>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</si>
  <si>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</si>
  <si>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</si>
  <si>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</si>
  <si>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</si>
  <si>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</si>
  <si>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</si>
  <si>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</si>
  <si>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</si>
  <si>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</si>
  <si>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</si>
  <si>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</si>
  <si>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</si>
  <si>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</si>
  <si>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</si>
  <si>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</si>
  <si>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</si>
  <si>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</si>
  <si>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</si>
  <si>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</si>
  <si>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</si>
  <si>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</si>
  <si>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</si>
  <si>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</si>
  <si>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</si>
  <si>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</si>
  <si>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</si>
  <si>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</si>
  <si>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</si>
  <si>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</si>
  <si>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</si>
  <si>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</si>
  <si>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</si>
  <si>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</si>
  <si>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</si>
  <si>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</si>
  <si>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</si>
  <si>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</si>
  <si>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</si>
  <si>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</si>
  <si>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</si>
  <si>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</si>
  <si>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</si>
  <si>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</si>
  <si>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</si>
  <si>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</si>
  <si>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</si>
  <si>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</si>
  <si>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</si>
  <si>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</si>
  <si>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</si>
  <si>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</si>
  <si>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</si>
  <si>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</si>
  <si>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</si>
  <si>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</si>
  <si>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</si>
  <si>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</si>
  <si>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</si>
  <si>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</si>
  <si>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</si>
  <si>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</si>
  <si>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</si>
  <si>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</si>
  <si>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</si>
  <si>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</si>
  <si>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</si>
  <si>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</si>
  <si>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</si>
  <si>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</si>
  <si>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</si>
  <si>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</si>
  <si>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</si>
  <si>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</si>
  <si>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</si>
  <si>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</si>
  <si>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</si>
  <si>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</si>
  <si>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</si>
  <si>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</si>
  <si>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</si>
  <si>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</si>
  <si>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</si>
  <si>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</si>
  <si>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</si>
  <si>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</si>
  <si>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</si>
  <si>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</si>
  <si>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</si>
  <si>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</si>
  <si>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</si>
  <si>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</si>
  <si>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</si>
  <si>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</si>
  <si>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</si>
  <si>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</si>
  <si>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</si>
  <si>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</si>
  <si>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</si>
  <si>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</si>
  <si>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</si>
  <si>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</si>
  <si>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</si>
  <si>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</si>
  <si>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</si>
  <si>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</si>
  <si>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</si>
  <si>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</si>
  <si>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</si>
  <si>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</si>
  <si>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</si>
  <si>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</si>
  <si>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</si>
  <si>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</si>
  <si>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</si>
  <si>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</si>
  <si>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</si>
  <si>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</si>
  <si>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</si>
  <si>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</si>
  <si>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</si>
  <si>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</si>
  <si>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</si>
  <si>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</si>
  <si>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</si>
  <si>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</si>
  <si>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</si>
  <si>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</si>
  <si>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</si>
  <si>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</si>
  <si>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</si>
  <si>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</si>
  <si>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</si>
  <si>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</si>
  <si>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</si>
  <si>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</si>
  <si>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</si>
  <si>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</si>
  <si>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</si>
  <si>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</si>
  <si>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</si>
  <si>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</si>
  <si>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</si>
  <si>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</si>
  <si>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</si>
  <si>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</si>
  <si>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</si>
  <si>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</si>
  <si>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</si>
  <si>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</si>
  <si>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</si>
  <si>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</si>
  <si>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</si>
  <si>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</si>
  <si>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</si>
  <si>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</si>
  <si>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</si>
  <si>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</si>
  <si>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</si>
  <si>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</si>
  <si>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</si>
  <si>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</si>
  <si>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</si>
  <si>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</si>
  <si>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</si>
  <si>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</si>
  <si>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</si>
  <si>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</si>
  <si>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</si>
  <si>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</si>
  <si>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</si>
  <si>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</si>
  <si>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</si>
  <si>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</si>
  <si>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</si>
  <si>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</si>
  <si>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</si>
  <si>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</si>
  <si>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</si>
  <si>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</si>
  <si>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</si>
  <si>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</si>
  <si>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</si>
  <si>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</si>
  <si>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</si>
  <si>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</si>
  <si>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</si>
  <si>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</si>
  <si>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</si>
  <si>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</si>
  <si>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</si>
  <si>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</si>
  <si>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</si>
  <si>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</si>
  <si>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</si>
  <si>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</si>
  <si>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</si>
  <si>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</si>
  <si>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</si>
  <si>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</si>
  <si>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</si>
  <si>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</si>
  <si>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</si>
  <si>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</si>
  <si>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</si>
  <si>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</si>
  <si>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</si>
  <si>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</si>
  <si>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</si>
  <si>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</si>
  <si>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</si>
  <si>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</si>
  <si>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</si>
  <si>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</si>
  <si>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</si>
  <si>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</si>
  <si>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</si>
  <si>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</si>
  <si>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</si>
  <si>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</si>
  <si>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</si>
  <si>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</si>
  <si>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</si>
  <si>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</si>
  <si>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</si>
  <si>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</si>
  <si>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</si>
  <si>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</si>
  <si>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</si>
  <si>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</si>
  <si>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</si>
  <si>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</si>
  <si>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</si>
  <si>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</si>
  <si>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</si>
  <si>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</si>
  <si>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</si>
  <si>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</si>
  <si>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</si>
  <si>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</si>
  <si>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</si>
  <si>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</si>
  <si>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</si>
  <si>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</si>
  <si>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</si>
  <si>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</si>
  <si>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</si>
  <si>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</si>
  <si>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</si>
  <si>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</si>
  <si>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</si>
  <si>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</si>
  <si>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</si>
  <si>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</si>
  <si>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</si>
  <si>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</si>
  <si>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</si>
  <si>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</si>
  <si>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</si>
  <si>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</si>
  <si>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</si>
  <si>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</si>
  <si>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</si>
  <si>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</si>
  <si>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</si>
  <si>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</si>
  <si>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</si>
  <si>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</si>
  <si>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</si>
  <si>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</si>
  <si>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</si>
  <si>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</si>
  <si>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</si>
  <si>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</si>
  <si>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</si>
  <si>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</si>
  <si>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</si>
  <si>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</si>
  <si>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</si>
  <si>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</si>
  <si>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</si>
  <si>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</si>
  <si>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</si>
  <si>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</si>
  <si>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</si>
  <si>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</si>
  <si>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</si>
  <si>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</si>
  <si>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</si>
  <si>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</si>
  <si>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</si>
  <si>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</si>
  <si>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</si>
  <si>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</si>
  <si>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</si>
  <si>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</si>
  <si>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</si>
  <si>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</si>
  <si>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</si>
  <si>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</si>
  <si>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</si>
  <si>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</si>
  <si>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</si>
  <si>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</si>
  <si>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</si>
  <si>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</si>
  <si>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</si>
  <si>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</si>
  <si>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</si>
  <si>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</si>
  <si>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</si>
  <si>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</si>
  <si>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</si>
  <si>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</si>
  <si>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</si>
  <si>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</si>
  <si>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</si>
  <si>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</si>
  <si>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</si>
  <si>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</si>
  <si>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</si>
  <si>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</si>
  <si>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</si>
  <si>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</si>
  <si>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</si>
  <si>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</si>
  <si>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</si>
  <si>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</si>
  <si>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</si>
  <si>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</si>
  <si>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</si>
  <si>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</si>
  <si>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</si>
  <si>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</si>
  <si>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</si>
  <si>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</si>
  <si>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</si>
  <si>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</si>
  <si>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</si>
  <si>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</si>
  <si>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</si>
  <si>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</si>
  <si>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</si>
  <si>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</si>
  <si>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</si>
  <si>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</si>
  <si>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</si>
  <si>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</si>
  <si>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</si>
  <si>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</si>
  <si>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</si>
  <si>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</si>
  <si>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</si>
  <si>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</si>
  <si>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</si>
  <si>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</si>
  <si>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</si>
  <si>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</si>
  <si>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</si>
  <si>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</si>
  <si>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</si>
  <si>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</si>
  <si>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</si>
  <si>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</si>
  <si>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</si>
  <si>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</si>
  <si>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</si>
  <si>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</si>
  <si>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</si>
  <si>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</si>
  <si>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</si>
  <si>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</si>
  <si>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</si>
  <si>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</si>
  <si>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</si>
  <si>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</si>
  <si>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</si>
  <si>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</si>
  <si>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</si>
  <si>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</si>
  <si>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</si>
  <si>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</si>
  <si>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</si>
  <si>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</si>
  <si>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</si>
  <si>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</si>
  <si>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</si>
  <si>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</si>
  <si>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</si>
  <si>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</si>
  <si>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</si>
  <si>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</si>
  <si>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</si>
  <si>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</si>
  <si>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</si>
  <si>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</si>
  <si>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</si>
  <si>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</si>
  <si>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</si>
  <si>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</si>
  <si>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</si>
  <si>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</si>
  <si>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</si>
  <si>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</si>
  <si>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</si>
  <si>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</si>
  <si>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</si>
  <si>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</si>
  <si>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</si>
  <si>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</si>
  <si>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</si>
  <si>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</si>
  <si>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</si>
  <si>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</si>
  <si>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</si>
  <si>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</si>
  <si>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</si>
  <si>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</si>
  <si>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</si>
  <si>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</si>
  <si>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</si>
  <si>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</si>
  <si>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</si>
  <si>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</si>
  <si>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</si>
  <si>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</si>
  <si>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</si>
  <si>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</si>
  <si>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</si>
  <si>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</si>
  <si>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</si>
  <si>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</si>
  <si>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</si>
  <si>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</si>
  <si>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</si>
  <si>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</si>
  <si>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</si>
  <si>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</si>
  <si>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</si>
  <si>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</si>
  <si>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</si>
  <si>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</si>
  <si>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</si>
  <si>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</si>
  <si>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</si>
  <si>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</si>
  <si>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</si>
  <si>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</si>
  <si>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</si>
  <si>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</si>
  <si>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</si>
  <si>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</si>
  <si>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</si>
  <si>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</si>
  <si>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</si>
  <si>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</si>
  <si>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</si>
  <si>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</si>
  <si>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</si>
  <si>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</si>
  <si>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</si>
  <si>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</si>
  <si>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</si>
  <si>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</si>
  <si>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</si>
  <si>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</si>
  <si>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</si>
  <si>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</si>
  <si>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</si>
  <si>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</si>
  <si>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</si>
  <si>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</si>
  <si>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</si>
  <si>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</si>
  <si>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</si>
  <si>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</si>
  <si>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</si>
  <si>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</si>
  <si>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</si>
  <si>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</si>
  <si>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</si>
  <si>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</si>
  <si>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</si>
  <si>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</si>
  <si>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</si>
  <si>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</si>
  <si>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</si>
  <si>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</si>
  <si>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</si>
  <si>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</si>
  <si>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</si>
  <si>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</si>
  <si>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</si>
  <si>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</si>
  <si>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</si>
  <si>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</si>
  <si>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</si>
  <si>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</si>
  <si>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</si>
  <si>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</si>
  <si>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</si>
  <si>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</si>
  <si>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</si>
  <si>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</si>
  <si>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</si>
  <si>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</si>
  <si>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</si>
  <si>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</si>
  <si>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</si>
  <si>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</si>
  <si>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</si>
  <si>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</si>
  <si>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</si>
  <si>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</si>
  <si>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</si>
  <si>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</si>
  <si>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</si>
  <si>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</si>
  <si>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</si>
  <si>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</si>
  <si>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</si>
  <si>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</si>
  <si>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</si>
  <si>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</si>
  <si>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</si>
  <si>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</si>
  <si>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</si>
  <si>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</si>
  <si>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</si>
  <si>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</si>
  <si>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</si>
  <si>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</si>
  <si>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</si>
  <si>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</si>
  <si>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</si>
  <si>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</si>
  <si>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</si>
  <si>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</si>
  <si>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</si>
  <si>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</si>
  <si>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</si>
  <si>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</si>
  <si>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</si>
  <si>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</si>
  <si>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</si>
  <si>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</si>
  <si>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</si>
  <si>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</si>
  <si>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</si>
  <si>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</si>
  <si>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</si>
  <si>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</si>
  <si>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</si>
  <si>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</si>
  <si>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</si>
  <si>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</si>
  <si>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</si>
  <si>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</si>
  <si>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</si>
  <si>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</si>
  <si>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</si>
  <si>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</si>
  <si>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</si>
  <si>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</si>
  <si>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</si>
  <si>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</si>
  <si>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</si>
  <si>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</si>
  <si>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</si>
  <si>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</si>
  <si>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</si>
  <si>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</si>
  <si>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</si>
  <si>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</si>
  <si>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</si>
  <si>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</si>
  <si>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</si>
  <si>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</si>
  <si>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</si>
  <si>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</si>
  <si>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</si>
  <si>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</si>
  <si>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</si>
  <si>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</si>
  <si>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</si>
  <si>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</si>
  <si>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</si>
  <si>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</si>
  <si>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</si>
  <si>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</si>
  <si>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</si>
  <si>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</si>
  <si>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</si>
  <si>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</si>
  <si>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</si>
  <si>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</si>
  <si>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</si>
  <si>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</si>
  <si>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</si>
  <si>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</si>
  <si>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</si>
  <si>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</si>
  <si>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</si>
  <si>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</si>
  <si>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</si>
  <si>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</si>
  <si>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</si>
  <si>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</si>
  <si>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</si>
  <si>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</si>
  <si>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</si>
  <si>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</si>
  <si>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</si>
  <si>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</si>
  <si>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</si>
  <si>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</si>
  <si>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</si>
  <si>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</si>
  <si>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</si>
  <si>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</si>
  <si>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</si>
  <si>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</si>
  <si>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</si>
  <si>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</si>
  <si>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</si>
  <si>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</si>
  <si>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</si>
  <si>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</si>
  <si>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</si>
  <si>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</si>
  <si>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</si>
  <si>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</si>
  <si>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</si>
  <si>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</si>
  <si>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</si>
  <si>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</si>
  <si>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</si>
  <si>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</si>
  <si>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</si>
  <si>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</si>
  <si>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</si>
  <si>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</si>
  <si>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</si>
  <si>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</si>
  <si>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</si>
  <si>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</si>
  <si>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</si>
  <si>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</si>
  <si>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</si>
  <si>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</si>
  <si>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</si>
  <si>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</si>
  <si>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</si>
  <si>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</si>
  <si>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</si>
  <si>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</si>
  <si>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</si>
  <si>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</si>
  <si>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</si>
  <si>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</si>
  <si>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</si>
  <si>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</si>
  <si>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</si>
  <si>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</si>
  <si>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</si>
  <si>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</si>
  <si>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</si>
  <si>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</si>
  <si>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</si>
  <si>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</si>
  <si>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</si>
  <si>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</si>
  <si>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</si>
  <si>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</si>
  <si>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</si>
  <si>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</si>
  <si>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</si>
  <si>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</si>
  <si>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</si>
  <si>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</si>
  <si>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</si>
  <si>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</si>
  <si>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</si>
  <si>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</si>
  <si>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</si>
  <si>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</si>
  <si>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</si>
  <si>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</si>
  <si>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</si>
  <si>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</si>
  <si>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</si>
  <si>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</si>
  <si>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</si>
  <si>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</si>
  <si>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</si>
  <si>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</si>
  <si>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</si>
  <si>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</si>
  <si>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</si>
  <si>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</si>
  <si>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</si>
  <si>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</si>
  <si>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</si>
  <si>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</si>
  <si>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</si>
  <si>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</si>
  <si>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</si>
  <si>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</si>
  <si>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</si>
  <si>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</si>
  <si>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</si>
  <si>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</si>
  <si>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</si>
  <si>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</si>
  <si>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</si>
  <si>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</si>
  <si>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</si>
  <si>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</si>
  <si>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</si>
  <si>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</si>
  <si>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</si>
  <si>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</si>
  <si>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</si>
  <si>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</si>
  <si>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</si>
  <si>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</si>
  <si>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</si>
  <si>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</si>
  <si>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</si>
  <si>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</si>
  <si>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</si>
  <si>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</si>
  <si>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</si>
  <si>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</si>
  <si>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</si>
  <si>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</si>
  <si>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</si>
  <si>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</si>
  <si>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</si>
  <si>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</si>
  <si>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</si>
  <si>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</si>
  <si>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</si>
  <si>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</si>
  <si>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</si>
  <si>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</si>
  <si>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</si>
  <si>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</si>
  <si>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</si>
  <si>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</si>
  <si>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</si>
  <si>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</si>
  <si>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</si>
  <si>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</si>
  <si>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</si>
  <si>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</si>
  <si>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</si>
  <si>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</si>
  <si>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</si>
  <si>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</si>
  <si>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</si>
  <si>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</si>
  <si>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</si>
  <si>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</si>
  <si>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</si>
  <si>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</si>
  <si>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</si>
  <si>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</si>
  <si>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</si>
  <si>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</si>
  <si>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</si>
  <si>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</si>
  <si>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</si>
  <si>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</si>
  <si>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</si>
  <si>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</si>
  <si>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</si>
  <si>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</si>
  <si>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</si>
  <si>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</si>
  <si>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</si>
  <si>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</si>
  <si>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</si>
  <si>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</si>
  <si>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</si>
  <si>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</si>
  <si>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</si>
  <si>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</si>
  <si>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</si>
  <si>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</si>
  <si>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</si>
  <si>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</si>
  <si>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</si>
  <si>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</si>
  <si>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</si>
  <si>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</si>
  <si>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</si>
  <si>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</si>
  <si>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</si>
  <si>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</si>
  <si>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</si>
  <si>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</si>
  <si>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</si>
  <si>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</si>
  <si>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</si>
  <si>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</si>
  <si>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</si>
  <si>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</si>
  <si>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</si>
  <si>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</si>
  <si>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</si>
  <si>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</si>
  <si>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</si>
  <si>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</si>
  <si>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</si>
  <si>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</si>
  <si>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</si>
  <si>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</si>
  <si>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</si>
  <si>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</si>
  <si>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</si>
  <si>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</si>
  <si>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</si>
  <si>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</si>
  <si>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</si>
  <si>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</si>
  <si>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</si>
  <si>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</si>
  <si>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</si>
  <si>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</si>
  <si>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</si>
  <si>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</si>
  <si>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</si>
  <si>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</si>
  <si>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</si>
  <si>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</si>
  <si>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</si>
  <si>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</si>
  <si>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</si>
  <si>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</si>
  <si>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</si>
  <si>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</si>
  <si>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</si>
  <si>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</si>
  <si>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</si>
  <si>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</si>
  <si>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</si>
  <si>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</si>
  <si>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</si>
  <si>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</si>
  <si>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</si>
  <si>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</si>
  <si>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</si>
  <si>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</si>
  <si>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</si>
  <si>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</si>
  <si>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</si>
  <si>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</si>
  <si>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</si>
  <si>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</si>
  <si>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</si>
  <si>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</si>
  <si>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</si>
  <si>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</si>
  <si>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</si>
  <si>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</si>
  <si>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</si>
  <si>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</si>
  <si>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</si>
  <si>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</si>
  <si>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</si>
  <si>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</si>
  <si>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</si>
  <si>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</si>
  <si>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</si>
  <si>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</si>
  <si>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</si>
  <si>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</si>
  <si>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</si>
  <si>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</si>
  <si>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</si>
  <si>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</si>
  <si>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</si>
  <si>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</si>
  <si>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</si>
  <si>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</si>
  <si>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</si>
  <si>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</si>
  <si>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</si>
  <si>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</si>
  <si>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</si>
  <si>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</si>
  <si>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</si>
  <si>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</si>
  <si>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</si>
  <si>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</si>
  <si>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</si>
  <si>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</si>
  <si>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</si>
  <si>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</si>
  <si>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</si>
  <si>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</si>
  <si>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</si>
  <si>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</si>
  <si>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</si>
  <si>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</si>
  <si>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</si>
  <si>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</si>
  <si>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</si>
  <si>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</si>
  <si>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</si>
  <si>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</si>
  <si>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</si>
  <si>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</si>
  <si>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</si>
  <si>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</si>
  <si>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</si>
  <si>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</si>
  <si>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</si>
  <si>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</si>
  <si>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</si>
  <si>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</si>
  <si>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</si>
  <si>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</si>
  <si>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</si>
  <si>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</si>
  <si>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</si>
  <si>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</si>
  <si>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</si>
  <si>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</si>
  <si>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</si>
  <si>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</si>
  <si>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</si>
  <si>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</si>
  <si>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</si>
  <si>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</si>
  <si>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</si>
  <si>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</si>
  <si>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</si>
  <si>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</si>
  <si>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</si>
  <si>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</si>
  <si>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</si>
  <si>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</si>
  <si>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</si>
  <si>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</si>
  <si>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</si>
  <si>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</si>
  <si>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</si>
  <si>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</si>
  <si>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</si>
  <si>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</si>
  <si>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</si>
  <si>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</si>
  <si>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</si>
  <si>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</si>
  <si>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</si>
  <si>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</si>
  <si>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</si>
  <si>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</si>
  <si>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</si>
  <si>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</si>
  <si>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</si>
  <si>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</si>
  <si>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</si>
  <si>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</si>
  <si>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</si>
  <si>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</si>
  <si>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</si>
  <si>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</si>
  <si>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</si>
  <si>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</si>
  <si>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</si>
  <si>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</si>
  <si>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</si>
  <si>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</si>
  <si>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</si>
  <si>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</si>
  <si>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</si>
  <si>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</si>
  <si>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</si>
  <si>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</si>
  <si>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</si>
  <si>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</si>
  <si>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</si>
  <si>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</si>
  <si>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</si>
  <si>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</si>
  <si>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</si>
  <si>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</si>
  <si>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</si>
  <si>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</si>
  <si>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</si>
  <si>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</si>
  <si>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</si>
  <si>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</si>
  <si>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</si>
  <si>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</si>
  <si>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</si>
  <si>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</si>
  <si>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</si>
  <si>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</si>
  <si>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</si>
  <si>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</si>
  <si>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</si>
  <si>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</si>
  <si>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</si>
  <si>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</si>
  <si>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</si>
  <si>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</si>
  <si>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</si>
  <si>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</si>
  <si>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</si>
  <si>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</si>
  <si>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</si>
  <si>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</si>
  <si>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</si>
  <si>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</si>
  <si>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</si>
  <si>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</si>
  <si>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</si>
  <si>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</si>
  <si>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</si>
  <si>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</si>
  <si>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</si>
  <si>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</si>
  <si>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</si>
  <si>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</si>
  <si>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</si>
  <si>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</si>
  <si>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</si>
  <si>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</si>
  <si>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</si>
  <si>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</si>
  <si>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</si>
  <si>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</si>
  <si>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</si>
  <si>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</si>
  <si>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</si>
  <si>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</si>
  <si>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</si>
  <si>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</si>
  <si>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</si>
  <si>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</si>
  <si>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</si>
  <si>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</si>
  <si>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</si>
  <si>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</si>
  <si>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</si>
  <si>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</si>
  <si>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</si>
  <si>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</si>
  <si>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</si>
  <si>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</si>
  <si>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</si>
  <si>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</si>
  <si>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</si>
  <si>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</si>
  <si>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</si>
  <si>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</si>
  <si>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</si>
  <si>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</si>
  <si>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</si>
  <si>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</si>
  <si>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</si>
  <si>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</si>
  <si>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</si>
  <si>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</si>
  <si>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</si>
  <si>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</si>
  <si>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</si>
  <si>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</si>
  <si>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</si>
  <si>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</si>
  <si>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</si>
  <si>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</si>
  <si>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</si>
  <si>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</si>
  <si>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</si>
  <si>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</si>
  <si>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</si>
  <si>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</si>
  <si>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</si>
  <si>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</si>
  <si>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</si>
  <si>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</si>
  <si>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</si>
  <si>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</si>
  <si>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</si>
  <si>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</si>
  <si>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</si>
  <si>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</si>
  <si>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</si>
  <si>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</si>
  <si>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</si>
  <si>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</si>
  <si>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</si>
  <si>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</si>
  <si>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</si>
  <si>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</si>
  <si>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</si>
  <si>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</si>
  <si>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</si>
  <si>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</si>
  <si>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</si>
  <si>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</si>
  <si>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</si>
  <si>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</si>
  <si>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</si>
  <si>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</si>
  <si>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</si>
  <si>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</si>
  <si>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</si>
  <si>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</si>
  <si>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</si>
  <si>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</si>
  <si>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</si>
  <si>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</si>
  <si>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</si>
  <si>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</si>
  <si>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</si>
  <si>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</si>
  <si>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</si>
  <si>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</si>
  <si>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</si>
  <si>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</si>
  <si>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</si>
  <si>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</si>
  <si>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</si>
  <si>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</si>
  <si>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</si>
  <si>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</si>
  <si>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</si>
  <si>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</si>
  <si>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</si>
  <si>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</si>
  <si>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</si>
  <si>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</si>
  <si>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</si>
  <si>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</si>
  <si>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</si>
  <si>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</si>
  <si>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</si>
  <si>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</si>
  <si>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</si>
  <si>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</si>
  <si>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</si>
  <si>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</si>
  <si>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</si>
  <si>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</si>
  <si>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</si>
  <si>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</si>
  <si>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</si>
  <si>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</si>
  <si>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</si>
  <si>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</si>
  <si>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</si>
  <si>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</si>
  <si>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</si>
  <si>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</si>
  <si>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</si>
  <si>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</si>
  <si>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</si>
  <si>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</si>
  <si>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</si>
  <si>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</si>
  <si>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</si>
  <si>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</si>
  <si>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</si>
  <si>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</si>
  <si>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</si>
  <si>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</si>
  <si>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</si>
  <si>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</si>
  <si>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</si>
  <si>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</si>
  <si>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</si>
  <si>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</si>
  <si>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</si>
  <si>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</si>
  <si>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</si>
  <si>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</si>
  <si>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</si>
  <si>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</si>
  <si>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</si>
  <si>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</si>
  <si>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</si>
  <si>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</si>
  <si>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</si>
  <si>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</si>
  <si>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</si>
  <si>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</si>
  <si>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</si>
  <si>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</si>
  <si>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</si>
  <si>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</si>
  <si>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</si>
  <si>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</si>
  <si>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</si>
  <si>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</si>
  <si>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</si>
  <si>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</si>
  <si>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</si>
  <si>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</si>
  <si>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</si>
  <si>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</si>
  <si>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</si>
  <si>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</si>
  <si>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</si>
  <si>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</si>
  <si>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</si>
  <si>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</si>
  <si>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</si>
  <si>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</si>
  <si>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</si>
  <si>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</si>
  <si>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</si>
  <si>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</si>
  <si>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</si>
  <si>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</si>
  <si>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</si>
  <si>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</si>
  <si>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</si>
  <si>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</si>
  <si>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</si>
  <si>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</si>
  <si>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</si>
  <si>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</si>
  <si>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</si>
  <si>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</si>
  <si>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</si>
  <si>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</si>
  <si>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</si>
  <si>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</si>
  <si>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</si>
  <si>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</si>
  <si>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</si>
  <si>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</si>
  <si>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</si>
  <si>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</si>
  <si>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</si>
  <si>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</si>
  <si>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</si>
  <si>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</si>
  <si>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</si>
  <si>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</si>
  <si>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</si>
  <si>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</si>
  <si>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</si>
  <si>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</si>
  <si>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</si>
  <si>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</si>
  <si>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</si>
  <si>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</si>
  <si>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</si>
  <si>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</si>
  <si>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</si>
  <si>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</si>
  <si>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</si>
  <si>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</si>
  <si>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</si>
  <si>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</si>
  <si>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</si>
  <si>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</si>
  <si>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</si>
  <si>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</si>
  <si>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</si>
  <si>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</si>
  <si>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</si>
  <si>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</si>
  <si>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</si>
  <si>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</si>
  <si>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</si>
  <si>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</si>
  <si>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</si>
  <si>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</si>
  <si>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</si>
  <si>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</si>
  <si>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</si>
  <si>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</si>
  <si>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</si>
  <si>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</si>
  <si>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</si>
  <si>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</si>
  <si>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</si>
  <si>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</si>
  <si>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</si>
  <si>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</si>
  <si>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</si>
  <si>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</si>
  <si>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</si>
  <si>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</si>
  <si>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</si>
  <si>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</si>
  <si>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</si>
  <si>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</si>
  <si>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</si>
  <si>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</si>
  <si>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</si>
  <si>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</si>
  <si>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</si>
  <si>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</si>
  <si>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</si>
  <si>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</si>
  <si>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</si>
  <si>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</si>
  <si>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</si>
  <si>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</si>
  <si>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</si>
  <si>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</si>
  <si>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</si>
  <si>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</si>
  <si>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</si>
  <si>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</si>
  <si>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</si>
  <si>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</si>
  <si>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</si>
  <si>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</si>
  <si>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</si>
  <si>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</si>
  <si>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</si>
  <si>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</si>
  <si>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</si>
  <si>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</si>
  <si>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</si>
  <si>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</si>
  <si>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</si>
  <si>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</si>
  <si>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</si>
  <si>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</si>
  <si>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</si>
  <si>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</si>
  <si>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</si>
  <si>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</si>
  <si>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</si>
  <si>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</si>
  <si>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</si>
  <si>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</si>
  <si>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</si>
  <si>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</si>
  <si>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</si>
  <si>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</si>
  <si>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</si>
  <si>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</si>
  <si>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</si>
  <si>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</si>
  <si>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</si>
  <si>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</si>
  <si>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</si>
  <si>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</si>
  <si>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</si>
  <si>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</si>
  <si>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</si>
  <si>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</si>
  <si>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</si>
  <si>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</si>
  <si>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</si>
  <si>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</si>
  <si>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</si>
  <si>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</si>
  <si>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</si>
  <si>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</si>
  <si>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</si>
  <si>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</si>
  <si>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</si>
  <si>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</si>
  <si>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</si>
  <si>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</si>
  <si>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</si>
  <si>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</si>
  <si>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</si>
  <si>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</si>
  <si>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</si>
  <si>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</si>
  <si>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</si>
  <si>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</si>
  <si>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</si>
  <si>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</si>
  <si>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</si>
  <si>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</si>
  <si>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</si>
  <si>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</si>
  <si>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</si>
  <si>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</si>
  <si>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</si>
  <si>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</si>
  <si>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</si>
  <si>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</si>
  <si>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</si>
  <si>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</si>
  <si>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</si>
  <si>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</si>
  <si>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</si>
  <si>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</si>
  <si>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</si>
  <si>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</si>
  <si>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</si>
  <si>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</si>
  <si>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</si>
  <si>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</si>
  <si>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</si>
  <si>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</si>
  <si>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</si>
  <si>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</si>
  <si>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</si>
  <si>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</si>
  <si>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</si>
  <si>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</si>
  <si>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</si>
  <si>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</si>
  <si>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</si>
  <si>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</si>
  <si>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</si>
  <si>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</si>
  <si>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</si>
  <si>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</si>
  <si>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</si>
  <si>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</si>
  <si>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</si>
  <si>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</si>
  <si>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</si>
  <si>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</si>
  <si>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</si>
  <si>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</si>
  <si>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</si>
  <si>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</si>
  <si>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</si>
  <si>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</si>
  <si>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</si>
  <si>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</si>
  <si>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</si>
  <si>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</si>
  <si>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</si>
  <si>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</si>
  <si>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</si>
  <si>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</si>
  <si>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</si>
  <si>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</si>
  <si>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</si>
  <si>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</si>
  <si>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</si>
  <si>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</si>
  <si>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</si>
  <si>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</si>
  <si>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</si>
  <si>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</si>
  <si>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</si>
  <si>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</si>
  <si>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</si>
  <si>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</si>
  <si>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</si>
  <si>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</si>
  <si>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</si>
  <si>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</si>
  <si>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</si>
  <si>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</si>
  <si>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</si>
  <si>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</si>
  <si>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</si>
  <si>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</si>
  <si>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</si>
  <si>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</si>
  <si>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</si>
  <si>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</si>
  <si>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</si>
  <si>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</si>
  <si>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</si>
  <si>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</si>
  <si>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</si>
  <si>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</si>
  <si>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</si>
  <si>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</si>
  <si>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</si>
  <si>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</si>
  <si>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</si>
  <si>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</si>
  <si>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</si>
  <si>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</si>
  <si>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</si>
  <si>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</si>
  <si>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</si>
  <si>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</si>
  <si>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</si>
  <si>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</si>
  <si>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</si>
  <si>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</si>
  <si>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</si>
  <si>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</si>
  <si>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</si>
  <si>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</si>
  <si>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</si>
  <si>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</si>
  <si>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</si>
  <si>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</si>
  <si>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</si>
  <si>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</si>
  <si>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</si>
  <si>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</si>
  <si>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</si>
  <si>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</si>
  <si>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</si>
  <si>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</si>
  <si>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</si>
  <si>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</si>
  <si>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</si>
  <si>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</si>
  <si>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</si>
  <si>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</si>
  <si>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</si>
  <si>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</si>
  <si>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</si>
  <si>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</si>
  <si>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</si>
  <si>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</si>
  <si>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</si>
  <si>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</si>
  <si>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</si>
  <si>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</si>
  <si>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</si>
  <si>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</si>
  <si>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</si>
  <si>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</si>
  <si>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</si>
  <si>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</si>
  <si>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</si>
  <si>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</si>
  <si>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</si>
  <si>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</si>
  <si>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</si>
  <si>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</si>
  <si>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</si>
  <si>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</si>
  <si>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</si>
  <si>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</si>
  <si>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</si>
  <si>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</si>
  <si>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</si>
  <si>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</si>
  <si>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</si>
  <si>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</si>
  <si>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</si>
  <si>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</si>
  <si>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</si>
  <si>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</si>
  <si>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</si>
  <si>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</si>
  <si>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</si>
  <si>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</si>
  <si>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</si>
  <si>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</si>
  <si>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</si>
  <si>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</si>
  <si>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</si>
  <si>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</si>
  <si>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</si>
  <si>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</si>
  <si>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</si>
  <si>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</si>
  <si>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</si>
  <si>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</si>
  <si>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</si>
  <si>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</si>
  <si>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</si>
  <si>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</si>
  <si>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</si>
  <si>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</si>
  <si>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</si>
  <si>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</si>
  <si>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</si>
  <si>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</si>
  <si>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</si>
  <si>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</si>
  <si>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</si>
  <si>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</si>
  <si>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</si>
  <si>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</si>
  <si>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</si>
  <si>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</si>
  <si>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</si>
  <si>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</si>
  <si>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</si>
  <si>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</si>
  <si>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</si>
  <si>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</si>
  <si>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</si>
  <si>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</si>
  <si>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</si>
  <si>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</si>
  <si>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</si>
  <si>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</si>
  <si>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</si>
  <si>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</si>
  <si>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</si>
  <si>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</si>
  <si>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</si>
  <si>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</si>
  <si>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</si>
  <si>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</si>
  <si>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</si>
  <si>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</si>
  <si>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</si>
  <si>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</si>
  <si>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</si>
  <si>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</si>
  <si>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</si>
  <si>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</si>
  <si>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</si>
  <si>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</si>
  <si>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</si>
  <si>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</si>
  <si>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</si>
  <si>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</si>
  <si>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</si>
  <si>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</si>
  <si>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</si>
  <si>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</si>
  <si>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</si>
  <si>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</si>
  <si>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</si>
  <si>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</si>
  <si>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</si>
  <si>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</si>
  <si>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</si>
  <si>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</si>
  <si>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</si>
  <si>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</si>
  <si>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</si>
  <si>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</si>
  <si>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</si>
  <si>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</si>
  <si>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</si>
  <si>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</si>
  <si>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</si>
  <si>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</si>
  <si>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</si>
  <si>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</si>
  <si>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</si>
  <si>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</si>
  <si>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</si>
  <si>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</si>
  <si>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</si>
  <si>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</si>
  <si>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</si>
  <si>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</si>
  <si>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</si>
  <si>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</si>
  <si>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</si>
  <si>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</si>
  <si>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</si>
  <si>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</si>
  <si>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</si>
  <si>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</si>
  <si>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</si>
  <si>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</si>
  <si>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</si>
  <si>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</si>
  <si>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</si>
  <si>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</si>
  <si>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</si>
  <si>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</si>
  <si>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</si>
  <si>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</si>
  <si>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</si>
  <si>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</si>
  <si>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</si>
  <si>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</si>
  <si>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</si>
  <si>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</si>
  <si>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</si>
  <si>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</si>
  <si>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</si>
  <si>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</si>
  <si>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</si>
  <si>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</si>
  <si>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</si>
  <si>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</si>
  <si>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</si>
  <si>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</si>
  <si>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</si>
  <si>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</si>
  <si>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</si>
  <si>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</si>
  <si>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</si>
  <si>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</si>
  <si>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</si>
  <si>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</si>
  <si>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</si>
  <si>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</si>
  <si>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</si>
  <si>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</si>
  <si>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</si>
  <si>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</si>
  <si>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</si>
  <si>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</si>
  <si>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</si>
  <si>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</si>
  <si>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</si>
  <si>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</si>
  <si>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</si>
  <si>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</si>
  <si>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</si>
  <si>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</si>
  <si>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</si>
  <si>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</si>
  <si>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</si>
  <si>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</si>
  <si>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</si>
  <si>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</si>
  <si>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</si>
  <si>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</si>
  <si>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</si>
  <si>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</si>
  <si>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</si>
  <si>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</si>
  <si>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</si>
  <si>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</si>
  <si>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</si>
  <si>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</si>
  <si>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</si>
  <si>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</si>
  <si>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</si>
  <si>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</si>
  <si>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</si>
  <si>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</si>
  <si>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</si>
  <si>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</si>
  <si>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</si>
  <si>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</si>
  <si>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</si>
  <si>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</si>
  <si>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</si>
  <si>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</si>
  <si>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</si>
  <si>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</si>
  <si>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</si>
  <si>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</si>
  <si>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</si>
  <si>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</si>
  <si>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</si>
  <si>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</si>
  <si>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</si>
  <si>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</si>
  <si>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</si>
  <si>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</si>
  <si>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</si>
  <si>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</si>
  <si>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</si>
  <si>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</si>
  <si>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</si>
  <si>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</si>
  <si>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</si>
  <si>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</si>
  <si>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</si>
  <si>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</si>
  <si>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</si>
  <si>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</si>
  <si>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</si>
  <si>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</si>
  <si>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</si>
  <si>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</si>
  <si>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</si>
  <si>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</si>
  <si>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</si>
  <si>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</si>
  <si>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</si>
  <si>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</si>
  <si>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</si>
  <si>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</si>
  <si>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</si>
  <si>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</si>
  <si>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</si>
  <si>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</si>
  <si>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</si>
  <si>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</si>
  <si>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</si>
  <si>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</si>
  <si>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</si>
  <si>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</si>
  <si>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</si>
  <si>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</si>
  <si>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</si>
  <si>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</si>
  <si>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</si>
  <si>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</si>
  <si>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</si>
  <si>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</si>
  <si>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</si>
  <si>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</si>
  <si>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</si>
  <si>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</si>
  <si>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</si>
  <si>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</si>
  <si>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</si>
  <si>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</si>
  <si>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</si>
  <si>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</si>
  <si>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</si>
  <si>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</si>
  <si>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</si>
  <si>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</si>
  <si>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</si>
  <si>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</si>
  <si>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</si>
  <si>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</si>
  <si>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</si>
  <si>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</si>
  <si>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</si>
  <si>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</si>
  <si>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</si>
  <si>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</si>
  <si>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</si>
  <si>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</si>
  <si>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</si>
  <si>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</si>
  <si>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</si>
  <si>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</si>
  <si>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</si>
  <si>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</si>
  <si>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</si>
  <si>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</si>
  <si>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</si>
  <si>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</si>
  <si>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</si>
  <si>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</si>
  <si>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</si>
  <si>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</si>
  <si>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</si>
  <si>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</si>
  <si>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</si>
  <si>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</si>
  <si>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</si>
  <si>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</si>
  <si>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</si>
  <si>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</si>
  <si>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</si>
  <si>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</si>
  <si>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</si>
  <si>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</si>
  <si>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</si>
  <si>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</si>
  <si>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</si>
  <si>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</si>
  <si>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</si>
  <si>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</si>
  <si>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</si>
  <si>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</si>
  <si>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</si>
  <si>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</si>
  <si>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</si>
  <si>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</si>
  <si>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</si>
  <si>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</si>
  <si>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</si>
  <si>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</si>
  <si>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</si>
  <si>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</si>
  <si>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</si>
  <si>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</si>
  <si>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</si>
  <si>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</si>
  <si>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</si>
  <si>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</si>
  <si>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</si>
  <si>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</si>
  <si>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</si>
  <si>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</si>
  <si>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</si>
  <si>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</si>
  <si>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</si>
  <si>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</si>
  <si>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</si>
  <si>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</si>
  <si>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</si>
  <si>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</si>
  <si>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</si>
  <si>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</si>
  <si>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</si>
  <si>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</si>
  <si>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</si>
  <si>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</si>
  <si>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</si>
  <si>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</si>
  <si>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</si>
  <si>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</si>
  <si>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</si>
  <si>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</si>
  <si>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</si>
  <si>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</si>
  <si>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</si>
  <si>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</si>
  <si>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</si>
  <si>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</si>
  <si>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</si>
  <si>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</si>
  <si>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</si>
  <si>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</si>
  <si>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</si>
  <si>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</si>
  <si>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</si>
  <si>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</si>
  <si>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</si>
  <si>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</si>
  <si>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</si>
  <si>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</si>
  <si>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</si>
  <si>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</si>
  <si>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</si>
  <si>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</si>
  <si>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</si>
  <si>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</si>
  <si>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</si>
  <si>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</si>
  <si>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</si>
  <si>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</si>
  <si>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</si>
  <si>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</si>
  <si>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</si>
  <si>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</si>
  <si>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</si>
  <si>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</si>
  <si>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</si>
  <si>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</si>
  <si>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</si>
  <si>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</si>
  <si>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</si>
  <si>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</si>
  <si>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</si>
  <si>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</si>
  <si>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</si>
  <si>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</si>
  <si>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</si>
  <si>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</si>
  <si>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</si>
  <si>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</si>
  <si>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</si>
  <si>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</si>
  <si>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</si>
  <si>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</si>
  <si>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</si>
  <si>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</si>
  <si>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</si>
  <si>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</si>
  <si>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</si>
  <si>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</si>
  <si>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</si>
  <si>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</si>
  <si>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</si>
  <si>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</si>
  <si>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</si>
  <si>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</si>
  <si>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</si>
  <si>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</si>
  <si>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</si>
  <si>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</si>
  <si>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</si>
  <si>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</si>
  <si>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</si>
  <si>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</si>
  <si>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</si>
  <si>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</si>
  <si>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</si>
  <si>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</si>
  <si>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</si>
  <si>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</si>
  <si>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</si>
  <si>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</si>
  <si>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</si>
  <si>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</si>
  <si>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</si>
  <si>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</si>
  <si>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</si>
  <si>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</si>
  <si>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</si>
  <si>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</si>
  <si>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</si>
  <si>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</si>
  <si>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</si>
  <si>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</si>
  <si>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</si>
  <si>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</si>
  <si>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</si>
  <si>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</si>
  <si>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</si>
  <si>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</si>
  <si>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</si>
  <si>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</si>
  <si>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</si>
  <si>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</si>
  <si>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</si>
  <si>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</si>
  <si>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</si>
  <si>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</si>
  <si>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</si>
  <si>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</si>
  <si>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</si>
  <si>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</si>
  <si>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</si>
  <si>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</si>
  <si>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</si>
  <si>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</si>
  <si>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</si>
  <si>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</si>
  <si>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</si>
  <si>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</si>
  <si>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</si>
  <si>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</si>
  <si>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</si>
  <si>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</si>
  <si>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</si>
  <si>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</si>
  <si>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</si>
  <si>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</si>
  <si>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</si>
  <si>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</si>
  <si>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</si>
  <si>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</si>
  <si>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</si>
  <si>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</si>
  <si>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</si>
  <si>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</si>
  <si>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</si>
  <si>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</si>
  <si>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</si>
  <si>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</si>
  <si>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</si>
  <si>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</si>
  <si>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</si>
  <si>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</si>
  <si>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</si>
  <si>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</si>
  <si>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</si>
  <si>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</si>
  <si>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</si>
  <si>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</si>
  <si>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</si>
  <si>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</si>
  <si>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</si>
  <si>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</si>
  <si>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</si>
  <si>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</si>
  <si>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</si>
  <si>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</si>
  <si>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</si>
  <si>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</si>
  <si>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</si>
  <si>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</si>
  <si>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</si>
  <si>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</si>
  <si>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</si>
  <si>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</si>
  <si>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</si>
  <si>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</si>
  <si>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</si>
  <si>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</si>
  <si>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</si>
  <si>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</si>
  <si>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</si>
  <si>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</si>
  <si>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</si>
  <si>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</si>
  <si>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</si>
  <si>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</si>
  <si>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</si>
  <si>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</si>
  <si>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</si>
  <si>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</si>
  <si>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</si>
  <si>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</si>
  <si>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</si>
  <si>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</si>
  <si>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</si>
  <si>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</si>
  <si>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</si>
  <si>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</si>
  <si>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</si>
  <si>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</si>
  <si>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</si>
  <si>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</si>
  <si>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</si>
  <si>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</si>
  <si>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</si>
  <si>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</si>
  <si>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</si>
  <si>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</si>
  <si>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</si>
  <si>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</si>
  <si>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</si>
  <si>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</si>
  <si>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</si>
  <si>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</si>
  <si>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</si>
  <si>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</si>
  <si>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</si>
  <si>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</si>
  <si>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</si>
  <si>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</si>
  <si>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</si>
  <si>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</si>
  <si>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</si>
  <si>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</si>
  <si>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</si>
  <si>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</si>
  <si>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</si>
  <si>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</si>
  <si>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</si>
  <si>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</si>
  <si>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</si>
  <si>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</si>
  <si>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</si>
  <si>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</si>
  <si>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</si>
  <si>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</si>
  <si>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</si>
  <si>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</si>
  <si>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</si>
  <si>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</si>
  <si>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</si>
  <si>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</si>
  <si>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</si>
  <si>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</si>
  <si>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</si>
  <si>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</si>
  <si>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</si>
  <si>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</si>
  <si>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</si>
  <si>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</si>
  <si>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</si>
  <si>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</si>
  <si>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</si>
  <si>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</si>
  <si>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</si>
  <si>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</si>
  <si>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</si>
  <si>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</si>
  <si>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</si>
  <si>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</si>
  <si>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</si>
  <si>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</si>
  <si>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</si>
  <si>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</si>
  <si>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</si>
  <si>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</si>
  <si>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</si>
  <si>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</si>
  <si>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</si>
  <si>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</si>
  <si>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</si>
  <si>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</si>
  <si>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</si>
  <si>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</si>
  <si>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</si>
  <si>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</si>
  <si>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</si>
  <si>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</si>
  <si>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</si>
  <si>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</si>
  <si>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</si>
  <si>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</si>
  <si>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</si>
  <si>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</si>
  <si>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</si>
  <si>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</si>
  <si>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</si>
  <si>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</si>
  <si>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</si>
  <si>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</si>
  <si>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</si>
  <si>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</si>
  <si>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</si>
  <si>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</si>
  <si>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</si>
  <si>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</si>
  <si>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</si>
  <si>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</si>
  <si>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</si>
  <si>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</si>
  <si>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</si>
  <si>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</si>
  <si>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</si>
  <si>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</si>
  <si>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</si>
  <si>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</si>
  <si>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</si>
  <si>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</si>
  <si>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</si>
  <si>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</si>
  <si>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</si>
  <si>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</si>
  <si>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</si>
  <si>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</si>
  <si>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</si>
  <si>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</si>
  <si>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</si>
  <si>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</si>
  <si>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</si>
  <si>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</si>
  <si>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</si>
  <si>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</si>
  <si>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</si>
  <si>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</si>
  <si>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</si>
  <si>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</si>
  <si>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</si>
  <si>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</si>
  <si>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</si>
  <si>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</si>
  <si>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</si>
  <si>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</si>
  <si>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</si>
  <si>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</si>
  <si>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</si>
  <si>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</si>
  <si>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</si>
  <si>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</si>
  <si>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</si>
  <si>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</si>
  <si>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</si>
  <si>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</si>
  <si>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</si>
  <si>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</si>
  <si>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</si>
  <si>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</si>
  <si>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</si>
  <si>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</si>
  <si>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</si>
  <si>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</si>
  <si>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</si>
  <si>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</si>
  <si>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</si>
  <si>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</si>
  <si>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</si>
  <si>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</si>
  <si>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</si>
  <si>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</si>
  <si>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</si>
  <si>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</si>
  <si>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</si>
  <si>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</si>
  <si>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</si>
  <si>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</si>
  <si>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</si>
  <si>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</si>
  <si>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</si>
  <si>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</si>
  <si>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</si>
  <si>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</si>
  <si>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</si>
  <si>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</si>
  <si>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</si>
  <si>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</si>
  <si>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</si>
  <si>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</si>
  <si>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</si>
  <si>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</si>
  <si>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</si>
  <si>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</si>
  <si>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</si>
  <si>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</si>
  <si>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</si>
  <si>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</si>
  <si>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</si>
  <si>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</si>
  <si>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</si>
  <si>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</si>
  <si>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</si>
  <si>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</si>
  <si>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</si>
  <si>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</si>
  <si>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</si>
  <si>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</si>
  <si>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</si>
  <si>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</si>
  <si>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</si>
  <si>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</si>
  <si>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</si>
  <si>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</si>
  <si>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</si>
  <si>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</si>
  <si>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</si>
  <si>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</si>
  <si>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</si>
  <si>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</si>
  <si>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</si>
  <si>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</si>
  <si>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</si>
  <si>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</si>
  <si>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</si>
  <si>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</si>
  <si>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</si>
  <si>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</si>
  <si>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</si>
  <si>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</si>
  <si>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</si>
  <si>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</si>
  <si>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</si>
  <si>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</si>
  <si>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</si>
  <si>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</si>
  <si>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</si>
  <si>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</si>
  <si>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</si>
  <si>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</si>
  <si>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</si>
  <si>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</si>
  <si>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</si>
  <si>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</si>
  <si>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</si>
  <si>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</si>
  <si>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</si>
  <si>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</si>
  <si>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</si>
  <si>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</si>
  <si>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</si>
  <si>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</si>
  <si>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</si>
  <si>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</si>
  <si>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</si>
  <si>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</si>
  <si>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</si>
  <si>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</si>
  <si>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</si>
  <si>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</si>
  <si>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</si>
  <si>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</si>
  <si>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</si>
  <si>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</si>
  <si>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</si>
  <si>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</si>
  <si>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</si>
  <si>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</si>
  <si>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</si>
  <si>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</si>
  <si>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</si>
  <si>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</si>
  <si>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</si>
  <si>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</si>
  <si>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</si>
  <si>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</si>
  <si>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</si>
  <si>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</si>
  <si>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</si>
  <si>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</si>
  <si>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</si>
  <si>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</si>
  <si>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</si>
  <si>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</si>
  <si>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</si>
  <si>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</si>
  <si>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</si>
  <si>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</si>
  <si>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</si>
  <si>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</si>
  <si>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</si>
  <si>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</si>
  <si>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</si>
  <si>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</si>
  <si>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</si>
  <si>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</si>
  <si>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</si>
  <si>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</si>
  <si>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</si>
  <si>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</si>
  <si>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</si>
  <si>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</si>
  <si>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</si>
  <si>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</si>
  <si>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</si>
  <si>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</si>
  <si>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</si>
  <si>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</si>
  <si>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</si>
  <si>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</si>
  <si>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</si>
  <si>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</si>
  <si>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</si>
  <si>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</si>
  <si>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</si>
  <si>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</si>
  <si>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</si>
  <si>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</si>
  <si>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</si>
  <si>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</si>
  <si>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</si>
  <si>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</si>
  <si>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</si>
  <si>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</si>
  <si>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</si>
  <si>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</si>
  <si>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</si>
  <si>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</si>
  <si>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</si>
  <si>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</si>
  <si>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</si>
  <si>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</si>
  <si>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</si>
  <si>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</si>
  <si>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</si>
  <si>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</si>
  <si>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</si>
  <si>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</si>
  <si>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</si>
  <si>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</si>
  <si>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</si>
  <si>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</si>
  <si>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</si>
  <si>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</si>
  <si>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</si>
  <si>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</si>
  <si>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</si>
  <si>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</si>
  <si>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</si>
  <si>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</si>
  <si>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</si>
  <si>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</si>
  <si>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</si>
  <si>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</si>
  <si>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</si>
  <si>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</si>
  <si>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</si>
  <si>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</si>
  <si>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</si>
  <si>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</si>
  <si>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</si>
  <si>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</si>
  <si>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</si>
  <si>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</si>
  <si>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</si>
  <si>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</si>
  <si>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</si>
  <si>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</si>
  <si>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</si>
  <si>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</si>
  <si>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</si>
  <si>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</si>
  <si>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</si>
  <si>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</si>
  <si>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</si>
  <si>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</si>
  <si>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</si>
  <si>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</si>
  <si>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</si>
  <si>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</si>
  <si>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</si>
  <si>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</si>
  <si>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</si>
  <si>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</si>
  <si>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</si>
  <si>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</si>
  <si>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</si>
  <si>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</si>
  <si>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</si>
  <si>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</si>
  <si>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</si>
  <si>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</si>
  <si>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</si>
  <si>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</si>
  <si>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</si>
  <si>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</si>
  <si>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</si>
  <si>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</si>
  <si>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</si>
  <si>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</si>
  <si>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</si>
  <si>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</si>
  <si>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</si>
  <si>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</si>
  <si>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</si>
  <si>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</si>
  <si>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</si>
  <si>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</si>
  <si>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</si>
  <si>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</si>
  <si>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</si>
  <si>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</si>
  <si>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</si>
  <si>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</si>
  <si>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</si>
  <si>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</si>
  <si>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</si>
  <si>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</si>
  <si>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</si>
  <si>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</si>
  <si>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</si>
  <si>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</si>
  <si>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</si>
  <si>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</si>
  <si>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</si>
  <si>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</si>
  <si>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</si>
  <si>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</si>
  <si>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</si>
  <si>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</si>
  <si>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</si>
  <si>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</si>
  <si>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</si>
  <si>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</si>
  <si>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</si>
  <si>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</si>
  <si>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</si>
  <si>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</si>
  <si>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</si>
  <si>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</si>
  <si>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</si>
  <si>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</si>
  <si>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</si>
  <si>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</si>
  <si>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</si>
  <si>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</si>
  <si>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</si>
  <si>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</si>
  <si>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</si>
  <si>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</si>
  <si>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</si>
  <si>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</si>
  <si>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</si>
  <si>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</si>
  <si>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</si>
  <si>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</si>
  <si>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</si>
  <si>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</si>
  <si>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</si>
  <si>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</si>
  <si>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</si>
  <si>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</si>
  <si>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</si>
  <si>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</si>
  <si>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</si>
  <si>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</si>
  <si>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</si>
  <si>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</si>
  <si>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</si>
  <si>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</si>
  <si>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</si>
  <si>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</si>
  <si>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</si>
  <si>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</si>
  <si>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</si>
  <si>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</si>
  <si>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</si>
  <si>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</si>
  <si>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</si>
  <si>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</si>
  <si>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</si>
  <si>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</si>
  <si>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</si>
  <si>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</si>
  <si>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</si>
  <si>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</si>
  <si>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</si>
  <si>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</si>
  <si>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</si>
  <si>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</si>
  <si>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</si>
  <si>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</si>
  <si>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</si>
  <si>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</si>
  <si>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</si>
  <si>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</si>
  <si>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</si>
  <si>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</si>
  <si>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</si>
  <si>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</si>
  <si>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</si>
  <si>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</si>
  <si>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</si>
  <si>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</si>
  <si>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</si>
  <si>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</si>
  <si>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</si>
  <si>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</si>
  <si>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</si>
  <si>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</si>
  <si>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</si>
  <si>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</si>
  <si>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</si>
  <si>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</si>
  <si>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</si>
  <si>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</si>
  <si>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</si>
  <si>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</si>
  <si>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</si>
  <si>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</si>
  <si>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</si>
  <si>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</si>
  <si>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</si>
  <si>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</si>
  <si>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</si>
  <si>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</si>
  <si>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</si>
  <si>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</si>
  <si>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</si>
  <si>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</si>
  <si>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</si>
  <si>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</si>
  <si>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</si>
  <si>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</si>
  <si>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</si>
  <si>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</si>
  <si>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</si>
  <si>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</si>
  <si>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</si>
  <si>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</si>
  <si>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</si>
  <si>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</si>
  <si>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</si>
  <si>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</si>
  <si>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</si>
  <si>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</si>
  <si>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</si>
  <si>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</si>
  <si>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</si>
  <si>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</si>
  <si>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</si>
  <si>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</si>
  <si>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</si>
  <si>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</si>
  <si>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</si>
  <si>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</si>
  <si>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</si>
  <si>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</si>
  <si>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</si>
  <si>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</si>
  <si>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</si>
  <si>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</si>
  <si>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</si>
  <si>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</si>
  <si>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</si>
  <si>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</si>
  <si>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</si>
  <si>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</si>
  <si>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</si>
  <si>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</si>
  <si>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</si>
  <si>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</si>
  <si>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</si>
  <si>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</si>
  <si>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</si>
  <si>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</si>
  <si>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</si>
  <si>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</si>
  <si>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</si>
  <si>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</si>
  <si>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</si>
  <si>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</si>
  <si>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</si>
  <si>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</si>
  <si>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</si>
  <si>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</si>
  <si>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</si>
  <si>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</si>
  <si>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</si>
  <si>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</si>
  <si>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</si>
  <si>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</si>
  <si>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</si>
  <si>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</si>
  <si>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</si>
  <si>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</si>
  <si>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</si>
  <si>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</si>
  <si>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</si>
  <si>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</si>
  <si>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</si>
  <si>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</si>
  <si>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</si>
  <si>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</si>
  <si>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</si>
  <si>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</si>
  <si>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</si>
  <si>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</si>
  <si>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</si>
  <si>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</si>
  <si>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</si>
  <si>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</si>
  <si>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</si>
  <si>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</si>
  <si>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</si>
  <si>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</si>
  <si>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</si>
  <si>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</si>
  <si>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</si>
  <si>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</si>
  <si>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</si>
  <si>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</si>
  <si>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</si>
  <si>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</si>
  <si>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</si>
  <si>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</si>
  <si>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</si>
  <si>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</si>
  <si>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</si>
  <si>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</si>
  <si>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</si>
  <si>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</si>
  <si>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</si>
  <si>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</si>
  <si>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</si>
  <si>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</si>
  <si>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</si>
  <si>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</si>
  <si>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</si>
  <si>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</si>
  <si>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</si>
  <si>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</si>
  <si>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</si>
  <si>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</si>
  <si>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</si>
  <si>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</si>
  <si>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</si>
  <si>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</si>
  <si>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</si>
  <si>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</si>
  <si>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</si>
  <si>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</si>
  <si>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</si>
  <si>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</si>
  <si>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</si>
  <si>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</si>
  <si>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</si>
  <si>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</si>
  <si>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</si>
  <si>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</si>
  <si>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</si>
  <si>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</si>
  <si>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</si>
  <si>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</si>
  <si>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</si>
  <si>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</si>
  <si>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</si>
  <si>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</si>
  <si>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</si>
  <si>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</si>
  <si>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</si>
  <si>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</si>
  <si>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</si>
  <si>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</si>
  <si>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</si>
  <si>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</si>
  <si>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</si>
  <si>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</si>
  <si>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</si>
  <si>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</si>
  <si>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</si>
  <si>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</si>
  <si>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</si>
  <si>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</si>
  <si>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</si>
  <si>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</si>
  <si>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</si>
  <si>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</si>
  <si>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</si>
  <si>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</si>
  <si>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</si>
  <si>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</si>
  <si>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</si>
  <si>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</si>
  <si>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</si>
  <si>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</si>
  <si>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</si>
  <si>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</si>
  <si>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</si>
  <si>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</si>
  <si>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</si>
  <si>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</si>
  <si>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</si>
  <si>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</si>
  <si>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</si>
  <si>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</si>
  <si>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</si>
  <si>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</si>
  <si>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</si>
  <si>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</si>
  <si>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</si>
  <si>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</si>
  <si>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</si>
  <si>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</si>
  <si>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</si>
  <si>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</si>
  <si>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</si>
  <si>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</si>
  <si>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</si>
  <si>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</si>
  <si>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</si>
  <si>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</si>
  <si>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</si>
  <si>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</si>
  <si>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</si>
  <si>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</si>
  <si>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</si>
  <si>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</si>
  <si>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</si>
  <si>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</si>
  <si>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</si>
  <si>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</si>
  <si>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</si>
  <si>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</si>
  <si>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</si>
  <si>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</si>
  <si>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</si>
  <si>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</si>
  <si>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</si>
  <si>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</si>
  <si>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</si>
  <si>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</si>
  <si>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</si>
  <si>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</si>
  <si>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</si>
  <si>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</si>
  <si>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</si>
  <si>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</si>
  <si>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</si>
  <si>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</si>
  <si>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</si>
  <si>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</si>
  <si>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</si>
  <si>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</si>
  <si>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</si>
  <si>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</si>
  <si>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</si>
  <si>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</si>
  <si>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</si>
  <si>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</si>
  <si>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</si>
  <si>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</si>
  <si>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</si>
  <si>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</si>
  <si>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</si>
  <si>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</si>
  <si>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</si>
  <si>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</si>
  <si>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</si>
  <si>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</si>
  <si>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</si>
  <si>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</si>
  <si>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</si>
  <si>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</si>
  <si>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</si>
  <si>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</si>
  <si>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</si>
  <si>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</si>
  <si>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</si>
  <si>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</si>
  <si>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</si>
  <si>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</si>
  <si>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</si>
  <si>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</si>
  <si>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</si>
  <si>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</si>
  <si>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</si>
  <si>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</si>
  <si>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</si>
  <si>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</si>
  <si>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</si>
  <si>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</si>
  <si>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</si>
  <si>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</si>
  <si>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</si>
  <si>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</si>
  <si>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</si>
  <si>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</si>
  <si>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</si>
  <si>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</si>
  <si>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</si>
  <si>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</si>
  <si>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</si>
  <si>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</si>
  <si>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</si>
  <si>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</si>
  <si>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</si>
  <si>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</si>
  <si>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</si>
  <si>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</si>
  <si>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</si>
  <si>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</si>
  <si>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</si>
  <si>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</si>
  <si>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</si>
  <si>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</si>
  <si>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</si>
  <si>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</si>
  <si>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</si>
  <si>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</si>
  <si>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</si>
  <si>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</si>
  <si>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</si>
  <si>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</si>
  <si>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</si>
  <si>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</si>
  <si>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</si>
  <si>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</si>
  <si>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</si>
  <si>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</si>
  <si>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</si>
  <si>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</si>
  <si>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</si>
  <si>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</si>
  <si>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</si>
  <si>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</si>
  <si>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</si>
  <si>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</si>
  <si>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</si>
  <si>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</si>
  <si>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</si>
  <si>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</si>
  <si>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</si>
  <si>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</si>
  <si>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</si>
  <si>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</si>
  <si>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</si>
  <si>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</si>
  <si>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</si>
  <si>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</si>
  <si>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</si>
  <si>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</si>
  <si>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</si>
  <si>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</si>
  <si>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</si>
  <si>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</si>
  <si>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</si>
  <si>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</si>
  <si>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</si>
  <si>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</si>
  <si>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</si>
  <si>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</si>
  <si>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</si>
  <si>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</si>
  <si>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</si>
  <si>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</si>
  <si>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</si>
  <si>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</si>
  <si>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</si>
  <si>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</si>
  <si>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</si>
  <si>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</si>
  <si>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</si>
  <si>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</si>
  <si>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</si>
  <si>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</si>
  <si>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</si>
  <si>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</si>
  <si>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</si>
  <si>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</si>
  <si>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</si>
  <si>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</si>
  <si>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</si>
  <si>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</si>
  <si>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</si>
  <si>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</si>
  <si>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</si>
  <si>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</si>
  <si>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</si>
  <si>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</si>
  <si>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</si>
  <si>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</si>
  <si>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</si>
  <si>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</si>
  <si>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</si>
  <si>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</si>
  <si>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</si>
  <si>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</si>
  <si>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</si>
  <si>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</si>
  <si>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</si>
  <si>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</si>
  <si>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</si>
  <si>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</si>
  <si>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</si>
  <si>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</si>
  <si>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</si>
  <si>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</si>
  <si>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</si>
  <si>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</si>
  <si>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</si>
  <si>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</si>
  <si>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</si>
  <si>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</si>
  <si>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</si>
  <si>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</si>
  <si>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</si>
  <si>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</si>
  <si>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</si>
  <si>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</si>
  <si>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</si>
  <si>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</si>
  <si>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</si>
  <si>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</si>
  <si>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</si>
  <si>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</si>
  <si>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</si>
  <si>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</si>
  <si>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</si>
  <si>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</si>
  <si>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</si>
  <si>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</si>
  <si>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</si>
  <si>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</si>
  <si>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</si>
  <si>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</si>
  <si>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</si>
  <si>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</si>
  <si>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</si>
  <si>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</si>
  <si>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</si>
  <si>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</si>
  <si>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</si>
  <si>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</si>
  <si>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</si>
  <si>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</si>
  <si>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</si>
  <si>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</si>
  <si>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</si>
  <si>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</si>
  <si>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</si>
  <si>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</si>
  <si>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</si>
  <si>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</si>
  <si>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</si>
  <si>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</si>
  <si>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</si>
  <si>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</si>
  <si>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</si>
  <si>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</si>
  <si>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</si>
  <si>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</si>
  <si>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</si>
  <si>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</si>
  <si>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</si>
  <si>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</si>
  <si>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</si>
  <si>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</si>
  <si>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</si>
  <si>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</si>
  <si>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</si>
  <si>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</si>
  <si>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</si>
  <si>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</si>
  <si>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</si>
  <si>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</si>
  <si>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</si>
  <si>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</si>
  <si>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</si>
  <si>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</si>
  <si>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</si>
  <si>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</si>
  <si>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</si>
  <si>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</si>
  <si>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</si>
  <si>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</si>
  <si>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</si>
  <si>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</si>
  <si>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</si>
  <si>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</si>
  <si>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</si>
  <si>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</si>
  <si>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</si>
  <si>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</si>
  <si>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</si>
  <si>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</si>
  <si>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</si>
  <si>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</si>
  <si>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</si>
  <si>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</si>
  <si>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</si>
  <si>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</si>
  <si>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</si>
  <si>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</si>
  <si>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</si>
  <si>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</si>
  <si>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</si>
  <si>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</si>
  <si>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</si>
  <si>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</si>
  <si>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</si>
  <si>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</si>
  <si>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</si>
  <si>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</si>
  <si>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</si>
  <si>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</si>
  <si>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</si>
  <si>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</si>
  <si>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</si>
  <si>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</si>
  <si>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</si>
  <si>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</si>
  <si>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</si>
  <si>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</si>
  <si>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</si>
  <si>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</si>
  <si>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</si>
  <si>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</si>
  <si>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</si>
  <si>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</si>
  <si>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</si>
  <si>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</si>
  <si>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</si>
  <si>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</si>
  <si>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</si>
  <si>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</si>
  <si>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</si>
  <si>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</si>
  <si>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</si>
  <si>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</si>
  <si>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</si>
  <si>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</si>
  <si>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</si>
  <si>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</si>
  <si>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</si>
  <si>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</si>
  <si>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</si>
  <si>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</si>
  <si>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</si>
  <si>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</si>
  <si>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</si>
  <si>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</si>
  <si>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</si>
  <si>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</si>
  <si>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</si>
  <si>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</si>
  <si>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</si>
  <si>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</si>
  <si>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</si>
  <si>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</si>
  <si>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</si>
  <si>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</si>
  <si>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</si>
  <si>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</si>
  <si>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</si>
  <si>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</si>
  <si>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</si>
  <si>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</si>
  <si>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</si>
  <si>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</si>
  <si>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</si>
  <si>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</si>
  <si>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</si>
  <si>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</si>
  <si>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</si>
  <si>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</si>
  <si>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</si>
  <si>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</si>
  <si>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</si>
  <si>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</si>
  <si>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</si>
  <si>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</si>
  <si>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</si>
  <si>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</si>
  <si>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</si>
  <si>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</si>
  <si>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</si>
  <si>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</si>
  <si>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</si>
  <si>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</si>
  <si>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</si>
  <si>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</si>
  <si>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</si>
  <si>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</si>
  <si>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</si>
  <si>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</si>
  <si>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</si>
  <si>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</si>
  <si>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</si>
  <si>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</si>
  <si>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</si>
  <si>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</si>
  <si>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</si>
  <si>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</si>
  <si>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</si>
  <si>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</si>
  <si>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</si>
  <si>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</si>
  <si>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</si>
  <si>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</si>
  <si>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</si>
  <si>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</si>
  <si>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</si>
  <si>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</si>
  <si>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</si>
  <si>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</si>
  <si>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</si>
  <si>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</si>
  <si>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</si>
  <si>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</si>
  <si>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</si>
  <si>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</si>
  <si>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</si>
  <si>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</si>
  <si>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</si>
  <si>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</si>
  <si>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</si>
  <si>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</si>
  <si>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</si>
  <si>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</si>
  <si>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</si>
  <si>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</si>
  <si>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</si>
  <si>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</si>
  <si>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</si>
  <si>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</si>
  <si>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</si>
  <si>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</si>
  <si>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</si>
  <si>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</si>
  <si>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</si>
  <si>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</si>
  <si>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</si>
  <si>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</si>
  <si>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</si>
  <si>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</si>
  <si>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</si>
  <si>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</si>
  <si>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</si>
  <si>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</si>
  <si>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</si>
  <si>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</si>
  <si>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</si>
  <si>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</si>
  <si>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</si>
  <si>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</si>
  <si>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</si>
  <si>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</si>
  <si>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</si>
  <si>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</si>
  <si>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</si>
  <si>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</si>
  <si>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</si>
  <si>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</si>
  <si>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</si>
  <si>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</si>
  <si>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</si>
  <si>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</si>
  <si>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</si>
  <si>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</si>
  <si>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</si>
  <si>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</si>
  <si>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</si>
  <si>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</si>
  <si>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</si>
  <si>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</si>
  <si>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</si>
  <si>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</si>
  <si>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</si>
  <si>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</si>
  <si>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</si>
  <si>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</si>
  <si>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</si>
  <si>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</si>
  <si>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</si>
  <si>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</si>
  <si>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</si>
  <si>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</si>
  <si>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</si>
  <si>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</si>
  <si>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</si>
  <si>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</si>
  <si>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</si>
  <si>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</si>
  <si>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</si>
  <si>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</si>
  <si>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</si>
  <si>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</si>
  <si>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</si>
  <si>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</si>
  <si>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</si>
  <si>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</si>
  <si>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</si>
  <si>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</si>
  <si>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</si>
  <si>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</si>
  <si>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</si>
  <si>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</si>
  <si>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</si>
  <si>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</si>
  <si>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</si>
  <si>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</si>
  <si>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</si>
  <si>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</si>
  <si>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</si>
  <si>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</si>
  <si>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</si>
  <si>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</si>
  <si>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</si>
  <si>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</si>
  <si>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</si>
  <si>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</si>
  <si>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</si>
  <si>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</si>
  <si>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</si>
  <si>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</si>
  <si>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</si>
  <si>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</si>
  <si>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</si>
  <si>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</si>
  <si>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</si>
  <si>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</si>
  <si>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</si>
  <si>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</si>
  <si>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</si>
  <si>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</si>
  <si>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</si>
  <si>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</si>
  <si>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</si>
  <si>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</si>
  <si>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</si>
  <si>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</si>
  <si>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</si>
  <si>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</si>
  <si>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</si>
  <si>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</si>
  <si>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</si>
  <si>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</si>
  <si>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</si>
  <si>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</si>
  <si>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</si>
  <si>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</si>
  <si>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</si>
  <si>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</si>
  <si>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</si>
  <si>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</si>
  <si>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</si>
  <si>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</si>
  <si>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</si>
  <si>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</si>
  <si>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</si>
  <si>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</si>
  <si>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</si>
  <si>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</si>
  <si>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</si>
  <si>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</si>
  <si>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</si>
  <si>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</si>
  <si>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</si>
  <si>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</si>
  <si>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</si>
  <si>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</si>
  <si>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</si>
  <si>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</si>
  <si>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</si>
  <si>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</si>
  <si>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</si>
  <si>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</si>
  <si>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</si>
  <si>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</si>
  <si>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</si>
  <si>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</si>
  <si>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</si>
  <si>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</si>
  <si>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</si>
  <si>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</si>
  <si>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</si>
  <si>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</si>
  <si>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</si>
  <si>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</si>
  <si>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</si>
  <si>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</si>
  <si>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</si>
  <si>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</si>
  <si>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</si>
  <si>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</si>
  <si>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</si>
  <si>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</si>
  <si>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</si>
  <si>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</si>
  <si>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</si>
  <si>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</si>
  <si>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</si>
  <si>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</si>
  <si>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</si>
  <si>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</si>
  <si>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</si>
  <si>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</si>
  <si>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</si>
  <si>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</si>
  <si>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</si>
  <si>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</si>
  <si>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</si>
  <si>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</si>
  <si>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</si>
  <si>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</si>
  <si>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</si>
  <si>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</si>
  <si>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</si>
  <si>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</si>
  <si>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</si>
  <si>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</si>
  <si>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</si>
  <si>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</si>
  <si>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</si>
  <si>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</si>
  <si>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</si>
  <si>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</si>
  <si>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</si>
  <si>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</si>
  <si>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</si>
  <si>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</si>
  <si>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</si>
  <si>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</si>
  <si>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</si>
  <si>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</si>
  <si>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</si>
  <si>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</si>
  <si>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</si>
  <si>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</si>
  <si>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</si>
  <si>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</si>
  <si>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</si>
  <si>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</si>
  <si>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</si>
  <si>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</si>
  <si>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</si>
  <si>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</si>
  <si>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</si>
  <si>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</si>
  <si>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</si>
  <si>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</si>
  <si>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</si>
  <si>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</si>
  <si>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</si>
  <si>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</si>
  <si>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</si>
  <si>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</si>
  <si>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</si>
  <si>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</si>
  <si>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</si>
  <si>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</si>
  <si>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</si>
  <si>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</si>
  <si>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</si>
  <si>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</si>
  <si>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</si>
  <si>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</si>
  <si>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</si>
  <si>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</si>
  <si>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</si>
  <si>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</si>
  <si>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</si>
  <si>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</si>
  <si>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</si>
  <si>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</si>
  <si>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</si>
  <si>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</si>
  <si>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</si>
  <si>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</si>
  <si>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</si>
  <si>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</si>
  <si>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</si>
  <si>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</si>
  <si>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</si>
  <si>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</si>
  <si>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</si>
  <si>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</si>
  <si>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</si>
  <si>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</si>
  <si>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</si>
  <si>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</si>
  <si>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</si>
  <si>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</si>
  <si>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</si>
  <si>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</si>
  <si>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</si>
  <si>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</si>
  <si>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</si>
  <si>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</si>
  <si>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</si>
  <si>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</si>
  <si>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</si>
  <si>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</si>
  <si>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</si>
  <si>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</si>
  <si>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</si>
  <si>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</si>
  <si>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</si>
  <si>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</si>
  <si>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</si>
  <si>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</si>
  <si>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</si>
  <si>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</si>
  <si>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</si>
  <si>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</si>
  <si>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</si>
  <si>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</si>
  <si>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</si>
  <si>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</si>
  <si>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</si>
  <si>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</si>
  <si>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</si>
  <si>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</si>
  <si>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</si>
  <si>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</si>
  <si>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</si>
  <si>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</si>
  <si>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</si>
  <si>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</si>
  <si>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</si>
  <si>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</si>
  <si>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</si>
  <si>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</si>
  <si>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</si>
  <si>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</si>
  <si>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</si>
  <si>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</si>
  <si>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</si>
  <si>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</si>
  <si>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</si>
  <si>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</si>
  <si>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</si>
  <si>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</si>
  <si>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</si>
  <si>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</si>
  <si>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</si>
  <si>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</si>
  <si>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</si>
  <si>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</si>
  <si>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</si>
  <si>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</si>
  <si>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</si>
  <si>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</si>
  <si>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</si>
  <si>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</si>
  <si>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</si>
  <si>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</si>
  <si>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</si>
  <si>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</si>
  <si>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</si>
  <si>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</si>
  <si>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</si>
  <si>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</si>
  <si>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</si>
  <si>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</si>
  <si>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</si>
  <si>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</si>
  <si>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</si>
  <si>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</si>
  <si>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</si>
  <si>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</si>
  <si>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</si>
  <si>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</si>
  <si>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</si>
  <si>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</si>
  <si>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</si>
  <si>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</si>
  <si>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</si>
  <si>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</si>
  <si>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</si>
  <si>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</si>
  <si>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</si>
  <si>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</si>
  <si>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</si>
  <si>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</si>
  <si>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</si>
  <si>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</si>
  <si>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</si>
  <si>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</si>
  <si>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</si>
  <si>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</si>
  <si>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</si>
  <si>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</si>
  <si>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</si>
  <si>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</si>
  <si>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</si>
  <si>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</si>
  <si>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</si>
  <si>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</si>
  <si>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</si>
  <si>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</si>
  <si>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</si>
  <si>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</si>
  <si>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</si>
  <si>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</si>
  <si>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</si>
  <si>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</si>
  <si>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</si>
  <si>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</si>
  <si>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</si>
  <si>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</si>
  <si>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</si>
  <si>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</si>
  <si>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</si>
  <si>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</si>
  <si>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</si>
  <si>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</si>
  <si>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</si>
  <si>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</si>
  <si>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</si>
  <si>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</si>
  <si>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</si>
  <si>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</si>
  <si>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</si>
  <si>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</si>
  <si>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</si>
  <si>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</si>
  <si>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</si>
  <si>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</si>
  <si>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</si>
  <si>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</si>
  <si>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</si>
  <si>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</si>
  <si>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</si>
  <si>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</si>
  <si>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</si>
  <si>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</si>
  <si>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</si>
  <si>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</si>
  <si>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</si>
  <si>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</si>
  <si>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</si>
  <si>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</si>
  <si>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</si>
  <si>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</si>
  <si>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</si>
  <si>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</si>
  <si>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</si>
  <si>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</si>
  <si>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</si>
  <si>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</si>
  <si>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</si>
  <si>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</si>
  <si>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</si>
  <si>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</si>
  <si>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</si>
  <si>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</si>
  <si>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</si>
  <si>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</si>
  <si>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</si>
  <si>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</si>
  <si>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</si>
  <si>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</si>
  <si>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</si>
  <si>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</si>
  <si>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</si>
  <si>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</si>
  <si>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</si>
  <si>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</si>
  <si>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</si>
  <si>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</si>
  <si>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</si>
  <si>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</si>
  <si>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</si>
  <si>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</si>
  <si>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</si>
  <si>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</si>
  <si>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</si>
  <si>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</si>
  <si>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</si>
  <si>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</si>
  <si>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</si>
  <si>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</si>
  <si>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</si>
  <si>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</si>
  <si>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</si>
  <si>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</si>
  <si>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</si>
  <si>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</si>
  <si>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</si>
  <si>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</si>
  <si>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</si>
  <si>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</si>
  <si>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</si>
  <si>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</si>
  <si>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</si>
  <si>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</si>
  <si>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</si>
  <si>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</si>
  <si>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</si>
  <si>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</si>
  <si>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</si>
  <si>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</si>
  <si>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</si>
  <si>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</si>
  <si>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</si>
  <si>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</si>
  <si>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</si>
  <si>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</si>
  <si>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</si>
  <si>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</si>
  <si>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</si>
  <si>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</si>
  <si>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</si>
  <si>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</si>
  <si>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</si>
  <si>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</si>
  <si>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</si>
  <si>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</si>
  <si>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</si>
  <si>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</si>
  <si>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</si>
  <si>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</si>
  <si>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</si>
  <si>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</si>
  <si>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</si>
  <si>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</si>
  <si>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</si>
  <si>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</si>
  <si>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</si>
  <si>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</si>
  <si>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</si>
  <si>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</si>
  <si>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</si>
  <si>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</si>
  <si>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</si>
  <si>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</si>
  <si>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</si>
  <si>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</si>
  <si>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</si>
  <si>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</si>
  <si>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</si>
  <si>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</si>
  <si>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</si>
  <si>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</si>
  <si>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</si>
  <si>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</si>
  <si>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</si>
  <si>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</si>
  <si>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</si>
  <si>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</si>
  <si>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</si>
  <si>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</si>
  <si>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</si>
  <si>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</si>
  <si>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</si>
  <si>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</si>
  <si>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</si>
  <si>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</si>
  <si>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</si>
  <si>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</si>
  <si>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</si>
  <si>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</si>
  <si>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</si>
  <si>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</si>
  <si>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</si>
  <si>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</si>
  <si>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</si>
  <si>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</si>
  <si>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</si>
  <si>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</si>
  <si>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</si>
  <si>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</si>
  <si>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</si>
  <si>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</si>
  <si>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</si>
  <si>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</si>
  <si>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</si>
  <si>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</si>
  <si>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</si>
  <si>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</si>
  <si>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</si>
  <si>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</si>
  <si>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</si>
  <si>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</si>
  <si>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</si>
  <si>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</si>
  <si>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</si>
  <si>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</si>
  <si>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</si>
  <si>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</si>
  <si>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</si>
  <si>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</si>
  <si>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</si>
  <si>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</si>
  <si>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</si>
  <si>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</si>
  <si>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</si>
  <si>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</si>
  <si>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</si>
  <si>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</si>
  <si>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</si>
  <si>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</si>
  <si>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</si>
  <si>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</si>
  <si>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</si>
  <si>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</si>
  <si>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</si>
  <si>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</si>
  <si>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</si>
  <si>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</si>
  <si>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</si>
  <si>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</si>
  <si>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</si>
  <si>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</si>
  <si>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</si>
  <si>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</si>
  <si>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</si>
  <si>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</si>
  <si>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</si>
  <si>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</si>
  <si>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</si>
  <si>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</si>
  <si>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</si>
  <si>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</si>
  <si>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</si>
  <si>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</si>
  <si>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</si>
  <si>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</si>
  <si>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</si>
  <si>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</si>
  <si>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</si>
  <si>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</si>
  <si>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</si>
  <si>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</si>
  <si>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</si>
  <si>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</si>
  <si>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</si>
  <si>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</si>
  <si>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</si>
  <si>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</si>
  <si>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</si>
  <si>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</si>
  <si>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</si>
  <si>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</si>
  <si>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</si>
  <si>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</si>
  <si>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</si>
  <si>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</si>
  <si>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</si>
  <si>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</si>
  <si>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</si>
  <si>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</si>
  <si>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</si>
  <si>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</si>
  <si>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</si>
  <si>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</si>
  <si>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</si>
  <si>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</si>
  <si>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</si>
  <si>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</si>
  <si>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</si>
  <si>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</si>
  <si>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</si>
  <si>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</si>
  <si>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</si>
  <si>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</si>
  <si>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</si>
  <si>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</si>
  <si>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</si>
  <si>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</si>
  <si>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</si>
  <si>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</si>
  <si>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</si>
  <si>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</si>
  <si>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</si>
  <si>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</si>
  <si>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</si>
  <si>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</si>
  <si>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</si>
  <si>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</si>
  <si>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</si>
  <si>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</si>
  <si>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</si>
  <si>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</si>
  <si>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</si>
  <si>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</si>
  <si>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</si>
  <si>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</si>
  <si>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</si>
  <si>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</si>
  <si>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</si>
  <si>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</si>
  <si>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</si>
  <si>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</si>
  <si>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</si>
  <si>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</si>
  <si>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</si>
  <si>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</si>
  <si>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</si>
  <si>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</si>
  <si>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</si>
  <si>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</si>
  <si>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</si>
  <si>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</si>
  <si>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</si>
  <si>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</si>
  <si>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</si>
  <si>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</si>
  <si>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</si>
  <si>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</si>
  <si>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</si>
  <si>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</si>
  <si>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</si>
  <si>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</si>
  <si>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</si>
  <si>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</si>
  <si>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</si>
  <si>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</si>
  <si>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</si>
  <si>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</si>
  <si>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</si>
  <si>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</si>
  <si>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</si>
  <si>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</si>
  <si>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</si>
  <si>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</si>
  <si>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</si>
  <si>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</si>
  <si>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</si>
  <si>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</si>
  <si>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</si>
  <si>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</si>
  <si>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</si>
  <si>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</si>
  <si>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</si>
  <si>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</si>
  <si>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</si>
  <si>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</si>
  <si>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</si>
  <si>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</si>
  <si>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</si>
  <si>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</si>
  <si>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</si>
  <si>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</si>
  <si>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</si>
  <si>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</si>
  <si>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</si>
  <si>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</si>
  <si>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</si>
  <si>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</si>
  <si>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</si>
  <si>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</si>
  <si>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</si>
  <si>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</si>
  <si>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</si>
  <si>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</si>
  <si>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</si>
  <si>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</si>
  <si>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</si>
  <si>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</si>
  <si>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</si>
  <si>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</si>
  <si>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</si>
  <si>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</si>
  <si>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</si>
  <si>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</si>
  <si>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</si>
  <si>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</si>
  <si>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</si>
  <si>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</si>
  <si>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</si>
  <si>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</si>
  <si>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</si>
  <si>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</si>
  <si>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</si>
  <si>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</si>
  <si>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</si>
  <si>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</si>
  <si>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</si>
  <si>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</si>
  <si>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</si>
  <si>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</si>
  <si>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</si>
  <si>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</si>
  <si>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</si>
  <si>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</si>
  <si>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</si>
  <si>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</si>
  <si>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</si>
  <si>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</si>
  <si>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</si>
  <si>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</si>
  <si>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</si>
  <si>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</si>
  <si>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</si>
  <si>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</si>
  <si>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</si>
  <si>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</si>
  <si>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</si>
  <si>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</si>
  <si>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</si>
  <si>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</si>
  <si>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</si>
  <si>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</si>
  <si>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</si>
  <si>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</si>
  <si>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</si>
  <si>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</si>
  <si>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</si>
  <si>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</si>
  <si>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</si>
  <si>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</si>
  <si>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</si>
  <si>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</si>
  <si>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</si>
  <si>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</si>
  <si>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</si>
  <si>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</si>
  <si>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</si>
  <si>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</si>
  <si>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</si>
  <si>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</si>
  <si>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</si>
  <si>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</si>
  <si>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</si>
  <si>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</si>
  <si>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</si>
  <si>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</si>
  <si>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</si>
  <si>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</si>
  <si>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</si>
  <si>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</si>
  <si>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</si>
  <si>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</si>
  <si>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</si>
  <si>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</si>
  <si>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</si>
  <si>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</si>
  <si>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</si>
  <si>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</si>
  <si>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</si>
  <si>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</si>
  <si>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</si>
  <si>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</si>
  <si>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</si>
  <si>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</si>
  <si>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</si>
  <si>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</si>
  <si>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</si>
  <si>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</si>
  <si>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</si>
  <si>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</si>
  <si>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</si>
  <si>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</si>
  <si>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</si>
  <si>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</si>
  <si>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</si>
  <si>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</si>
  <si>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</si>
  <si>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</si>
  <si>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</si>
  <si>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</si>
  <si>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</si>
  <si>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</si>
  <si>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</si>
  <si>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</si>
  <si>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</si>
  <si>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</si>
  <si>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</si>
  <si>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</si>
  <si>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</si>
  <si>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</si>
  <si>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</si>
  <si>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</si>
  <si>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</si>
  <si>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</si>
  <si>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</si>
  <si>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</si>
  <si>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</si>
  <si>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</si>
  <si>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</si>
  <si>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</si>
  <si>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</si>
  <si>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</si>
  <si>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</si>
  <si>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</si>
  <si>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</si>
  <si>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</si>
  <si>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</si>
  <si>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</si>
  <si>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</si>
  <si>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</si>
  <si>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</si>
  <si>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</si>
  <si>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</si>
  <si>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</si>
  <si>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</si>
  <si>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</si>
  <si>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</si>
  <si>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</si>
  <si>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</si>
  <si>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</si>
  <si>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</si>
  <si>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</si>
  <si>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</si>
  <si>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</si>
  <si>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</si>
  <si>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</si>
  <si>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</si>
  <si>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</si>
  <si>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</si>
  <si>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</si>
  <si>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</si>
  <si>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</si>
  <si>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</si>
  <si>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</si>
  <si>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</si>
  <si>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</si>
  <si>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</si>
  <si>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</si>
  <si>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</si>
  <si>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</si>
  <si>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</si>
  <si>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</si>
  <si>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</si>
  <si>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</si>
  <si>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</si>
  <si>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</si>
  <si>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</si>
  <si>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</si>
  <si>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</si>
  <si>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</si>
  <si>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</si>
  <si>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</si>
  <si>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</si>
  <si>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</si>
  <si>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</si>
  <si>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</si>
  <si>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</si>
  <si>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</si>
  <si>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</si>
  <si>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</si>
  <si>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</si>
  <si>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</si>
  <si>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</si>
  <si>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</si>
  <si>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</si>
  <si>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</si>
  <si>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</si>
  <si>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</si>
  <si>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</si>
  <si>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</si>
  <si>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</si>
  <si>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</si>
  <si>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</si>
  <si>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</si>
  <si>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</si>
  <si>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</si>
  <si>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</si>
  <si>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</si>
  <si>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</si>
  <si>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</si>
  <si>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</si>
  <si>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</si>
  <si>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</si>
  <si>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</si>
  <si>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</si>
  <si>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</si>
  <si>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</si>
  <si>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</si>
  <si>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</si>
  <si>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</si>
  <si>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</si>
  <si>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</si>
  <si>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</si>
  <si>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</si>
  <si>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</si>
  <si>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</si>
  <si>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</si>
  <si>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</si>
  <si>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</si>
  <si>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</si>
  <si>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</si>
  <si>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</si>
  <si>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</si>
  <si>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</si>
  <si>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</si>
  <si>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</si>
  <si>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</si>
  <si>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</si>
  <si>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</si>
  <si>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</si>
  <si>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</si>
  <si>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</si>
  <si>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</si>
  <si>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</si>
  <si>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</si>
  <si>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</si>
  <si>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</si>
  <si>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</si>
  <si>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</si>
  <si>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</si>
  <si>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</si>
  <si>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</si>
  <si>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</si>
  <si>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</si>
  <si>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</si>
  <si>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</si>
  <si>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</si>
  <si>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</si>
  <si>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</si>
  <si>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</si>
  <si>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</si>
  <si>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</si>
  <si>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</si>
  <si>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</si>
  <si>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</si>
  <si>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</si>
  <si>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</si>
  <si>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</si>
  <si>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</si>
  <si>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</si>
  <si>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</si>
  <si>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</si>
  <si>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</si>
  <si>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</si>
  <si>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</si>
  <si>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</si>
  <si>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</si>
  <si>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</si>
  <si>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</si>
  <si>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</si>
  <si>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</si>
  <si>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</si>
  <si>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</si>
  <si>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</si>
  <si>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</si>
  <si>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</si>
  <si>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</si>
  <si>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</si>
  <si>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</si>
  <si>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</si>
  <si>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</si>
  <si>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</si>
  <si>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</si>
  <si>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</si>
  <si>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</si>
  <si>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</si>
  <si>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</si>
  <si>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</si>
  <si>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</si>
  <si>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</si>
  <si>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</si>
  <si>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</si>
  <si>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</si>
  <si>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</si>
  <si>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</si>
  <si>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</si>
  <si>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</si>
  <si>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</si>
  <si>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</si>
  <si>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</si>
  <si>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</si>
  <si>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</si>
  <si>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</si>
  <si>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</si>
  <si>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</si>
  <si>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</si>
  <si>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</si>
  <si>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</si>
  <si>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</si>
  <si>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</si>
  <si>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</si>
  <si>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</si>
  <si>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</si>
  <si>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</si>
  <si>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</si>
  <si>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</si>
  <si>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</si>
  <si>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</si>
  <si>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</si>
  <si>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</si>
  <si>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</si>
  <si>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</si>
  <si>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</si>
  <si>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</si>
  <si>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</si>
  <si>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</si>
  <si>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</si>
  <si>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</si>
  <si>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</si>
  <si>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</si>
  <si>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</si>
  <si>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</si>
  <si>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</si>
  <si>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</si>
  <si>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</si>
  <si>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</si>
  <si>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</si>
  <si>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</si>
  <si>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</si>
  <si>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</si>
  <si>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</si>
  <si>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</si>
  <si>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</si>
  <si>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</si>
  <si>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</si>
  <si>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</si>
  <si>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</si>
  <si>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</si>
  <si>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</si>
  <si>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</si>
  <si>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</si>
  <si>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</si>
  <si>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</si>
  <si>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</si>
  <si>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</si>
  <si>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</si>
  <si>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</si>
  <si>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</si>
  <si>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</si>
  <si>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</si>
  <si>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</si>
  <si>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</si>
  <si>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</si>
  <si>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</si>
  <si>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</si>
  <si>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</si>
  <si>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</si>
  <si>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</si>
  <si>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</si>
  <si>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</si>
  <si>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</si>
  <si>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</si>
  <si>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</si>
  <si>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</si>
  <si>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</si>
  <si>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</si>
  <si>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</si>
  <si>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</si>
  <si>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</si>
  <si>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</si>
  <si>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</si>
  <si>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</si>
  <si>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</si>
  <si>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</si>
  <si>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</si>
  <si>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</si>
  <si>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</si>
  <si>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</si>
  <si>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</si>
  <si>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</si>
  <si>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</si>
  <si>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</si>
  <si>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</si>
  <si>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</si>
  <si>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</si>
  <si>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</si>
  <si>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</si>
  <si>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</si>
  <si>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</si>
  <si>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</si>
  <si>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</si>
  <si>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</si>
  <si>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</si>
  <si>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</si>
  <si>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</si>
  <si>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</si>
  <si>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</si>
  <si>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</si>
  <si>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</si>
  <si>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</si>
  <si>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</si>
  <si>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</si>
  <si>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</si>
  <si>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</si>
  <si>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</si>
  <si>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</si>
  <si>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</si>
  <si>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</si>
  <si>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</si>
  <si>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</si>
  <si>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</si>
  <si>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</si>
  <si>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</si>
  <si>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</si>
  <si>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</si>
  <si>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</si>
  <si>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</si>
  <si>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</si>
  <si>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</si>
  <si>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</si>
  <si>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</si>
  <si>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</si>
  <si>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</si>
  <si>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</si>
  <si>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</si>
  <si>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</si>
  <si>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</si>
  <si>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</si>
  <si>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</si>
  <si>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</si>
  <si>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</si>
  <si>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</si>
  <si>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</si>
  <si>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</si>
  <si>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</si>
  <si>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</si>
  <si>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</si>
  <si>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</si>
  <si>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</si>
  <si>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</si>
  <si>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</si>
  <si>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</si>
  <si>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</si>
  <si>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</si>
  <si>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</si>
  <si>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</si>
  <si>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</si>
  <si>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</si>
  <si>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</si>
  <si>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</si>
  <si>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</si>
  <si>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</si>
  <si>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</si>
  <si>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</si>
  <si>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</si>
  <si>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</si>
  <si>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</si>
  <si>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</si>
  <si>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</si>
  <si>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</si>
  <si>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</si>
  <si>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</si>
  <si>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</si>
  <si>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</si>
  <si>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</si>
  <si>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</si>
  <si>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</si>
  <si>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</si>
  <si>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</si>
  <si>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</si>
  <si>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</si>
  <si>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</si>
  <si>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</si>
  <si>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</si>
  <si>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</si>
  <si>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</si>
  <si>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</si>
  <si>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</si>
  <si>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</si>
  <si>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</si>
  <si>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</si>
  <si>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</si>
  <si>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</si>
  <si>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</si>
  <si>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</si>
  <si>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</si>
  <si>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</si>
  <si>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</si>
  <si>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</si>
  <si>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</si>
  <si>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</si>
  <si>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</si>
  <si>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</si>
  <si>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</si>
  <si>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</si>
  <si>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</si>
  <si>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</si>
  <si>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</si>
  <si>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</si>
  <si>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</si>
  <si>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</si>
  <si>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</si>
  <si>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</si>
  <si>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</si>
  <si>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</si>
  <si>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</si>
  <si>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</si>
  <si>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</si>
  <si>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</si>
  <si>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</si>
  <si>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</si>
  <si>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</si>
  <si>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</si>
  <si>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</si>
  <si>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</si>
  <si>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</si>
  <si>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</si>
  <si>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</si>
  <si>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</si>
  <si>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</si>
  <si>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</si>
  <si>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</si>
  <si>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</si>
  <si>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</si>
  <si>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</si>
  <si>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</si>
  <si>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</si>
  <si>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</si>
  <si>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</si>
  <si>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</si>
  <si>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</si>
  <si>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</si>
  <si>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</si>
  <si>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</si>
  <si>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</si>
  <si>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</si>
  <si>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</si>
  <si>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</si>
  <si>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</si>
  <si>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</si>
  <si>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</si>
  <si>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</si>
  <si>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</si>
  <si>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</si>
  <si>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</si>
  <si>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</si>
  <si>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</si>
  <si>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</si>
  <si>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</si>
  <si>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</si>
  <si>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</si>
  <si>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</si>
  <si>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</si>
  <si>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</si>
  <si>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</si>
  <si>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</si>
  <si>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</si>
  <si>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</si>
  <si>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</si>
  <si>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</si>
  <si>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</si>
  <si>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</si>
  <si>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</si>
  <si>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</si>
  <si>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</si>
  <si>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</si>
  <si>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</si>
  <si>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</si>
  <si>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</si>
  <si>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</si>
  <si>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</si>
  <si>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</si>
  <si>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</si>
  <si>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</si>
  <si>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</si>
  <si>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</si>
  <si>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</si>
  <si>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</si>
  <si>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</si>
  <si>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</si>
  <si>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</si>
  <si>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</si>
  <si>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</si>
  <si>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</si>
  <si>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</si>
  <si>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</si>
  <si>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</si>
  <si>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</si>
  <si>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</si>
  <si>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</si>
  <si>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</si>
  <si>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</si>
  <si>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</si>
  <si>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</si>
  <si>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</si>
  <si>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</si>
  <si>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</si>
  <si>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</si>
  <si>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</si>
  <si>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</si>
  <si>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</si>
  <si>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</si>
  <si>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</si>
  <si>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</si>
  <si>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</si>
  <si>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</si>
  <si>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</si>
  <si>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</si>
  <si>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</si>
  <si>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</si>
  <si>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</si>
  <si>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</si>
  <si>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</si>
  <si>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</si>
  <si>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</si>
  <si>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</si>
  <si>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</si>
  <si>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</si>
  <si>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</si>
  <si>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</si>
  <si>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</si>
  <si>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</si>
  <si>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</si>
  <si>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</si>
  <si>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</si>
  <si>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</si>
  <si>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</si>
  <si>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</si>
  <si>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</si>
  <si>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</si>
  <si>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</si>
  <si>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</si>
  <si>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</si>
  <si>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</si>
  <si>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</si>
  <si>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</si>
  <si>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</si>
  <si>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</si>
  <si>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</si>
  <si>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</si>
  <si>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</si>
  <si>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</si>
  <si>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</si>
  <si>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</si>
  <si>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</si>
  <si>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</si>
  <si>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</si>
  <si>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</si>
  <si>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</si>
  <si>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</si>
  <si>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</si>
  <si>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</si>
  <si>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</si>
  <si>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</si>
  <si>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</si>
  <si>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</si>
  <si>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</si>
  <si>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</si>
  <si>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</si>
  <si>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</si>
  <si>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</si>
  <si>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</si>
  <si>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</si>
  <si>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</si>
  <si>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</si>
  <si>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</si>
  <si>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</si>
  <si>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</si>
  <si>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</si>
  <si>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</si>
  <si>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</si>
  <si>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</si>
  <si>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</si>
  <si>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</si>
  <si>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</si>
  <si>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</si>
  <si>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</si>
  <si>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</si>
  <si>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</si>
  <si>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</si>
  <si>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</si>
  <si>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</si>
  <si>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</si>
  <si>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</si>
  <si>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</si>
  <si>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</si>
  <si>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</si>
  <si>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</si>
  <si>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</si>
  <si>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</si>
  <si>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</si>
  <si>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</si>
  <si>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</si>
  <si>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</si>
  <si>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</si>
  <si>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</si>
  <si>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</si>
  <si>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</si>
  <si>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</si>
  <si>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</si>
  <si>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</si>
  <si>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</si>
  <si>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</si>
  <si>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</si>
  <si>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</si>
  <si>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</si>
  <si>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</si>
  <si>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</si>
  <si>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</si>
  <si>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</si>
  <si>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</si>
  <si>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</si>
  <si>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</si>
  <si>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</si>
  <si>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</si>
  <si>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</si>
  <si>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</si>
  <si>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</si>
  <si>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</si>
  <si>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</si>
  <si>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</si>
  <si>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</si>
  <si>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</si>
  <si>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</si>
  <si>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</si>
  <si>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</si>
  <si>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</si>
  <si>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</si>
  <si>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</si>
  <si>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</si>
  <si>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</si>
  <si>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</si>
  <si>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</si>
  <si>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</si>
  <si>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</si>
  <si>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</si>
  <si>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</si>
  <si>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</si>
  <si>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</si>
  <si>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</si>
  <si>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</si>
  <si>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</si>
  <si>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</si>
  <si>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</si>
  <si>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</si>
  <si>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</si>
  <si>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</si>
  <si>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</si>
  <si>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</si>
  <si>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</si>
  <si>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</si>
  <si>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</si>
  <si>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</si>
  <si>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</si>
  <si>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</si>
  <si>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</si>
  <si>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</si>
  <si>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</si>
  <si>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</si>
  <si>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</si>
  <si>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</si>
  <si>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</si>
  <si>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</si>
  <si>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</si>
  <si>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</si>
  <si>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</si>
  <si>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</si>
  <si>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</si>
  <si>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</si>
  <si>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</si>
  <si>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</si>
  <si>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</si>
  <si>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</si>
  <si>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</si>
  <si>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</si>
  <si>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</si>
  <si>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</si>
  <si>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</si>
  <si>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</si>
  <si>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</si>
  <si>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</si>
  <si>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</si>
  <si>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</si>
  <si>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</si>
  <si>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</si>
  <si>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</si>
  <si>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</si>
  <si>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</si>
  <si>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</si>
  <si>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</si>
  <si>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</si>
  <si>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</si>
  <si>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</si>
  <si>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</si>
  <si>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</si>
  <si>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</si>
  <si>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</si>
  <si>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</si>
  <si>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</si>
  <si>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</si>
  <si>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</si>
  <si>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</si>
  <si>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</si>
  <si>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</si>
  <si>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</si>
  <si>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</si>
  <si>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</si>
  <si>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</si>
  <si>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</si>
  <si>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</si>
  <si>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</si>
  <si>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</si>
  <si>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</si>
  <si>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</si>
  <si>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</si>
  <si>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</si>
  <si>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</si>
  <si>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</si>
  <si>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</si>
  <si>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</si>
  <si>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</si>
  <si>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</si>
  <si>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</si>
  <si>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</si>
  <si>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</si>
  <si>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</si>
  <si>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</si>
  <si>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</si>
  <si>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</si>
  <si>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</si>
  <si>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</si>
  <si>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</si>
  <si>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</si>
  <si>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</si>
  <si>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</si>
  <si>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</si>
  <si>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</si>
  <si>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</si>
  <si>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</si>
  <si>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</si>
  <si>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</si>
  <si>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</si>
  <si>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</si>
  <si>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</si>
  <si>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</si>
  <si>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</si>
  <si>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</si>
  <si>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</si>
  <si>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</si>
  <si>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</si>
  <si>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</si>
  <si>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</si>
  <si>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</si>
  <si>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</si>
  <si>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</si>
  <si>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</si>
  <si>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</si>
  <si>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</si>
  <si>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</si>
  <si>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</si>
  <si>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</si>
  <si>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</si>
  <si>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</si>
  <si>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</si>
  <si>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</si>
  <si>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</si>
  <si>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</si>
  <si>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</si>
  <si>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</si>
  <si>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</si>
  <si>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</si>
  <si>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</si>
  <si>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</si>
  <si>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</si>
  <si>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</si>
  <si>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</si>
  <si>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</si>
  <si>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</si>
  <si>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</si>
  <si>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</si>
  <si>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</si>
  <si>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</si>
  <si>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</si>
  <si>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</si>
  <si>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</si>
  <si>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</si>
  <si>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</si>
  <si>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</si>
  <si>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</si>
  <si>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</si>
  <si>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</si>
  <si>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</si>
  <si>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</si>
  <si>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</si>
  <si>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</si>
  <si>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</si>
  <si>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</si>
  <si>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</si>
  <si>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</si>
  <si>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</si>
  <si>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</si>
  <si>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</si>
  <si>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</si>
  <si>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</si>
  <si>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</si>
  <si>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</si>
  <si>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</si>
  <si>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</si>
  <si>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</si>
  <si>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</si>
  <si>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</si>
  <si>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</si>
  <si>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</si>
  <si>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</si>
  <si>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</si>
  <si>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</si>
  <si>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</si>
  <si>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</si>
  <si>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</si>
  <si>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</si>
  <si>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</si>
  <si>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</si>
  <si>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</si>
  <si>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</si>
  <si>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</si>
  <si>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</si>
  <si>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</si>
  <si>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</si>
  <si>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</si>
  <si>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</si>
  <si>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</si>
  <si>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</si>
  <si>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</si>
  <si>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</si>
  <si>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</si>
  <si>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</si>
  <si>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</si>
  <si>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</si>
  <si>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</si>
  <si>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</si>
  <si>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</si>
  <si>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</si>
  <si>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</si>
  <si>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</si>
  <si>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</si>
  <si>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</si>
  <si>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</si>
  <si>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</si>
  <si>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</si>
  <si>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</si>
  <si>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</si>
  <si>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</si>
  <si>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</si>
  <si>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</si>
  <si>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</si>
  <si>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</si>
  <si>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</si>
  <si>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</si>
  <si>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</si>
  <si>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</si>
  <si>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</si>
  <si>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</si>
  <si>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</si>
  <si>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</si>
  <si>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</si>
  <si>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</si>
  <si>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</si>
  <si>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</si>
  <si>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</si>
  <si>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</si>
  <si>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</si>
  <si>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</si>
  <si>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</si>
  <si>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</si>
  <si>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</si>
  <si>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</si>
  <si>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</si>
  <si>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</si>
  <si>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</si>
  <si>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</si>
  <si>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</si>
  <si>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</si>
  <si>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</si>
  <si>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</si>
  <si>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</si>
  <si>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</si>
  <si>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</si>
  <si>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</si>
  <si>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</si>
  <si>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</si>
  <si>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</si>
  <si>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</si>
  <si>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</si>
  <si>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</si>
  <si>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</si>
  <si>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</si>
  <si>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</si>
  <si>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</si>
  <si>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</si>
  <si>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</si>
  <si>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</si>
  <si>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</si>
  <si>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</si>
  <si>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</si>
  <si>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</si>
  <si>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</si>
  <si>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</si>
  <si>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</si>
  <si>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</si>
  <si>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</si>
  <si>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</si>
  <si>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</si>
  <si>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</si>
  <si>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</si>
  <si>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</si>
  <si>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</si>
  <si>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</si>
  <si>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</si>
  <si>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</si>
  <si>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</si>
  <si>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</si>
  <si>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</si>
  <si>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</si>
  <si>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</si>
  <si>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</si>
  <si>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</si>
  <si>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</si>
  <si>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</si>
  <si>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</si>
  <si>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</si>
  <si>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</si>
  <si>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</si>
  <si>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</si>
  <si>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</si>
  <si>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</si>
  <si>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</si>
  <si>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</si>
  <si>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</si>
  <si>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</si>
  <si>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</si>
  <si>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</si>
  <si>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</si>
  <si>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</si>
  <si>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</si>
  <si>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</si>
  <si>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</si>
  <si>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</si>
  <si>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</si>
  <si>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</si>
  <si>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</si>
  <si>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</si>
  <si>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</si>
  <si>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</si>
  <si>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</si>
  <si>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</si>
  <si>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</si>
  <si>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</si>
  <si>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</si>
  <si>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</si>
  <si>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</si>
  <si>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</si>
  <si>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</si>
  <si>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</si>
  <si>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</si>
  <si>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</si>
  <si>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</si>
  <si>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</si>
  <si>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</si>
  <si>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</si>
  <si>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</si>
  <si>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</si>
  <si>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</si>
  <si>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</si>
  <si>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</si>
  <si>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</si>
  <si>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</si>
  <si>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</si>
  <si>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</si>
  <si>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</si>
  <si>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</si>
  <si>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</si>
  <si>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</si>
  <si>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</si>
  <si>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</si>
  <si>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</si>
  <si>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</si>
  <si>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</si>
  <si>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</si>
  <si>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</si>
  <si>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</si>
  <si>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</si>
  <si>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</si>
  <si>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</si>
  <si>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</si>
  <si>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</si>
  <si>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</si>
  <si>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</si>
  <si>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</si>
  <si>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</si>
  <si>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</si>
  <si>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</si>
  <si>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</si>
  <si>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</si>
  <si>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</si>
  <si>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</si>
  <si>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</si>
  <si>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</si>
  <si>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</si>
  <si>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</si>
  <si>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</si>
  <si>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</si>
  <si>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</si>
  <si>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</si>
  <si>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</si>
  <si>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</si>
  <si>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</si>
  <si>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</si>
  <si>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</si>
  <si>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</si>
  <si>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</si>
  <si>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</si>
  <si>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</si>
  <si>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</si>
  <si>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</si>
  <si>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</si>
  <si>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</si>
  <si>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</si>
  <si>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</si>
  <si>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</si>
  <si>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</si>
  <si>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</si>
  <si>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</si>
  <si>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</si>
  <si>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</si>
  <si>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</si>
  <si>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</si>
  <si>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</si>
  <si>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</si>
  <si>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</si>
  <si>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</si>
  <si>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</si>
  <si>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</si>
  <si>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</si>
  <si>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</si>
  <si>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</si>
  <si>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</si>
  <si>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</si>
  <si>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</si>
  <si>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</si>
  <si>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</si>
  <si>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</si>
  <si>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</si>
  <si>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</si>
  <si>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</si>
  <si>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</si>
  <si>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</si>
  <si>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</si>
  <si>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</si>
  <si>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</si>
  <si>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</si>
  <si>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</si>
  <si>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</si>
  <si>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</si>
  <si>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</si>
  <si>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</si>
  <si>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</si>
  <si>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</si>
  <si>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</si>
  <si>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</si>
  <si>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</si>
  <si>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</si>
  <si>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</si>
  <si>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</si>
  <si>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</si>
  <si>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</si>
  <si>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</si>
  <si>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</si>
  <si>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</si>
  <si>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</si>
  <si>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</si>
  <si>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</si>
  <si>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</si>
  <si>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</si>
  <si>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</si>
  <si>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</si>
  <si>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</si>
  <si>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</si>
  <si>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</si>
  <si>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</si>
  <si>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</si>
  <si>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</si>
  <si>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</si>
  <si>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</si>
  <si>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</si>
  <si>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</si>
  <si>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</si>
  <si>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</si>
  <si>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</si>
  <si>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</si>
  <si>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</si>
  <si>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</si>
  <si>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</si>
  <si>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</si>
  <si>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</si>
  <si>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</si>
  <si>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</si>
  <si>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</si>
  <si>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</si>
  <si>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</si>
  <si>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</si>
  <si>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</si>
  <si>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</si>
  <si>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</si>
  <si>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</si>
  <si>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</si>
  <si>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</si>
  <si>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</si>
  <si>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</si>
  <si>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</si>
  <si>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</si>
  <si>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</si>
  <si>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</si>
  <si>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</si>
  <si>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</si>
  <si>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</si>
  <si>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</si>
  <si>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</si>
  <si>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</si>
  <si>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</si>
  <si>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</si>
  <si>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</si>
  <si>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</si>
  <si>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</si>
  <si>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</si>
  <si>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</si>
  <si>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</si>
  <si>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</si>
  <si>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</si>
  <si>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</si>
  <si>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</si>
  <si>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</si>
  <si>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</si>
  <si>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</si>
  <si>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</si>
  <si>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</si>
  <si>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</si>
  <si>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</si>
  <si>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</si>
  <si>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</si>
  <si>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</si>
  <si>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</si>
  <si>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</si>
  <si>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</si>
  <si>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</si>
  <si>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</si>
  <si>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</si>
  <si>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</si>
  <si>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</si>
  <si>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</si>
  <si>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</si>
  <si>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</si>
  <si>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</si>
  <si>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</si>
  <si>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</si>
  <si>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</si>
  <si>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</si>
  <si>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</si>
  <si>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</si>
  <si>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</si>
  <si>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</si>
  <si>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</si>
  <si>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</si>
  <si>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</si>
  <si>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</si>
  <si>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</si>
  <si>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</si>
  <si>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</si>
  <si>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</si>
  <si>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</si>
  <si>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</si>
  <si>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</si>
  <si>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</si>
  <si>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</si>
  <si>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</si>
  <si>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</si>
  <si>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</si>
  <si>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</si>
  <si>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</si>
  <si>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</si>
  <si>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</si>
  <si>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</si>
  <si>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</si>
  <si>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</si>
  <si>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</si>
  <si>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</si>
  <si>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</si>
  <si>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</si>
  <si>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</si>
  <si>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</si>
  <si>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</si>
  <si>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</si>
  <si>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</si>
  <si>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</si>
  <si>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</si>
  <si>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</si>
  <si>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</si>
  <si>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</si>
  <si>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</si>
  <si>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</si>
  <si>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</si>
  <si>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</si>
  <si>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</si>
  <si>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</si>
  <si>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</si>
  <si>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</si>
  <si>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</si>
  <si>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</si>
  <si>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</si>
  <si>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</si>
  <si>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</si>
  <si>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</si>
  <si>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</si>
  <si>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</si>
  <si>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</si>
  <si>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</si>
  <si>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</si>
  <si>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</si>
  <si>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</si>
  <si>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</si>
  <si>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</si>
  <si>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</si>
  <si>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</si>
  <si>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</si>
  <si>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</si>
  <si>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</si>
  <si>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</si>
  <si>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</si>
  <si>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</si>
  <si>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</si>
  <si>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</si>
  <si>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</si>
  <si>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</si>
  <si>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</si>
  <si>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</si>
  <si>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</si>
  <si>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</si>
  <si>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</si>
  <si>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</si>
  <si>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</si>
  <si>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</si>
  <si>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</si>
  <si>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</si>
  <si>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</si>
  <si>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</si>
  <si>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</si>
  <si>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</si>
  <si>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</si>
  <si>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</si>
  <si>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</si>
  <si>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</si>
  <si>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</si>
  <si>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</si>
  <si>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</si>
  <si>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</si>
  <si>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</si>
  <si>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</si>
  <si>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</si>
  <si>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</si>
  <si>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</si>
  <si>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</si>
  <si>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</si>
  <si>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</si>
  <si>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</si>
  <si>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</si>
  <si>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</si>
  <si>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</si>
  <si>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</si>
  <si>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</si>
  <si>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</si>
  <si>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</si>
  <si>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</si>
  <si>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</si>
  <si>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</si>
  <si>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</si>
  <si>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</si>
  <si>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</si>
  <si>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</si>
  <si>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</si>
  <si>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</si>
  <si>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</si>
  <si>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</si>
  <si>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</si>
  <si>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</si>
  <si>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</si>
  <si>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</si>
  <si>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</si>
  <si>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</si>
  <si>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</si>
  <si>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</si>
  <si>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</si>
  <si>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</si>
  <si>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</si>
  <si>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</si>
  <si>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</si>
  <si>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</si>
  <si>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</si>
  <si>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</si>
  <si>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</si>
  <si>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</si>
  <si>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</si>
  <si>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</si>
  <si>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</si>
  <si>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</si>
  <si>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</si>
  <si>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</si>
  <si>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</si>
  <si>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</si>
  <si>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</si>
  <si>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</si>
  <si>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</si>
  <si>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</si>
  <si>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</si>
  <si>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</si>
  <si>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</si>
  <si>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</si>
  <si>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</si>
  <si>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</si>
  <si>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</si>
  <si>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</si>
  <si>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</si>
  <si>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</si>
  <si>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</si>
  <si>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</si>
  <si>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</si>
  <si>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</si>
  <si>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</si>
  <si>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</si>
  <si>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</si>
  <si>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</si>
  <si>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</si>
  <si>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</si>
  <si>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</si>
  <si>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</si>
  <si>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</si>
  <si>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</si>
  <si>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</si>
  <si>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</si>
  <si>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</si>
  <si>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</si>
  <si>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</si>
  <si>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</si>
  <si>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</si>
  <si>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</si>
  <si>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</si>
  <si>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</si>
  <si>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</si>
  <si>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</si>
  <si>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</si>
  <si>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</si>
  <si>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</si>
  <si>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</si>
  <si>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</si>
  <si>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</si>
  <si>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</si>
  <si>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</si>
  <si>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</si>
  <si>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</si>
  <si>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</si>
  <si>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</si>
  <si>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</si>
  <si>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</si>
  <si>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</si>
  <si>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</si>
  <si>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</si>
  <si>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</si>
  <si>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</si>
  <si>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</si>
  <si>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</si>
  <si>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</si>
  <si>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</si>
  <si>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</si>
  <si>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</si>
  <si>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</si>
  <si>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</si>
  <si>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</si>
  <si>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</si>
  <si>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</si>
  <si>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</si>
  <si>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</si>
  <si>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</si>
  <si>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</si>
  <si>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</si>
  <si>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</si>
  <si>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</si>
  <si>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</si>
  <si>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</si>
  <si>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</si>
  <si>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</si>
  <si>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</si>
  <si>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</si>
  <si>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</si>
  <si>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</si>
  <si>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</si>
  <si>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</si>
  <si>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</si>
  <si>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</si>
  <si>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</si>
  <si>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</si>
  <si>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</si>
  <si>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</si>
  <si>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</si>
  <si>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</si>
  <si>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</si>
  <si>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</si>
  <si>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</si>
  <si>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</si>
  <si>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</si>
  <si>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</si>
  <si>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</si>
  <si>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</si>
  <si>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</si>
  <si>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</si>
  <si>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</si>
  <si>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</si>
  <si>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</si>
  <si>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</si>
  <si>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</si>
  <si>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</si>
  <si>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</si>
  <si>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</si>
  <si>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</si>
  <si>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</si>
  <si>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</si>
  <si>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</si>
  <si>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</si>
  <si>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</si>
  <si>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</si>
  <si>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</si>
  <si>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</si>
  <si>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</si>
  <si>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</si>
  <si>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</si>
  <si>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</si>
  <si>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</si>
  <si>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</si>
  <si>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</si>
  <si>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</si>
  <si>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</si>
  <si>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</si>
  <si>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</si>
  <si>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</si>
  <si>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</si>
  <si>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</si>
  <si>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</si>
  <si>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</si>
  <si>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</si>
  <si>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</si>
  <si>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</si>
  <si>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</si>
  <si>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</si>
  <si>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</si>
  <si>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</si>
  <si>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</si>
  <si>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</si>
  <si>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</si>
  <si>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</si>
  <si>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</si>
  <si>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</si>
  <si>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</si>
  <si>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</si>
  <si>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</si>
  <si>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</si>
  <si>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</si>
  <si>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</si>
  <si>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</si>
  <si>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</si>
  <si>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</si>
  <si>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</si>
  <si>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</si>
  <si>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</si>
  <si>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</si>
  <si>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</si>
  <si>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</si>
  <si>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</si>
  <si>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</si>
  <si>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</si>
  <si>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</si>
  <si>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</si>
  <si>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</si>
  <si>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</si>
  <si>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</si>
  <si>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</si>
  <si>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</si>
  <si>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</si>
  <si>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</si>
  <si>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</si>
  <si>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</si>
  <si>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</si>
  <si>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</si>
  <si>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</si>
  <si>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</si>
  <si>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</si>
  <si>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</si>
  <si>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</si>
  <si>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</si>
  <si>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</si>
  <si>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</si>
  <si>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</si>
  <si>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</si>
  <si>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</si>
  <si>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</si>
  <si>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</si>
  <si>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</si>
  <si>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</si>
  <si>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</si>
  <si>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</si>
  <si>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</si>
  <si>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</si>
  <si>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</si>
  <si>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</si>
  <si>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</si>
  <si>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</si>
  <si>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</si>
  <si>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</si>
  <si>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</si>
  <si>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</si>
  <si>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</si>
  <si>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</si>
  <si>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</si>
  <si>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</si>
  <si>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</si>
  <si>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</si>
  <si>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</si>
  <si>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</si>
  <si>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</si>
  <si>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</si>
  <si>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</si>
  <si>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</si>
  <si>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</si>
  <si>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</si>
  <si>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</si>
  <si>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</si>
  <si>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</si>
  <si>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</si>
  <si>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</si>
  <si>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</si>
  <si>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</si>
  <si>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</si>
  <si>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</si>
  <si>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</si>
  <si>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</si>
  <si>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</si>
  <si>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</si>
  <si>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</si>
  <si>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</si>
  <si>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</si>
  <si>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</si>
  <si>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</si>
  <si>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</si>
  <si>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</si>
  <si>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</si>
  <si>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</si>
  <si>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</si>
  <si>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</si>
  <si>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</si>
  <si>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</si>
  <si>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</si>
  <si>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</si>
  <si>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</si>
  <si>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</si>
  <si>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</si>
  <si>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</si>
  <si>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</si>
  <si>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</si>
  <si>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</si>
  <si>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</si>
  <si>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</si>
  <si>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</si>
  <si>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</si>
  <si>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</si>
  <si>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</si>
  <si>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</si>
  <si>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</si>
  <si>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</si>
  <si>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</si>
  <si>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</si>
  <si>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</si>
  <si>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</si>
  <si>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</si>
  <si>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</si>
  <si>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</si>
  <si>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</si>
  <si>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</si>
  <si>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</si>
  <si>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</si>
  <si>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</si>
  <si>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</si>
  <si>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</si>
  <si>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</si>
  <si>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</si>
  <si>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</si>
  <si>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</si>
  <si>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</si>
  <si>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</si>
  <si>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</si>
  <si>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</si>
  <si>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</si>
  <si>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</si>
  <si>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</si>
  <si>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</si>
  <si>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</si>
  <si>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</si>
  <si>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</si>
  <si>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</si>
  <si>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</si>
  <si>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</si>
  <si>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</si>
  <si>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</si>
  <si>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</si>
  <si>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</si>
  <si>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</si>
  <si>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</si>
  <si>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</si>
  <si>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</si>
  <si>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</si>
  <si>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</si>
  <si>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</si>
  <si>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</si>
  <si>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</si>
  <si>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</si>
  <si>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</si>
  <si>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</si>
  <si>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</si>
  <si>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</si>
  <si>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</si>
  <si>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</si>
  <si>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</si>
  <si>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</si>
  <si>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</si>
  <si>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</si>
  <si>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</si>
  <si>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</si>
  <si>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</si>
  <si>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</si>
  <si>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</si>
  <si>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</si>
  <si>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</si>
  <si>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</si>
  <si>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</si>
  <si>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</si>
  <si>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</si>
  <si>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</si>
  <si>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</si>
  <si>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</si>
  <si>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</si>
  <si>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</si>
  <si>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</si>
  <si>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</si>
  <si>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</si>
  <si>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</si>
  <si>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</si>
  <si>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</si>
  <si>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</si>
  <si>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</si>
  <si>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</si>
  <si>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</si>
  <si>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</si>
  <si>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</si>
  <si>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</si>
  <si>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</si>
  <si>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</si>
  <si>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</si>
  <si>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</si>
  <si>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</si>
  <si>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</si>
  <si>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</si>
  <si>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</si>
  <si>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</si>
  <si>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</si>
  <si>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</si>
  <si>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</si>
  <si>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</si>
  <si>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</si>
  <si>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</si>
  <si>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</si>
  <si>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</si>
  <si>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</si>
  <si>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</si>
  <si>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</si>
  <si>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</si>
  <si>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</si>
  <si>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</si>
  <si>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</si>
  <si>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</si>
  <si>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</si>
  <si>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</si>
  <si>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</si>
  <si>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</si>
  <si>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</si>
  <si>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</si>
  <si>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</si>
  <si>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</si>
  <si>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</si>
  <si>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</si>
  <si>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</si>
  <si>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</si>
  <si>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</si>
  <si>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</si>
  <si>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</si>
  <si>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</si>
  <si>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</si>
  <si>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</si>
  <si>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</si>
  <si>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</si>
  <si>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</si>
  <si>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</si>
  <si>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</si>
  <si>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</si>
  <si>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</si>
  <si>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</si>
  <si>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</si>
  <si>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</si>
  <si>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</si>
  <si>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</si>
  <si>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</si>
  <si>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</si>
  <si>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</si>
  <si>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</si>
  <si>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</si>
  <si>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</si>
  <si>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</si>
  <si>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</si>
  <si>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</si>
  <si>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</si>
  <si>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</si>
  <si>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</si>
  <si>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</si>
  <si>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</si>
  <si>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</si>
  <si>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</si>
  <si>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</si>
  <si>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</si>
  <si>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</si>
  <si>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</si>
  <si>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</si>
  <si>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</si>
  <si>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</si>
  <si>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</si>
  <si>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</si>
  <si>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</si>
  <si>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</si>
  <si>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</si>
  <si>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</si>
  <si>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</si>
  <si>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</si>
  <si>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</si>
  <si>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</si>
  <si>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</si>
  <si>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</si>
  <si>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</si>
  <si>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</si>
  <si>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</si>
  <si>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</si>
  <si>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</si>
  <si>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</si>
  <si>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</si>
  <si>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</si>
  <si>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</si>
  <si>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</si>
  <si>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</si>
  <si>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</si>
  <si>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</si>
  <si>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</si>
  <si>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</si>
  <si>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</si>
  <si>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</si>
  <si>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</si>
  <si>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</si>
  <si>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</si>
  <si>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</si>
  <si>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</si>
  <si>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</si>
  <si>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</si>
  <si>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</si>
  <si>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</si>
  <si>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</si>
  <si>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</si>
  <si>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</si>
  <si>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</si>
  <si>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</si>
  <si>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</si>
  <si>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</si>
  <si>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</si>
  <si>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</si>
  <si>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</si>
  <si>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</si>
  <si>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</si>
  <si>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</si>
  <si>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</si>
  <si>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</si>
  <si>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</si>
  <si>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</si>
  <si>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</si>
  <si>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</si>
  <si>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</si>
  <si>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</si>
  <si>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</si>
  <si>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</si>
  <si>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</si>
  <si>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</si>
  <si>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</si>
  <si>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</si>
  <si>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</si>
  <si>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</si>
  <si>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</si>
  <si>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</si>
  <si>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</si>
  <si>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</si>
  <si>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</si>
  <si>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</si>
  <si>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</si>
  <si>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</si>
  <si>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</si>
  <si>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</si>
  <si>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</si>
  <si>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</si>
  <si>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</si>
  <si>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</si>
  <si>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</si>
  <si>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</si>
  <si>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</si>
  <si>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</si>
  <si>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</si>
  <si>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</si>
  <si>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</si>
  <si>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</si>
  <si>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</si>
  <si>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</si>
  <si>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</si>
  <si>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</si>
  <si>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</si>
  <si>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</si>
  <si>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</si>
  <si>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</si>
  <si>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</si>
  <si>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</si>
  <si>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</si>
  <si>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</si>
  <si>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</si>
  <si>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</si>
  <si>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</si>
  <si>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</si>
  <si>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</si>
  <si>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</si>
  <si>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</si>
  <si>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</si>
  <si>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</si>
  <si>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</si>
  <si>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</si>
  <si>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</si>
  <si>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</si>
  <si>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</si>
  <si>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</si>
  <si>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</si>
  <si>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</si>
  <si>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</si>
  <si>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</si>
  <si>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</si>
  <si>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</si>
  <si>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</si>
  <si>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</si>
  <si>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</si>
  <si>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</si>
  <si>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</si>
  <si>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</si>
  <si>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</si>
  <si>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</si>
  <si>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</si>
  <si>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</si>
  <si>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</si>
  <si>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</si>
  <si>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</si>
  <si>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</si>
  <si>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</si>
  <si>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</si>
  <si>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</si>
  <si>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</si>
  <si>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</si>
  <si>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</si>
  <si>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</si>
  <si>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</si>
  <si>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</si>
  <si>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</si>
  <si>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</si>
  <si>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</si>
  <si>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</si>
  <si>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</si>
  <si>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</si>
  <si>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</si>
  <si>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</si>
  <si>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</si>
  <si>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</si>
  <si>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</si>
  <si>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</si>
  <si>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</si>
  <si>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</si>
  <si>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</si>
  <si>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</si>
  <si>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</si>
  <si>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</si>
  <si>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</si>
  <si>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</si>
  <si>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</si>
  <si>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</si>
  <si>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</si>
  <si>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</si>
  <si>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</si>
  <si>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</si>
  <si>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</si>
  <si>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</si>
  <si>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</si>
  <si>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</si>
  <si>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</si>
  <si>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</si>
  <si>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</si>
  <si>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</si>
  <si>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</si>
  <si>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</si>
  <si>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</si>
  <si>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</si>
  <si>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</si>
  <si>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</si>
  <si>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</si>
  <si>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</si>
  <si>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</si>
  <si>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</si>
  <si>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</si>
  <si>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</si>
  <si>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</si>
  <si>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</si>
  <si>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</si>
  <si>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</si>
  <si>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</si>
  <si>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</si>
  <si>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</si>
  <si>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</si>
  <si>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</si>
  <si>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</si>
  <si>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</si>
  <si>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</si>
  <si>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</si>
  <si>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</si>
  <si>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</si>
  <si>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</si>
  <si>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</si>
  <si>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</si>
  <si>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</si>
  <si>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</si>
  <si>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</si>
  <si>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</si>
  <si>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</si>
  <si>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</si>
  <si>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</si>
  <si>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</si>
  <si>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</si>
  <si>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</si>
  <si>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</si>
  <si>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</si>
  <si>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</si>
  <si>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</si>
  <si>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</si>
  <si>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</si>
  <si>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</si>
  <si>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</si>
  <si>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</si>
  <si>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</si>
  <si>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</si>
  <si>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</si>
  <si>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</si>
  <si>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</si>
  <si>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</si>
  <si>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</si>
  <si>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</si>
  <si>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</si>
  <si>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</si>
  <si>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</si>
  <si>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</si>
  <si>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</si>
  <si>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</si>
  <si>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</si>
  <si>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</si>
  <si>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</si>
  <si>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</si>
  <si>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</si>
  <si>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</si>
  <si>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</si>
  <si>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</si>
  <si>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</si>
  <si>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</si>
  <si>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</si>
  <si>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</si>
  <si>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</si>
  <si>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</si>
  <si>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</si>
  <si>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</si>
  <si>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</si>
  <si>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</si>
  <si>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</si>
  <si>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</si>
  <si>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</si>
  <si>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</si>
  <si>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</si>
  <si>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</si>
  <si>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</si>
  <si>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</si>
  <si>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</si>
  <si>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</si>
  <si>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</si>
  <si>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</si>
  <si>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</si>
  <si>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</si>
  <si>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</si>
  <si>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</si>
  <si>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</si>
  <si>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</si>
  <si>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</si>
  <si>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</si>
  <si>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</si>
  <si>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</si>
  <si>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</si>
  <si>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</si>
  <si>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</si>
  <si>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</si>
  <si>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</si>
  <si>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</si>
  <si>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</si>
  <si>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</si>
  <si>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</si>
  <si>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</si>
  <si>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</si>
  <si>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</si>
  <si>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</si>
  <si>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</si>
  <si>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</si>
  <si>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</si>
  <si>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</si>
  <si>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</si>
  <si>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</si>
  <si>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</si>
  <si>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</si>
  <si>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</si>
  <si>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</si>
  <si>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</si>
  <si>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</si>
  <si>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</si>
  <si>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</si>
  <si>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</si>
  <si>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</si>
  <si>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</si>
  <si>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</si>
  <si>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</si>
  <si>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</si>
  <si>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</si>
  <si>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</si>
  <si>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</si>
  <si>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</si>
  <si>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</si>
  <si>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</si>
  <si>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</si>
  <si>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</si>
  <si>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</si>
  <si>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</si>
  <si>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</si>
  <si>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</si>
  <si>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</si>
  <si>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</si>
  <si>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</si>
  <si>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</si>
  <si>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</si>
  <si>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</si>
  <si>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</si>
  <si>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</si>
  <si>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</si>
  <si>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</si>
  <si>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</si>
  <si>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</si>
  <si>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</si>
  <si>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</si>
  <si>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</si>
  <si>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</si>
  <si>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</si>
  <si>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</si>
  <si>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</si>
  <si>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</si>
  <si>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</si>
  <si>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</si>
  <si>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</si>
  <si>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</si>
  <si>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</si>
  <si>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</si>
  <si>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</si>
  <si>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</si>
  <si>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</si>
  <si>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</si>
  <si>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</si>
  <si>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</si>
  <si>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</si>
  <si>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</si>
  <si>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</si>
  <si>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</si>
  <si>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</si>
  <si>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</si>
  <si>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</si>
  <si>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</si>
  <si>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</si>
  <si>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</si>
  <si>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</si>
  <si>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</si>
  <si>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</si>
  <si>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</si>
  <si>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</si>
  <si>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</si>
  <si>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</si>
  <si>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</si>
  <si>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</si>
  <si>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</si>
  <si>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</si>
  <si>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</si>
  <si>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</si>
  <si>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</si>
  <si>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</si>
  <si>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</si>
  <si>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</si>
  <si>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</si>
  <si>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</si>
  <si>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</si>
  <si>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</si>
  <si>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</si>
  <si>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</si>
  <si>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</si>
  <si>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</si>
  <si>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</si>
  <si>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</si>
  <si>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</si>
  <si>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</si>
  <si>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</si>
  <si>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</si>
  <si>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</si>
  <si>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</si>
  <si>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</si>
  <si>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</si>
  <si>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</si>
  <si>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</si>
  <si>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</si>
  <si>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</si>
  <si>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</si>
  <si>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</si>
  <si>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</si>
  <si>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</si>
  <si>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</si>
  <si>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</si>
  <si>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</si>
  <si>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</si>
  <si>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</si>
  <si>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</si>
  <si>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</si>
  <si>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</si>
  <si>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</si>
  <si>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</si>
  <si>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</si>
  <si>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</si>
  <si>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</si>
  <si>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</si>
  <si>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</si>
  <si>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</si>
  <si>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</si>
  <si>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</si>
  <si>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</si>
  <si>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</si>
  <si>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</si>
  <si>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</si>
  <si>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</si>
  <si>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</si>
  <si>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</si>
  <si>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</si>
  <si>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</si>
  <si>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</si>
  <si>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</si>
  <si>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</si>
  <si>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</si>
  <si>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</si>
  <si>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</si>
  <si>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</si>
  <si>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</si>
  <si>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</si>
  <si>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</si>
  <si>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</si>
  <si>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</si>
  <si>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</si>
  <si>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</si>
  <si>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</si>
  <si>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</si>
  <si>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</si>
  <si>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</si>
  <si>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</si>
  <si>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</si>
  <si>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</si>
  <si>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</si>
  <si>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</si>
  <si>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</si>
  <si>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</si>
  <si>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</si>
  <si>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</si>
  <si>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</si>
  <si>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</si>
  <si>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</si>
  <si>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</si>
  <si>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</si>
  <si>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</si>
  <si>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</si>
  <si>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</si>
  <si>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</si>
  <si>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</si>
  <si>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</si>
  <si>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</si>
  <si>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</si>
  <si>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</si>
  <si>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</si>
  <si>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</si>
  <si>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</si>
  <si>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</si>
  <si>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</si>
  <si>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</si>
  <si>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</si>
  <si>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</si>
  <si>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</si>
  <si>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</si>
  <si>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</si>
  <si>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</si>
  <si>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</si>
  <si>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</si>
  <si>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</si>
  <si>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</si>
  <si>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</si>
  <si>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</si>
  <si>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</si>
  <si>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</si>
  <si>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</si>
  <si>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</si>
  <si>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</si>
  <si>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</si>
  <si>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</si>
  <si>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</si>
  <si>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</si>
  <si>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</si>
  <si>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</si>
  <si>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</si>
  <si>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</si>
  <si>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</si>
  <si>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</si>
  <si>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</si>
  <si>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</si>
  <si>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</si>
  <si>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</si>
  <si>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</si>
  <si>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</si>
  <si>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</si>
  <si>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</si>
  <si>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</si>
  <si>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</si>
  <si>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</si>
  <si>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</si>
  <si>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</si>
  <si>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</si>
  <si>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</si>
  <si>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</si>
  <si>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</si>
  <si>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</si>
  <si>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</si>
  <si>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</si>
  <si>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</si>
  <si>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</si>
  <si>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</si>
  <si>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</si>
  <si>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</si>
  <si>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</si>
  <si>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</si>
  <si>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</si>
  <si>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</si>
  <si>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</si>
  <si>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</si>
  <si>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</si>
  <si>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</si>
  <si>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</si>
  <si>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</si>
  <si>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</si>
  <si>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</si>
  <si>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</si>
  <si>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</si>
  <si>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</si>
  <si>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</si>
  <si>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</si>
  <si>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</si>
  <si>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</si>
  <si>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</si>
  <si>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</si>
  <si>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</si>
  <si>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</si>
  <si>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</si>
  <si>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</si>
  <si>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</si>
  <si>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</si>
  <si>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</si>
  <si>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</si>
  <si>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</si>
  <si>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</si>
  <si>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</si>
  <si>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</si>
  <si>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</si>
  <si>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</si>
  <si>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</si>
  <si>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</si>
  <si>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</si>
  <si>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</si>
  <si>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</si>
  <si>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</si>
  <si>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</si>
  <si>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</si>
  <si>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</si>
  <si>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</si>
  <si>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</si>
  <si>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</si>
  <si>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</si>
  <si>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</si>
  <si>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</si>
  <si>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</si>
  <si>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</si>
  <si>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</si>
  <si>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</si>
  <si>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</si>
  <si>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</si>
  <si>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</si>
  <si>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</si>
  <si>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</si>
  <si>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</si>
  <si>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</si>
  <si>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</si>
  <si>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</si>
  <si>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</si>
  <si>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</si>
  <si>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</si>
  <si>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</si>
  <si>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</si>
  <si>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</si>
  <si>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</si>
  <si>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</si>
  <si>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</si>
  <si>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</si>
  <si>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</si>
  <si>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</si>
  <si>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</si>
  <si>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</si>
  <si>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</si>
  <si>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</si>
  <si>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</si>
  <si>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</si>
  <si>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</si>
  <si>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</si>
  <si>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</si>
  <si>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</si>
  <si>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</si>
  <si>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</si>
  <si>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</si>
  <si>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</si>
  <si>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</si>
  <si>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</si>
  <si>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</si>
  <si>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</si>
  <si>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</si>
  <si>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</si>
  <si>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</si>
  <si>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</si>
  <si>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</si>
  <si>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</si>
  <si>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</si>
  <si>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</si>
  <si>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</si>
  <si>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</si>
  <si>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</si>
  <si>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</si>
  <si>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</si>
  <si>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</si>
  <si>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</si>
  <si>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</si>
  <si>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</si>
  <si>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</si>
  <si>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</si>
  <si>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</si>
  <si>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</si>
  <si>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</si>
  <si>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</si>
  <si>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</si>
  <si>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</si>
  <si>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</si>
  <si>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</si>
  <si>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</si>
  <si>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</si>
  <si>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</si>
  <si>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</si>
  <si>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</si>
  <si>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</si>
  <si>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</si>
  <si>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</si>
  <si>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</si>
  <si>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</si>
  <si>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</si>
  <si>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</si>
  <si>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</si>
  <si>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</si>
  <si>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</si>
  <si>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</si>
  <si>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</si>
  <si>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</si>
  <si>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</si>
  <si>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</si>
  <si>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</si>
  <si>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</si>
  <si>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</si>
  <si>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</si>
  <si>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</si>
  <si>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</si>
  <si>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</si>
  <si>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</si>
  <si>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</si>
  <si>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</si>
  <si>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</si>
  <si>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</si>
  <si>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</si>
  <si>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</si>
  <si>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</si>
  <si>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</si>
  <si>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</si>
  <si>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</si>
  <si>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</si>
  <si>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</si>
  <si>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</si>
  <si>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</si>
  <si>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</si>
  <si>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</si>
  <si>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</si>
  <si>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</si>
  <si>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</si>
  <si>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</si>
  <si>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</si>
  <si>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</si>
  <si>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</si>
  <si>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</si>
  <si>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</si>
  <si>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</si>
  <si>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</si>
  <si>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</si>
  <si>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</si>
  <si>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</si>
  <si>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</si>
  <si>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</si>
  <si>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</si>
  <si>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</si>
  <si>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</si>
  <si>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</si>
  <si>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</si>
  <si>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</si>
  <si>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</si>
  <si>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</si>
  <si>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</si>
  <si>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</si>
  <si>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</si>
  <si>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</si>
  <si>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</si>
  <si>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</si>
  <si>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</si>
  <si>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</si>
  <si>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</si>
  <si>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</si>
  <si>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</si>
  <si>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</si>
  <si>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</si>
  <si>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</si>
  <si>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</si>
  <si>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</si>
  <si>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</si>
  <si>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</si>
  <si>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</si>
  <si>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</si>
  <si>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</si>
  <si>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</si>
  <si>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</si>
  <si>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</si>
  <si>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</si>
  <si>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</si>
  <si>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</si>
  <si>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</si>
  <si>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</si>
  <si>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</si>
  <si>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</si>
  <si>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</si>
  <si>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</si>
  <si>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</si>
  <si>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</si>
  <si>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</si>
  <si>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</si>
  <si>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</si>
  <si>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</si>
  <si>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</si>
  <si>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</si>
  <si>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</si>
  <si>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</si>
  <si>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</si>
  <si>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</si>
  <si>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</si>
  <si>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</si>
  <si>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</si>
  <si>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</si>
  <si>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</si>
  <si>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</si>
  <si>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</si>
  <si>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</si>
  <si>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</si>
  <si>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</si>
  <si>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</si>
  <si>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</si>
  <si>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</si>
  <si>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</si>
  <si>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</si>
  <si>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</si>
  <si>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</si>
  <si>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</si>
  <si>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</si>
  <si>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</si>
  <si>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</si>
  <si>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</si>
  <si>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</si>
  <si>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</si>
  <si>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</si>
  <si>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</si>
  <si>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</si>
  <si>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</si>
  <si>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</si>
  <si>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</si>
  <si>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</si>
  <si>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</si>
  <si>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</si>
  <si>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</si>
  <si>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</si>
  <si>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</si>
  <si>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</si>
  <si>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</si>
  <si>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</si>
  <si>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</si>
  <si>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</si>
  <si>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</si>
  <si>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</si>
  <si>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</si>
  <si>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</si>
  <si>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</si>
  <si>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</si>
  <si>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</si>
  <si>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</si>
  <si>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</si>
  <si>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</si>
  <si>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</si>
  <si>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</si>
  <si>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</si>
  <si>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</si>
  <si>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</si>
  <si>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</si>
  <si>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</si>
  <si>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</si>
  <si>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</si>
  <si>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</si>
  <si>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</si>
  <si>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</si>
  <si>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</si>
  <si>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</si>
  <si>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</si>
  <si>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</si>
  <si>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</si>
  <si>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</si>
  <si>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</si>
  <si>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</si>
  <si>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</si>
  <si>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</si>
  <si>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</si>
  <si>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</si>
  <si>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</si>
  <si>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</si>
  <si>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</si>
  <si>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</si>
  <si>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</si>
  <si>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</si>
  <si>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</si>
  <si>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</si>
  <si>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</si>
  <si>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</si>
  <si>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</si>
  <si>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</si>
  <si>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</si>
  <si>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</si>
  <si>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</si>
  <si>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</si>
  <si>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</si>
  <si>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</si>
  <si>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</si>
  <si>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</si>
  <si>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</si>
  <si>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</si>
  <si>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</si>
  <si>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</si>
  <si>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</si>
  <si>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</si>
  <si>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</si>
  <si>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</si>
  <si>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</si>
  <si>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</si>
  <si>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</si>
  <si>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</si>
  <si>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</si>
  <si>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</si>
  <si>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</si>
  <si>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</si>
  <si>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</si>
  <si>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</si>
  <si>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</si>
  <si>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</si>
  <si>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</si>
  <si>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</si>
  <si>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</si>
  <si>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</si>
  <si>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</si>
  <si>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</si>
  <si>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</si>
  <si>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</si>
  <si>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</si>
  <si>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</si>
  <si>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</si>
  <si>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</si>
  <si>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</si>
  <si>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</si>
  <si>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</si>
  <si>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</si>
  <si>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</si>
  <si>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</si>
  <si>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</si>
  <si>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</si>
  <si>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</si>
  <si>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</si>
  <si>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</si>
  <si>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</si>
  <si>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</si>
  <si>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</si>
  <si>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</si>
  <si>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</si>
  <si>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</si>
  <si>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</si>
  <si>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</si>
  <si>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</si>
  <si>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</si>
  <si>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</si>
  <si>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</si>
  <si>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</si>
  <si>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</si>
  <si>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</si>
  <si>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</si>
  <si>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</si>
  <si>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</si>
  <si>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</si>
  <si>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</si>
  <si>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</si>
  <si>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</si>
  <si>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</si>
  <si>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</si>
  <si>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</si>
  <si>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</si>
  <si>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</si>
  <si>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</si>
  <si>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</si>
  <si>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</si>
  <si>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</si>
  <si>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</si>
  <si>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</si>
  <si>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</si>
  <si>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</si>
  <si>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</si>
  <si>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</si>
  <si>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</si>
  <si>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</si>
  <si>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</si>
  <si>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</si>
  <si>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</si>
  <si>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</si>
  <si>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</si>
  <si>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</si>
  <si>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</si>
  <si>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</si>
  <si>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</si>
  <si>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</si>
  <si>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</si>
  <si>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</si>
  <si>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</si>
  <si>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</si>
  <si>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</si>
  <si>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</si>
  <si>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</si>
  <si>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</si>
  <si>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</si>
  <si>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</si>
  <si>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</si>
  <si>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</si>
  <si>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</si>
  <si>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</si>
  <si>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</si>
  <si>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</si>
  <si>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</si>
  <si>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</si>
  <si>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</si>
  <si>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</si>
  <si>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</si>
  <si>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</si>
  <si>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</si>
  <si>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</si>
  <si>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</si>
  <si>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</si>
  <si>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</si>
  <si>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</si>
  <si>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</si>
  <si>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</si>
  <si>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</si>
  <si>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</si>
  <si>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</si>
  <si>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</si>
  <si>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</si>
  <si>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</si>
  <si>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</si>
  <si>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</si>
  <si>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</si>
  <si>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</si>
  <si>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</si>
  <si>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</si>
  <si>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</si>
  <si>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</si>
  <si>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</si>
  <si>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</si>
  <si>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</si>
  <si>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</si>
  <si>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</si>
  <si>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</si>
  <si>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</si>
  <si>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</si>
  <si>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</si>
  <si>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</si>
  <si>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</si>
  <si>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</si>
  <si>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</si>
  <si>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</si>
  <si>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</si>
  <si>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</si>
  <si>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</si>
  <si>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</si>
  <si>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</si>
  <si>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</si>
  <si>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</si>
  <si>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</si>
  <si>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</si>
  <si>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</si>
  <si>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</si>
  <si>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</si>
  <si>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</si>
  <si>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</si>
  <si>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</si>
  <si>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</si>
  <si>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</si>
  <si>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</si>
  <si>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</si>
  <si>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</si>
  <si>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</si>
  <si>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</si>
  <si>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</si>
  <si>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</si>
  <si>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</si>
  <si>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</si>
  <si>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</si>
  <si>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</si>
  <si>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</si>
  <si>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</si>
  <si>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</si>
  <si>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</si>
  <si>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</si>
  <si>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</si>
  <si>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</si>
  <si>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</si>
  <si>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</si>
  <si>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</si>
  <si>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</si>
  <si>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</si>
  <si>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</si>
  <si>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</si>
  <si>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</si>
  <si>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</si>
  <si>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</si>
  <si>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</si>
  <si>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</si>
  <si>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</si>
  <si>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</si>
  <si>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</si>
  <si>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</si>
  <si>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</si>
  <si>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</si>
  <si>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</si>
  <si>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</si>
  <si>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</si>
  <si>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</si>
  <si>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</si>
  <si>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</si>
  <si>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</si>
  <si>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</si>
  <si>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</si>
  <si>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</si>
  <si>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</si>
  <si>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</si>
  <si>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</si>
  <si>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</si>
  <si>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</si>
  <si>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</si>
  <si>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</si>
  <si>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</si>
  <si>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</si>
  <si>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</si>
  <si>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</si>
  <si>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</si>
  <si>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</si>
  <si>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</si>
  <si>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</si>
  <si>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</si>
  <si>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</si>
  <si>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</si>
  <si>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</si>
  <si>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</si>
  <si>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</si>
  <si>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</si>
  <si>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</si>
  <si>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</si>
  <si>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</si>
  <si>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</si>
  <si>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</si>
  <si>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</si>
  <si>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</si>
  <si>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</si>
  <si>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</si>
  <si>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</si>
  <si>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</si>
  <si>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</si>
  <si>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</si>
  <si>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</si>
  <si>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</si>
  <si>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</si>
  <si>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</si>
  <si>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</si>
  <si>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</si>
  <si>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</si>
  <si>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</si>
  <si>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</si>
  <si>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</si>
  <si>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</si>
  <si>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</si>
  <si>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</si>
  <si>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</si>
  <si>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</si>
  <si>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</si>
  <si>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</si>
  <si>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</si>
  <si>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</si>
  <si>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</si>
  <si>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</si>
  <si>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</si>
  <si>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</si>
  <si>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</si>
  <si>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</si>
  <si>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</si>
  <si>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</si>
  <si>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</si>
  <si>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</si>
  <si>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</si>
  <si>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</si>
  <si>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</si>
  <si>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</si>
  <si>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</si>
  <si>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</si>
  <si>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</si>
  <si>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</si>
  <si>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</si>
  <si>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</si>
  <si>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</si>
  <si>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</si>
  <si>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</si>
  <si>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</si>
  <si>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</si>
  <si>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</si>
  <si>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</si>
  <si>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</si>
  <si>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</si>
  <si>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</si>
  <si>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</si>
  <si>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</si>
  <si>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</si>
  <si>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</si>
  <si>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</si>
  <si>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</si>
  <si>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</si>
  <si>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</si>
  <si>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</si>
  <si>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</si>
  <si>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</si>
  <si>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</si>
  <si>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</si>
  <si>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</si>
  <si>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</si>
  <si>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</si>
  <si>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</si>
  <si>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</si>
  <si>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</si>
  <si>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</si>
  <si>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</si>
  <si>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</si>
  <si>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</si>
  <si>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</si>
  <si>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</si>
  <si>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</si>
  <si>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</si>
  <si>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</si>
  <si>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</si>
  <si>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</si>
  <si>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</si>
  <si>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</si>
  <si>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</si>
  <si>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</si>
  <si>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</si>
  <si>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</si>
  <si>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</si>
  <si>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</si>
  <si>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</si>
  <si>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</si>
  <si>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</si>
  <si>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</si>
  <si>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</si>
  <si>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</si>
  <si>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</si>
  <si>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</si>
  <si>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</si>
  <si>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</si>
  <si>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</si>
  <si>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</si>
  <si>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</si>
  <si>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</si>
  <si>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</si>
  <si>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</si>
  <si>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</si>
  <si>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</si>
  <si>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</si>
  <si>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</si>
  <si>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</si>
  <si>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</si>
  <si>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</si>
  <si>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</si>
  <si>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</si>
  <si>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</si>
  <si>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</si>
  <si>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</si>
  <si>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</si>
  <si>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</si>
  <si>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</si>
  <si>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</si>
  <si>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</si>
  <si>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</si>
  <si>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</si>
  <si>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</si>
  <si>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</si>
  <si>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</si>
  <si>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</si>
  <si>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</si>
  <si>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</si>
  <si>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</si>
  <si>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</si>
  <si>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</si>
  <si>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</si>
  <si>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</si>
  <si>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</si>
  <si>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</si>
  <si>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</si>
  <si>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</si>
  <si>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</si>
  <si>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</si>
  <si>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</si>
  <si>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</si>
  <si>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</si>
  <si>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</si>
  <si>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</si>
  <si>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</si>
  <si>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</si>
  <si>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</si>
  <si>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</si>
  <si>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</si>
  <si>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</si>
  <si>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</si>
  <si>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</si>
  <si>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</si>
  <si>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</si>
  <si>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</si>
  <si>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</si>
  <si>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</si>
  <si>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</si>
  <si>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</si>
  <si>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</si>
  <si>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</si>
  <si>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</si>
  <si>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</si>
  <si>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</si>
  <si>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</si>
  <si>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</si>
  <si>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</si>
  <si>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</si>
  <si>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</si>
  <si>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</si>
  <si>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</si>
  <si>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</si>
  <si>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</si>
  <si>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</si>
  <si>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</si>
  <si>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</si>
  <si>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</si>
  <si>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</si>
  <si>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</si>
  <si>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</si>
  <si>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</si>
  <si>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</si>
  <si>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</si>
  <si>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</si>
  <si>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</si>
  <si>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</si>
  <si>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</si>
  <si>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</si>
  <si>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</si>
  <si>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</si>
  <si>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</si>
  <si>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</si>
  <si>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</si>
  <si>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</si>
  <si>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</si>
  <si>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</si>
  <si>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</si>
  <si>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</si>
  <si>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</si>
  <si>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</si>
  <si>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</si>
  <si>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</si>
  <si>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</si>
  <si>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</si>
  <si>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</si>
  <si>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</si>
  <si>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</si>
  <si>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</si>
  <si>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</si>
  <si>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</si>
  <si>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</si>
  <si>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</si>
  <si>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</si>
  <si>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</si>
  <si>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</si>
  <si>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</si>
  <si>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</si>
  <si>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</si>
  <si>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</si>
  <si>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</si>
  <si>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</si>
  <si>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</si>
  <si>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</si>
  <si>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</si>
  <si>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</si>
  <si>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</si>
  <si>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</si>
  <si>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</si>
  <si>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</si>
  <si>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</si>
  <si>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</si>
  <si>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</si>
  <si>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</si>
  <si>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</si>
  <si>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</si>
  <si>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</si>
  <si>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</si>
  <si>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</si>
  <si>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</si>
  <si>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</si>
  <si>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</si>
  <si>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</si>
  <si>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</si>
  <si>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</si>
  <si>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</si>
  <si>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</si>
  <si>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</si>
  <si>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</si>
  <si>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</si>
  <si>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</si>
  <si>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</si>
  <si>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</si>
  <si>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</si>
  <si>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</si>
  <si>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</si>
  <si>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</si>
  <si>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</si>
  <si>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</si>
  <si>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</si>
  <si>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</si>
  <si>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</si>
  <si>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</si>
  <si>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</si>
  <si>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</si>
  <si>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</si>
  <si>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</si>
  <si>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</si>
  <si>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</si>
  <si>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</si>
  <si>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</si>
  <si>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</si>
  <si>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</si>
  <si>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</si>
  <si>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</si>
  <si>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</si>
  <si>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</si>
  <si>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</si>
  <si>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</si>
  <si>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</si>
  <si>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</si>
  <si>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</si>
  <si>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</si>
  <si>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</si>
  <si>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</si>
  <si>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</si>
  <si>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</si>
  <si>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</si>
  <si>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</si>
  <si>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</si>
  <si>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</si>
  <si>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</si>
  <si>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</si>
  <si>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</si>
  <si>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</si>
  <si>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</si>
  <si>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</si>
  <si>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</si>
  <si>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</si>
  <si>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</si>
  <si>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</si>
  <si>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</si>
  <si>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</si>
  <si>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</si>
  <si>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</si>
  <si>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</si>
  <si>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</si>
  <si>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</si>
  <si>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</si>
  <si>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</si>
  <si>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</si>
  <si>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</si>
  <si>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</si>
  <si>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</si>
  <si>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</si>
  <si>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</si>
  <si>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</si>
  <si>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</si>
  <si>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</si>
  <si>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</si>
  <si>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</si>
  <si>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</si>
  <si>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</si>
  <si>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</si>
  <si>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</si>
  <si>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</si>
  <si>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</si>
  <si>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</si>
  <si>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</si>
  <si>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</si>
  <si>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</si>
  <si>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</si>
  <si>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</si>
  <si>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</si>
  <si>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</si>
  <si>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</si>
  <si>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</si>
  <si>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</si>
  <si>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</si>
  <si>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</si>
  <si>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</si>
  <si>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</si>
  <si>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</si>
  <si>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</si>
  <si>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</si>
  <si>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</si>
  <si>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</si>
  <si>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</si>
  <si>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</si>
  <si>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</si>
  <si>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</si>
  <si>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</si>
  <si>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</si>
  <si>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</si>
  <si>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</si>
  <si>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</si>
  <si>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</si>
  <si>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</si>
  <si>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</si>
  <si>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</si>
  <si>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</si>
  <si>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</si>
  <si>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</si>
  <si>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</si>
  <si>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</si>
  <si>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</si>
  <si>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</si>
  <si>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</si>
  <si>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</si>
  <si>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</si>
  <si>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</si>
  <si>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</si>
  <si>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</si>
  <si>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</si>
  <si>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</si>
  <si>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</si>
  <si>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</si>
  <si>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</si>
  <si>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</si>
  <si>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</si>
  <si>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</si>
  <si>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</si>
  <si>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</si>
  <si>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</si>
  <si>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</si>
  <si>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</si>
  <si>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</si>
  <si>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</si>
  <si>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</si>
  <si>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</si>
  <si>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</si>
  <si>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</si>
  <si>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</si>
  <si>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</si>
  <si>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</si>
  <si>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</si>
  <si>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</si>
  <si>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</si>
  <si>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</si>
  <si>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</si>
  <si>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</si>
  <si>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</si>
  <si>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</si>
  <si>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</si>
  <si>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</si>
  <si>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</si>
  <si>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</si>
  <si>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</si>
  <si>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</si>
  <si>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</si>
  <si>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</si>
  <si>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</si>
  <si>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</si>
  <si>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</si>
  <si>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</si>
  <si>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</si>
  <si>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</si>
  <si>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</si>
  <si>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</si>
  <si>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</si>
  <si>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</si>
  <si>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</si>
  <si>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</si>
  <si>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</si>
  <si>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</si>
  <si>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</si>
  <si>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</si>
  <si>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</si>
  <si>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</si>
  <si>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</si>
  <si>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</si>
  <si>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</si>
  <si>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</si>
  <si>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</si>
  <si>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</si>
  <si>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</si>
  <si>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</si>
  <si>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</si>
  <si>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</si>
  <si>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</si>
  <si>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</si>
  <si>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</si>
  <si>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</si>
  <si>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</si>
  <si>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</si>
  <si>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</si>
  <si>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</si>
  <si>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</si>
  <si>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</si>
  <si>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</si>
  <si>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</si>
  <si>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</si>
  <si>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</si>
  <si>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</si>
  <si>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</si>
  <si>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</si>
  <si>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</si>
  <si>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</si>
  <si>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</si>
  <si>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</si>
  <si>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</si>
  <si>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</si>
  <si>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</si>
  <si>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</si>
  <si>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</si>
  <si>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</si>
  <si>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</si>
  <si>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</si>
  <si>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</si>
  <si>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</si>
  <si>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</si>
  <si>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</si>
  <si>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</si>
  <si>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</si>
  <si>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</si>
  <si>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</si>
  <si>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</si>
  <si>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</si>
  <si>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</si>
  <si>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</si>
  <si>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</si>
  <si>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</si>
  <si>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</si>
  <si>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</si>
  <si>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</si>
  <si>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</si>
  <si>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</si>
  <si>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</si>
  <si>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</si>
  <si>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</si>
  <si>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</si>
  <si>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</si>
  <si>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</si>
  <si>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</si>
  <si>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</si>
  <si>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</si>
  <si>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</si>
  <si>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</si>
  <si>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</si>
  <si>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</si>
  <si>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</si>
  <si>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</si>
  <si>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</si>
  <si>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</si>
  <si>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</si>
  <si>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</si>
  <si>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</si>
  <si>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</si>
  <si>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</si>
  <si>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</si>
  <si>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</si>
  <si>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</si>
  <si>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</si>
  <si>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</si>
  <si>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</si>
  <si>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</si>
  <si>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</si>
  <si>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</si>
  <si>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</si>
  <si>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</si>
  <si>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</si>
  <si>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</si>
  <si>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</si>
  <si>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</si>
  <si>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</si>
  <si>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</si>
  <si>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</si>
  <si>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</si>
  <si>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</si>
  <si>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</si>
  <si>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</si>
  <si>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</si>
  <si>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</si>
  <si>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</si>
  <si>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</si>
  <si>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</si>
  <si>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</si>
  <si>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</si>
  <si>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</si>
  <si>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</si>
  <si>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</si>
  <si>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</si>
  <si>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</si>
  <si>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</si>
  <si>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</si>
  <si>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</si>
  <si>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</si>
  <si>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</si>
  <si>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</si>
  <si>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</si>
  <si>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</si>
  <si>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</si>
  <si>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</si>
  <si>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</si>
  <si>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</si>
  <si>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</si>
  <si>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</si>
  <si>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</si>
  <si>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</si>
  <si>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</si>
  <si>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</si>
  <si>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</si>
  <si>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</si>
  <si>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</si>
  <si>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</si>
  <si>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</si>
  <si>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</si>
  <si>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</si>
  <si>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</si>
  <si>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</si>
  <si>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</si>
  <si>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</si>
  <si>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</si>
  <si>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</si>
  <si>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</si>
  <si>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</si>
  <si>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</si>
  <si>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</si>
  <si>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</si>
  <si>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</si>
  <si>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</si>
  <si>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</si>
  <si>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</si>
  <si>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</si>
  <si>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</si>
  <si>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</si>
  <si>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</si>
  <si>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</si>
  <si>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</si>
  <si>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</si>
  <si>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</si>
  <si>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</si>
  <si>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</si>
  <si>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</si>
  <si>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</si>
  <si>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</si>
  <si>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</si>
  <si>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</si>
  <si>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</si>
  <si>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</si>
  <si>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</si>
  <si>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</si>
  <si>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</si>
  <si>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</si>
  <si>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</si>
  <si>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</si>
  <si>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</si>
  <si>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</si>
  <si>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</si>
  <si>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</si>
  <si>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</si>
  <si>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</si>
  <si>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</si>
  <si>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</si>
  <si>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</si>
  <si>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</si>
  <si>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</si>
  <si>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</si>
  <si>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</si>
  <si>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</si>
  <si>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</si>
  <si>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</si>
  <si>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</si>
  <si>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</si>
  <si>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</si>
  <si>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</si>
  <si>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</si>
  <si>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</si>
  <si>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</si>
  <si>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</si>
  <si>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</si>
  <si>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</si>
  <si>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</si>
  <si>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</si>
  <si>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</si>
  <si>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</si>
  <si>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</si>
  <si>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</si>
  <si>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</si>
  <si>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</si>
  <si>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</si>
  <si>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</si>
  <si>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</si>
  <si>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</si>
  <si>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</si>
  <si>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</si>
  <si>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</si>
  <si>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</si>
  <si>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</si>
  <si>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</si>
  <si>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</si>
  <si>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</si>
  <si>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</si>
  <si>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</si>
  <si>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</si>
  <si>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</si>
  <si>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</si>
  <si>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</si>
  <si>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</si>
  <si>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</si>
  <si>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</si>
  <si>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</si>
  <si>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</si>
  <si>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</si>
  <si>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</si>
  <si>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</si>
  <si>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</si>
  <si>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</si>
  <si>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</si>
  <si>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</si>
  <si>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</si>
  <si>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</si>
  <si>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</si>
  <si>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</si>
  <si>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</si>
  <si>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</si>
  <si>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</si>
  <si>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</si>
  <si>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</si>
  <si>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</si>
  <si>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</si>
  <si>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</si>
  <si>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</si>
  <si>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</si>
  <si>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</si>
  <si>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</si>
  <si>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</si>
  <si>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</si>
  <si>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</si>
  <si>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</si>
  <si>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</si>
  <si>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</si>
  <si>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</si>
  <si>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</si>
  <si>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</si>
  <si>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</si>
  <si>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</si>
  <si>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</si>
  <si>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</si>
  <si>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</si>
  <si>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</si>
  <si>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</si>
  <si>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</si>
  <si>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</si>
  <si>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</si>
  <si>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</si>
  <si>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</si>
  <si>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</si>
  <si>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</si>
  <si>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</si>
  <si>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</si>
  <si>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</si>
  <si>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</si>
  <si>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</si>
  <si>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</si>
  <si>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</si>
  <si>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</si>
  <si>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</si>
  <si>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</si>
  <si>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</si>
  <si>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</si>
  <si>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</si>
  <si>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</si>
  <si>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</si>
  <si>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</si>
  <si>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</si>
  <si>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</si>
  <si>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</si>
  <si>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</si>
  <si>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</si>
  <si>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</si>
  <si>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</si>
  <si>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</si>
  <si>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</si>
  <si>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</si>
  <si>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</si>
  <si>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</si>
  <si>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</si>
  <si>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</si>
  <si>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</si>
  <si>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</si>
  <si>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</si>
  <si>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</si>
  <si>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</si>
  <si>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</si>
  <si>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</si>
  <si>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</si>
  <si>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</si>
  <si>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</si>
  <si>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</si>
  <si>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</si>
  <si>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</si>
  <si>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</si>
  <si>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</si>
  <si>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</si>
  <si>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</si>
  <si>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</si>
  <si>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</si>
  <si>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</si>
  <si>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</si>
  <si>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</si>
  <si>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</si>
  <si>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</si>
  <si>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</si>
  <si>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</si>
  <si>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</si>
  <si>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</si>
  <si>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</si>
  <si>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</si>
  <si>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</si>
  <si>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</si>
  <si>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</si>
  <si>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</si>
  <si>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</si>
  <si>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</si>
  <si>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</si>
  <si>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</si>
  <si>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</si>
  <si>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</si>
  <si>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</si>
  <si>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</si>
  <si>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</si>
  <si>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</si>
  <si>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</si>
  <si>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</si>
  <si>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</si>
  <si>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</si>
  <si>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</si>
  <si>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</si>
  <si>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</si>
  <si>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</si>
  <si>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</si>
  <si>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</si>
  <si>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</si>
  <si>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</si>
  <si>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</si>
  <si>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</si>
  <si>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</si>
  <si>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</si>
  <si>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</si>
  <si>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</si>
  <si>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</si>
  <si>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</si>
  <si>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</si>
  <si>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</si>
  <si>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</si>
  <si>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</si>
  <si>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</si>
  <si>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</si>
  <si>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</si>
  <si>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</si>
  <si>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</si>
  <si>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</si>
  <si>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</si>
  <si>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</si>
  <si>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</si>
  <si>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</si>
  <si>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</si>
  <si>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</si>
  <si>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</si>
  <si>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</si>
  <si>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</si>
  <si>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</si>
  <si>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</si>
  <si>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</si>
  <si>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</si>
  <si>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</si>
  <si>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</si>
  <si>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</si>
  <si>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</si>
  <si>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</si>
  <si>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</si>
  <si>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</si>
  <si>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</si>
  <si>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</si>
  <si>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</si>
  <si>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</si>
  <si>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</si>
  <si>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</si>
  <si>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</si>
  <si>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</si>
  <si>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</si>
  <si>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</si>
  <si>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</si>
  <si>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</si>
  <si>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</si>
  <si>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</si>
  <si>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</si>
  <si>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</si>
  <si>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</si>
  <si>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</si>
  <si>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</si>
  <si>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</si>
  <si>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</si>
  <si>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</si>
  <si>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</si>
  <si>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</si>
  <si>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</si>
  <si>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</si>
  <si>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</si>
  <si>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</si>
  <si>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</si>
  <si>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</si>
  <si>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</si>
  <si>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</si>
  <si>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</si>
  <si>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</si>
  <si>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</si>
  <si>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</si>
  <si>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</si>
  <si>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</si>
  <si>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</si>
  <si>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</si>
  <si>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</si>
  <si>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</si>
  <si>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</si>
  <si>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</si>
  <si>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</si>
  <si>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</si>
  <si>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</si>
  <si>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</si>
  <si>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</si>
  <si>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</si>
  <si>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</si>
  <si>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</si>
  <si>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</si>
  <si>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</si>
  <si>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</si>
  <si>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</si>
  <si>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</si>
  <si>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</si>
  <si>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</si>
  <si>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</si>
  <si>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</si>
  <si>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</si>
  <si>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</si>
  <si>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</si>
  <si>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</si>
  <si>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</si>
  <si>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</si>
  <si>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</si>
  <si>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</si>
  <si>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</si>
  <si>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</si>
  <si>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</si>
  <si>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</si>
  <si>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</si>
  <si>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</si>
  <si>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</si>
  <si>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</si>
  <si>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</si>
  <si>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</si>
  <si>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</si>
  <si>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</si>
  <si>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</si>
  <si>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</si>
  <si>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</si>
  <si>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</si>
  <si>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</si>
  <si>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</si>
  <si>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</si>
  <si>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</si>
  <si>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</si>
  <si>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</si>
  <si>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</si>
  <si>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</si>
  <si>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</si>
  <si>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</si>
  <si>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</si>
  <si>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</si>
  <si>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</si>
  <si>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</si>
  <si>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</si>
  <si>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</si>
  <si>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</si>
  <si>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</si>
  <si>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</si>
  <si>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</si>
  <si>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</si>
  <si>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</si>
  <si>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</si>
  <si>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</si>
  <si>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</si>
  <si>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</si>
  <si>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</si>
  <si>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</si>
  <si>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</si>
  <si>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</si>
  <si>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</si>
  <si>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</si>
  <si>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</si>
  <si>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</si>
  <si>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</si>
  <si>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</si>
  <si>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</si>
  <si>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</si>
  <si>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</si>
  <si>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</si>
  <si>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</si>
  <si>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</si>
  <si>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</si>
  <si>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</si>
  <si>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</si>
  <si>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</si>
  <si>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</si>
  <si>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</si>
  <si>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</si>
  <si>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</si>
  <si>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</si>
  <si>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</si>
  <si>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</si>
  <si>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</si>
  <si>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</si>
  <si>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</si>
  <si>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</si>
  <si>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</si>
  <si>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</si>
  <si>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</si>
  <si>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</si>
  <si>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</si>
  <si>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</si>
  <si>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</si>
  <si>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</si>
  <si>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</si>
  <si>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</si>
  <si>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</si>
  <si>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</si>
  <si>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</si>
  <si>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</si>
  <si>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</si>
  <si>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</si>
  <si>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</si>
  <si>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</si>
  <si>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</si>
  <si>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</si>
  <si>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</si>
  <si>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</si>
  <si>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</si>
  <si>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</si>
  <si>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</si>
  <si>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</si>
  <si>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</si>
  <si>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</si>
  <si>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</si>
  <si>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</si>
  <si>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</si>
  <si>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</si>
  <si>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</si>
  <si>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</si>
  <si>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</si>
  <si>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</si>
  <si>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</si>
  <si>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</si>
  <si>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</si>
  <si>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</si>
  <si>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</si>
  <si>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</si>
  <si>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</si>
  <si>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</si>
  <si>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</si>
  <si>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</si>
  <si>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</si>
  <si>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</si>
  <si>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</si>
  <si>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</si>
  <si>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</si>
  <si>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</si>
  <si>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</si>
  <si>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</si>
  <si>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</si>
  <si>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</si>
  <si>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</si>
  <si>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</si>
  <si>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</si>
  <si>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</si>
  <si>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</si>
  <si>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</si>
  <si>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</si>
  <si>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</si>
  <si>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</si>
  <si>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</si>
  <si>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</si>
  <si>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</si>
  <si>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</si>
  <si>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</si>
  <si>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</si>
  <si>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</si>
  <si>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</si>
  <si>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</si>
  <si>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</si>
  <si>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</si>
  <si>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</si>
  <si>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</si>
  <si>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</si>
  <si>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</si>
  <si>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</si>
  <si>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</si>
  <si>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</si>
  <si>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</si>
  <si>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</si>
  <si>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</si>
  <si>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</si>
  <si>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</si>
  <si>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</si>
  <si>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</si>
  <si>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</si>
  <si>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</si>
  <si>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</si>
  <si>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</si>
  <si>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</si>
  <si>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</si>
  <si>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</si>
  <si>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</si>
  <si>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</si>
  <si>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</si>
  <si>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</si>
  <si>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</si>
  <si>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</si>
  <si>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</si>
  <si>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</si>
  <si>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</si>
  <si>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</si>
  <si>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</si>
  <si>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</si>
  <si>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</si>
  <si>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</si>
  <si>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</si>
  <si>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</si>
  <si>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</si>
  <si>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</si>
  <si>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</si>
  <si>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</si>
  <si>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</si>
  <si>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</si>
  <si>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</si>
  <si>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</si>
  <si>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</si>
  <si>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</si>
  <si>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</si>
  <si>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</si>
  <si>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</si>
  <si>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</si>
  <si>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</si>
  <si>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</si>
  <si>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</si>
  <si>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</si>
  <si>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</si>
  <si>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</si>
  <si>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</si>
  <si>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</si>
  <si>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</si>
  <si>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</si>
  <si>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</si>
  <si>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</si>
  <si>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</si>
  <si>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</si>
  <si>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</si>
  <si>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</si>
  <si>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</si>
  <si>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</si>
  <si>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</si>
  <si>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</si>
  <si>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</si>
  <si>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</si>
  <si>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</si>
  <si>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</si>
  <si>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</si>
  <si>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</si>
  <si>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</si>
  <si>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</si>
  <si>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</si>
  <si>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</si>
  <si>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</si>
  <si>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</si>
  <si>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</si>
  <si>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</si>
  <si>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</si>
  <si>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</si>
  <si>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</si>
  <si>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</si>
  <si>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</si>
  <si>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</si>
  <si>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</si>
  <si>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</si>
  <si>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</si>
  <si>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</si>
  <si>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</si>
  <si>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</si>
  <si>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</si>
  <si>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</si>
  <si>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</si>
  <si>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</si>
  <si>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</si>
  <si>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</si>
  <si>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</si>
  <si>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</si>
  <si>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</si>
  <si>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</si>
  <si>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</si>
  <si>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</si>
  <si>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</si>
  <si>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</si>
  <si>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</si>
  <si>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</si>
  <si>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</si>
  <si>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</si>
  <si>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</si>
  <si>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</si>
  <si>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</si>
  <si>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</si>
  <si>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</si>
  <si>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</si>
  <si>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</si>
  <si>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</si>
  <si>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</si>
  <si>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</si>
  <si>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</si>
  <si>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</si>
  <si>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</si>
  <si>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</si>
  <si>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</si>
  <si>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</si>
  <si>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</si>
  <si>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</si>
  <si>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</si>
  <si>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</si>
  <si>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</si>
  <si>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</si>
  <si>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</si>
  <si>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</si>
  <si>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</si>
  <si>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</si>
  <si>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</si>
  <si>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</si>
  <si>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</si>
  <si>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</si>
  <si>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</si>
  <si>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</si>
  <si>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</si>
  <si>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</si>
  <si>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</si>
  <si>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</si>
  <si>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</si>
  <si>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</si>
  <si>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</si>
  <si>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</si>
  <si>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</si>
  <si>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</si>
  <si>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</si>
  <si>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</si>
  <si>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</si>
  <si>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</si>
  <si>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</si>
  <si>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</si>
  <si>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</si>
  <si>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</si>
  <si>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</si>
  <si>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</si>
  <si>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</si>
  <si>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</si>
  <si>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</si>
  <si>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</si>
  <si>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</si>
  <si>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</si>
  <si>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</si>
  <si>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</si>
  <si>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</si>
  <si>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</si>
  <si>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</si>
  <si>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</si>
  <si>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</si>
  <si>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</si>
  <si>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</si>
  <si>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</si>
  <si>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</si>
  <si>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</si>
  <si>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</si>
  <si>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</si>
  <si>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</si>
  <si>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</si>
  <si>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</si>
  <si>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</si>
  <si>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</si>
  <si>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</si>
  <si>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</si>
  <si>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</si>
  <si>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</si>
  <si>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</si>
  <si>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</si>
  <si>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</si>
  <si>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</si>
  <si>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</si>
  <si>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</si>
  <si>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</si>
  <si>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</si>
  <si>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</si>
  <si>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</si>
  <si>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</si>
  <si>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</si>
  <si>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</si>
  <si>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</si>
  <si>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</si>
  <si>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</si>
  <si>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</si>
  <si>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</si>
  <si>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</si>
  <si>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</si>
  <si>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</si>
  <si>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</si>
  <si>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</si>
  <si>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</si>
  <si>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</si>
  <si>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</si>
  <si>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</si>
  <si>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</si>
  <si>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</si>
  <si>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</si>
  <si>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</si>
  <si>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</si>
  <si>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</si>
  <si>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</si>
  <si>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</si>
  <si>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</si>
  <si>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</si>
  <si>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</si>
  <si>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</si>
  <si>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</si>
  <si>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</si>
  <si>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</si>
  <si>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</si>
  <si>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</si>
  <si>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</si>
  <si>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</si>
  <si>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</si>
  <si>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</si>
  <si>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</si>
  <si>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</si>
  <si>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</si>
  <si>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</si>
  <si>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</si>
  <si>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</si>
  <si>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</si>
  <si>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</si>
  <si>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</si>
  <si>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</si>
  <si>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</si>
  <si>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</si>
  <si>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</si>
  <si>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</si>
  <si>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</si>
  <si>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</si>
  <si>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</si>
  <si>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</si>
  <si>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</si>
  <si>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</si>
  <si>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</si>
  <si>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</si>
  <si>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</si>
  <si>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</si>
  <si>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</si>
  <si>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</si>
  <si>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</si>
  <si>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</si>
  <si>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</si>
  <si>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</si>
  <si>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</si>
  <si>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</si>
  <si>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</si>
  <si>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</si>
  <si>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</si>
  <si>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</si>
  <si>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</si>
  <si>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</si>
  <si>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</si>
  <si>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</si>
  <si>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</si>
  <si>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</si>
  <si>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</si>
  <si>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</si>
  <si>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</si>
  <si>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</si>
  <si>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</si>
  <si>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</si>
  <si>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</si>
  <si>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</si>
  <si>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</si>
  <si>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</si>
  <si>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</si>
  <si>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</si>
  <si>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</si>
  <si>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</si>
  <si>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</si>
  <si>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</si>
  <si>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</si>
  <si>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</si>
  <si>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</si>
  <si>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</si>
  <si>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</si>
  <si>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</si>
  <si>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</si>
  <si>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</si>
  <si>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</si>
  <si>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</si>
  <si>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</si>
  <si>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</si>
  <si>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</si>
  <si>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</si>
  <si>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</si>
  <si>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</si>
  <si>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</si>
  <si>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</si>
  <si>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</si>
  <si>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</si>
  <si>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</si>
  <si>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</si>
  <si>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</si>
  <si>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</si>
  <si>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</si>
  <si>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</si>
  <si>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</si>
  <si>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</si>
  <si>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</si>
  <si>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</si>
  <si>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</si>
  <si>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</si>
  <si>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</si>
  <si>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</si>
  <si>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</si>
  <si>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</si>
  <si>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</si>
  <si>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</si>
  <si>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</si>
  <si>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</si>
  <si>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</si>
  <si>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</si>
  <si>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</si>
  <si>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</si>
  <si>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</si>
  <si>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</si>
  <si>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</si>
  <si>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</si>
  <si>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</si>
  <si>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</si>
  <si>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</si>
  <si>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</si>
  <si>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</si>
  <si>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</si>
  <si>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</si>
  <si>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</si>
  <si>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</si>
  <si>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</si>
  <si>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</si>
  <si>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</si>
  <si>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</si>
  <si>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</si>
  <si>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</si>
  <si>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</si>
  <si>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</si>
  <si>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</si>
  <si>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</si>
  <si>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</si>
  <si>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</si>
  <si>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</si>
  <si>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</si>
  <si>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</si>
  <si>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</si>
  <si>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</si>
  <si>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</si>
  <si>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</si>
  <si>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</si>
  <si>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</si>
  <si>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</si>
  <si>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</si>
  <si>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</si>
  <si>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</si>
  <si>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</si>
  <si>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</si>
  <si>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</si>
  <si>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</si>
  <si>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</si>
  <si>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</si>
  <si>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</si>
  <si>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</si>
  <si>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</si>
  <si>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</si>
  <si>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</si>
  <si>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</si>
  <si>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</si>
  <si>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</si>
  <si>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</si>
  <si>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</si>
  <si>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</si>
  <si>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</si>
  <si>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</si>
  <si>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</si>
  <si>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</si>
  <si>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</si>
  <si>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</si>
  <si>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</si>
  <si>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</si>
  <si>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</si>
  <si>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</si>
  <si>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</si>
  <si>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</si>
  <si>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</si>
  <si>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</si>
  <si>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</si>
  <si>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</si>
  <si>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</si>
  <si>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</si>
  <si>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</si>
  <si>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</si>
  <si>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</si>
  <si>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</si>
  <si>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</si>
  <si>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</si>
  <si>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</si>
  <si>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</si>
  <si>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</si>
  <si>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</si>
  <si>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</si>
  <si>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</si>
  <si>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</si>
  <si>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</si>
  <si>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</si>
  <si>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</si>
  <si>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</si>
  <si>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</si>
  <si>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</si>
  <si>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</si>
  <si>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</si>
  <si>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</si>
  <si>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</si>
  <si>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</si>
  <si>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</si>
  <si>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</si>
  <si>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</si>
  <si>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</si>
  <si>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</si>
  <si>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</si>
  <si>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</si>
  <si>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</si>
  <si>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</si>
  <si>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</si>
  <si>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</si>
  <si>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</si>
  <si>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</si>
  <si>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</si>
  <si>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</si>
  <si>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</si>
  <si>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</si>
  <si>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</si>
  <si>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</si>
  <si>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</si>
  <si>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</si>
  <si>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</si>
  <si>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</si>
  <si>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</si>
  <si>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</si>
  <si>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</si>
  <si>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</si>
  <si>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</si>
  <si>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</si>
  <si>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</si>
  <si>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</si>
  <si>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</si>
  <si>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</si>
  <si>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</si>
  <si>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</si>
  <si>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</si>
  <si>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</si>
  <si>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</si>
  <si>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</si>
  <si>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</si>
  <si>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</si>
  <si>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</si>
  <si>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</si>
  <si>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</si>
  <si>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</si>
  <si>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</si>
  <si>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</si>
  <si>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</si>
  <si>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</si>
  <si>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</si>
  <si>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</si>
  <si>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</si>
  <si>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</si>
  <si>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</si>
  <si>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</si>
  <si>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</si>
  <si>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</si>
  <si>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</si>
  <si>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</si>
  <si>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</si>
  <si>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</si>
  <si>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</si>
  <si>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</si>
  <si>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</si>
  <si>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</si>
  <si>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</si>
  <si>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</si>
  <si>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</si>
  <si>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</si>
  <si>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</si>
  <si>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</si>
  <si>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</si>
  <si>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</si>
  <si>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</si>
  <si>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</si>
  <si>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</si>
  <si>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</si>
  <si>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</si>
  <si>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</si>
  <si>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</si>
  <si>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</si>
  <si>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</si>
  <si>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</si>
  <si>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</si>
  <si>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</si>
  <si>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</si>
  <si>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</si>
  <si>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</si>
  <si>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</si>
  <si>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</si>
  <si>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</si>
  <si>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</si>
  <si>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</si>
  <si>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</si>
  <si>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</si>
  <si>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</si>
  <si>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</si>
  <si>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</si>
  <si>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</si>
  <si>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</si>
  <si>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</si>
  <si>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</si>
  <si>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</si>
  <si>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</si>
  <si>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</si>
  <si>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</si>
  <si>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</si>
  <si>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</si>
  <si>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</si>
  <si>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</si>
  <si>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</si>
  <si>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</si>
  <si>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</si>
  <si>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</si>
  <si>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</si>
  <si>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</si>
  <si>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</si>
  <si>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</si>
  <si>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</si>
  <si>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</si>
  <si>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</si>
  <si>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</si>
  <si>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</si>
  <si>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</si>
  <si>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</si>
  <si>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</si>
  <si>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</si>
  <si>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</si>
  <si>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</si>
  <si>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</si>
  <si>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</si>
  <si>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</si>
  <si>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</si>
  <si>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</si>
  <si>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</si>
  <si>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</si>
  <si>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</si>
  <si>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</si>
  <si>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</si>
  <si>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</si>
  <si>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</si>
  <si>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</si>
  <si>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</si>
  <si>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</si>
  <si>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</si>
  <si>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</si>
  <si>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</si>
  <si>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</si>
  <si>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</si>
  <si>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</si>
  <si>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</si>
  <si>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</si>
  <si>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</si>
  <si>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</si>
  <si>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</si>
  <si>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</si>
  <si>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</si>
  <si>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</si>
  <si>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</si>
  <si>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</si>
  <si>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</si>
  <si>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</si>
  <si>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</si>
  <si>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</si>
  <si>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</si>
  <si>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</si>
  <si>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</si>
  <si>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</si>
  <si>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</si>
  <si>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</si>
  <si>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</si>
  <si>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</si>
  <si>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</si>
  <si>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</si>
  <si>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</si>
  <si>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</si>
  <si>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</si>
  <si>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</si>
  <si>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</si>
  <si>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</si>
  <si>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</si>
  <si>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</si>
  <si>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</si>
  <si>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</si>
  <si>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</si>
  <si>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</si>
  <si>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</si>
  <si>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</si>
  <si>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</si>
  <si>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</si>
  <si>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</si>
  <si>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</si>
  <si>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</si>
  <si>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</si>
  <si>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</si>
  <si>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</si>
  <si>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</si>
  <si>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</si>
  <si>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</si>
  <si>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</si>
  <si>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</si>
  <si>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</si>
  <si>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</si>
  <si>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</si>
  <si>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</si>
  <si>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</si>
  <si>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</si>
  <si>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</si>
  <si>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</si>
  <si>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</si>
  <si>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</si>
  <si>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</si>
  <si>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</si>
  <si>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</si>
  <si>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</si>
  <si>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</si>
  <si>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</si>
  <si>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</si>
  <si>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</si>
  <si>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</si>
  <si>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</si>
  <si>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</si>
  <si>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</si>
  <si>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</si>
  <si>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</si>
  <si>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</si>
  <si>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</si>
  <si>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</si>
  <si>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</si>
  <si>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</si>
  <si>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</si>
  <si>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</si>
  <si>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</si>
  <si>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</si>
  <si>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</si>
  <si>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</si>
  <si>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</si>
  <si>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</si>
  <si>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</si>
  <si>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</si>
  <si>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</si>
  <si>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</si>
  <si>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</si>
  <si>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</si>
  <si>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</si>
  <si>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</si>
  <si>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</si>
  <si>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</si>
  <si>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</si>
  <si>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</si>
  <si>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</si>
  <si>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</si>
  <si>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</si>
  <si>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</si>
  <si>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</si>
  <si>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</si>
  <si>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</si>
  <si>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</si>
  <si>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</si>
  <si>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</si>
  <si>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</si>
  <si>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</si>
  <si>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</si>
  <si>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</si>
  <si>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</si>
  <si>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</si>
  <si>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</si>
  <si>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</si>
  <si>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</si>
  <si>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</si>
  <si>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</si>
  <si>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</si>
  <si>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</si>
  <si>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</si>
  <si>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</si>
  <si>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</si>
  <si>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</si>
  <si>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</si>
  <si>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</si>
  <si>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</si>
  <si>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</si>
  <si>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</si>
  <si>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</si>
  <si>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</si>
  <si>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</si>
  <si>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</si>
  <si>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</si>
  <si>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</si>
  <si>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</si>
  <si>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</si>
  <si>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</si>
  <si>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</si>
  <si>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</si>
  <si>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</si>
  <si>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</si>
  <si>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</si>
  <si>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</si>
  <si>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</si>
  <si>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</si>
  <si>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</si>
  <si>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</si>
  <si>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</si>
  <si>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</si>
  <si>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</si>
  <si>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</si>
  <si>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</si>
  <si>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</si>
  <si>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</si>
  <si>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</si>
  <si>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</si>
  <si>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</si>
  <si>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</si>
  <si>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</si>
  <si>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</si>
  <si>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</si>
  <si>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</si>
  <si>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</si>
  <si>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</si>
  <si>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</si>
  <si>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</si>
  <si>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</si>
  <si>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</si>
  <si>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</si>
  <si>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</si>
  <si>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</si>
  <si>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</si>
  <si>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</si>
  <si>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</si>
  <si>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</si>
  <si>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</si>
  <si>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</si>
  <si>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</si>
  <si>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</si>
  <si>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</si>
  <si>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</si>
  <si>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</si>
  <si>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</si>
  <si>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</si>
  <si>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</si>
  <si>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</si>
  <si>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</si>
  <si>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</si>
  <si>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</si>
  <si>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</si>
  <si>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</si>
  <si>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</si>
  <si>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</si>
  <si>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</si>
  <si>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</si>
  <si>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</si>
  <si>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</si>
  <si>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</si>
  <si>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</si>
  <si>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</si>
  <si>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</si>
  <si>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</si>
  <si>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</si>
  <si>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</si>
  <si>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</si>
  <si>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</si>
  <si>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</si>
  <si>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</si>
  <si>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</si>
  <si>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</si>
  <si>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</si>
  <si>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</si>
  <si>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</si>
  <si>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</si>
  <si>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</si>
  <si>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</si>
  <si>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</si>
  <si>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</si>
  <si>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</si>
  <si>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</si>
  <si>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</si>
  <si>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</si>
  <si>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</si>
  <si>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</si>
  <si>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</si>
  <si>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</si>
  <si>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</si>
  <si>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</si>
  <si>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</si>
  <si>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</si>
  <si>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</si>
  <si>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</si>
  <si>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</si>
  <si>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</si>
  <si>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</si>
  <si>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</si>
  <si>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</si>
  <si>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</si>
  <si>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</si>
  <si>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</si>
  <si>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</si>
  <si>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</si>
  <si>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</si>
  <si>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</si>
  <si>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</si>
  <si>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</si>
  <si>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</si>
  <si>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</si>
  <si>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</si>
  <si>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</si>
  <si>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</si>
  <si>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</si>
  <si>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</si>
  <si>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</si>
  <si>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</si>
  <si>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</si>
  <si>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</si>
  <si>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</si>
  <si>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</si>
  <si>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</si>
  <si>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</si>
  <si>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</si>
  <si>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</si>
  <si>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</si>
  <si>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</si>
  <si>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</si>
  <si>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</si>
  <si>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</si>
  <si>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</si>
  <si>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</si>
  <si>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</si>
  <si>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</si>
  <si>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</si>
  <si>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</si>
  <si>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</si>
  <si>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</si>
  <si>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</si>
  <si>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</si>
  <si>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</si>
  <si>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</si>
  <si>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</si>
  <si>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</si>
  <si>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</si>
  <si>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</si>
  <si>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</si>
  <si>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</si>
  <si>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</si>
  <si>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</si>
  <si>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</si>
  <si>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</si>
  <si>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</si>
  <si>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</si>
  <si>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</si>
  <si>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</si>
  <si>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</si>
  <si>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</si>
  <si>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</si>
  <si>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</si>
  <si>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</si>
  <si>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</si>
  <si>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</si>
  <si>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</si>
  <si>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</si>
  <si>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</si>
  <si>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</si>
  <si>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</si>
  <si>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</si>
  <si>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</si>
  <si>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</si>
  <si>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</si>
  <si>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</si>
  <si>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</si>
  <si>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</si>
  <si>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</si>
  <si>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</si>
  <si>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</si>
  <si>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</si>
  <si>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</si>
  <si>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</si>
  <si>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</si>
  <si>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</si>
  <si>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</si>
  <si>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</si>
  <si>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</si>
  <si>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</si>
  <si>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</si>
  <si>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</si>
  <si>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</si>
  <si>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</si>
  <si>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</si>
  <si>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</si>
  <si>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</si>
  <si>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</si>
  <si>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</si>
  <si>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</si>
  <si>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</si>
  <si>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</si>
  <si>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</si>
  <si>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</si>
  <si>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</si>
  <si>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</si>
  <si>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</si>
  <si>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</si>
  <si>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</si>
  <si>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</si>
  <si>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</si>
  <si>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</si>
  <si>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</si>
  <si>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</si>
  <si>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</si>
  <si>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</si>
  <si>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</si>
  <si>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</si>
  <si>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</si>
  <si>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</si>
  <si>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</si>
  <si>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</si>
  <si>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</si>
  <si>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</si>
  <si>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</si>
  <si>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</si>
  <si>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</si>
  <si>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</si>
  <si>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</si>
  <si>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</si>
  <si>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</si>
  <si>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</si>
  <si>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</si>
  <si>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</si>
  <si>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</si>
  <si>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</si>
  <si>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</si>
  <si>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</si>
  <si>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</si>
  <si>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</si>
  <si>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</si>
  <si>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</si>
  <si>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</si>
  <si>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</si>
  <si>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</si>
  <si>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</si>
  <si>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</si>
  <si>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</si>
  <si>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</si>
  <si>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</si>
  <si>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</si>
  <si>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</si>
  <si>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</si>
  <si>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</si>
  <si>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</si>
  <si>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</si>
  <si>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</si>
  <si>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</si>
  <si>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</si>
  <si>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</si>
  <si>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</si>
  <si>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</si>
  <si>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</si>
  <si>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</si>
  <si>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</si>
  <si>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</si>
  <si>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</si>
  <si>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</si>
  <si>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</si>
  <si>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</si>
  <si>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</si>
  <si>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</si>
  <si>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</si>
  <si>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</si>
  <si>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</si>
  <si>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</si>
  <si>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</si>
  <si>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</si>
  <si>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</si>
  <si>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</si>
  <si>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</si>
  <si>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</si>
  <si>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</si>
  <si>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</si>
  <si>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</si>
  <si>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</si>
  <si>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</si>
  <si>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</si>
  <si>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</si>
  <si>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</si>
  <si>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</si>
  <si>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</si>
  <si>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</si>
  <si>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</si>
  <si>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</si>
  <si>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</si>
  <si>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</si>
  <si>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</si>
  <si>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</si>
  <si>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</si>
  <si>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</si>
  <si>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</si>
  <si>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</si>
  <si>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</si>
  <si>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</si>
  <si>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</si>
  <si>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</si>
  <si>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</si>
  <si>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</si>
  <si>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</si>
  <si>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</si>
  <si>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</si>
  <si>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</si>
  <si>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</si>
  <si>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</si>
  <si>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</si>
  <si>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</si>
  <si>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</si>
  <si>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</si>
  <si>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</si>
  <si>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</si>
  <si>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</si>
  <si>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</si>
  <si>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</si>
  <si>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</si>
  <si>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</si>
  <si>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</si>
  <si>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</si>
  <si>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</si>
  <si>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</si>
  <si>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</si>
  <si>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</si>
  <si>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</si>
  <si>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</si>
  <si>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</si>
  <si>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</si>
  <si>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</si>
  <si>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</si>
  <si>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</si>
  <si>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</si>
  <si>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</si>
  <si>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</si>
  <si>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</si>
  <si>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</si>
  <si>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</si>
  <si>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</si>
  <si>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</si>
  <si>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</si>
  <si>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</si>
  <si>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</si>
  <si>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</si>
  <si>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</si>
  <si>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</si>
  <si>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</si>
  <si>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</si>
  <si>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</si>
  <si>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</si>
  <si>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</si>
  <si>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</si>
  <si>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</si>
  <si>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</si>
  <si>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</si>
  <si>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</si>
  <si>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</si>
  <si>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</si>
  <si>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</si>
  <si>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</si>
  <si>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</si>
  <si>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</si>
  <si>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</si>
  <si>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</si>
  <si>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</si>
  <si>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</si>
  <si>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</si>
  <si>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</si>
  <si>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</si>
  <si>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</si>
  <si>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</si>
  <si>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</si>
  <si>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</si>
  <si>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</si>
  <si>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</si>
  <si>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</si>
  <si>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</si>
  <si>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</si>
  <si>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</si>
  <si>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</si>
  <si>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</si>
  <si>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</si>
  <si>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</si>
  <si>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</si>
  <si>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</si>
  <si>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</si>
  <si>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</si>
  <si>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</si>
  <si>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</si>
  <si>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</si>
  <si>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</si>
  <si>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</si>
  <si>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</si>
  <si>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</si>
  <si>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</si>
  <si>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</si>
  <si>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</si>
  <si>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</si>
  <si>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</si>
  <si>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</si>
  <si>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</si>
  <si>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</si>
  <si>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</si>
  <si>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</si>
  <si>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</si>
  <si>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</si>
  <si>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</si>
  <si>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</si>
  <si>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</si>
  <si>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</si>
  <si>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</si>
  <si>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</si>
  <si>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</si>
  <si>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</si>
  <si>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</si>
  <si>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</si>
  <si>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</si>
  <si>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</si>
  <si>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</si>
  <si>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</si>
  <si>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</si>
  <si>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</si>
  <si>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</si>
  <si>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</si>
  <si>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</si>
  <si>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</si>
  <si>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</si>
  <si>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</si>
  <si>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</si>
  <si>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</si>
  <si>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</si>
  <si>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</si>
  <si>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</si>
  <si>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</si>
  <si>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</si>
  <si>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</si>
  <si>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</si>
  <si>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</si>
  <si>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</si>
  <si>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</si>
  <si>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</si>
  <si>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</si>
  <si>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</si>
  <si>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</si>
  <si>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</si>
  <si>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</si>
  <si>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</si>
  <si>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</si>
  <si>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</si>
  <si>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</si>
  <si>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</si>
  <si>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</si>
  <si>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</si>
  <si>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</si>
  <si>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</si>
  <si>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</si>
  <si>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</si>
  <si>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</si>
  <si>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</si>
  <si>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</si>
  <si>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</si>
  <si>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</si>
  <si>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</si>
  <si>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</si>
  <si>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</si>
  <si>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</si>
  <si>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</si>
  <si>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</si>
  <si>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</si>
  <si>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</si>
  <si>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</si>
  <si>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</si>
  <si>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</si>
  <si>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</si>
  <si>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</si>
  <si>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</si>
  <si>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</si>
  <si>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</si>
  <si>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</si>
  <si>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</si>
  <si>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</si>
  <si>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</si>
  <si>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</si>
  <si>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</si>
  <si>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</si>
  <si>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</si>
  <si>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</si>
  <si>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</si>
  <si>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</si>
  <si>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</si>
  <si>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</si>
  <si>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</si>
  <si>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</si>
  <si>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</si>
  <si>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</si>
  <si>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</si>
  <si>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</si>
  <si>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</si>
  <si>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</si>
  <si>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</si>
  <si>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</si>
  <si>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</si>
  <si>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</si>
  <si>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</si>
  <si>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</si>
  <si>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</si>
  <si>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</si>
  <si>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</si>
  <si>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</si>
  <si>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</si>
  <si>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</si>
  <si>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</si>
  <si>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</si>
  <si>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</si>
  <si>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</si>
  <si>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</si>
  <si>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</si>
  <si>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</si>
  <si>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</si>
  <si>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</si>
  <si>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</si>
  <si>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</si>
  <si>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</si>
  <si>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</si>
  <si>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</si>
  <si>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</si>
  <si>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</si>
  <si>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</si>
  <si>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</si>
  <si>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</si>
  <si>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</si>
  <si>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</si>
  <si>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</si>
  <si>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</si>
  <si>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</si>
  <si>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</si>
  <si>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</si>
  <si>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</si>
  <si>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</si>
  <si>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</si>
  <si>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</si>
  <si>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</si>
  <si>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</si>
  <si>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</si>
  <si>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</si>
  <si>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</si>
  <si>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</si>
  <si>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</si>
  <si>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</si>
  <si>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</si>
  <si>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</si>
  <si>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</si>
  <si>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</si>
  <si>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</si>
  <si>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</si>
  <si>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</si>
  <si>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</si>
  <si>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</si>
  <si>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</si>
  <si>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</si>
  <si>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</si>
  <si>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</si>
  <si>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</si>
  <si>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</si>
  <si>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</si>
  <si>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</si>
  <si>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</si>
  <si>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</si>
  <si>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</si>
  <si>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</si>
  <si>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</si>
  <si>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</si>
  <si>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</si>
  <si>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</si>
  <si>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</si>
  <si>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</si>
  <si>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</si>
  <si>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</si>
  <si>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</si>
  <si>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</si>
  <si>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</si>
  <si>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</si>
  <si>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</si>
  <si>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</si>
  <si>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</si>
  <si>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</si>
  <si>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</si>
  <si>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</si>
  <si>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</si>
  <si>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</si>
  <si>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</si>
  <si>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</si>
  <si>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</si>
  <si>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</si>
  <si>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</si>
  <si>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</si>
  <si>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</si>
  <si>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</si>
  <si>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</si>
  <si>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</si>
  <si>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</si>
  <si>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</si>
  <si>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</si>
  <si>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</si>
  <si>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</si>
  <si>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</si>
  <si>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</si>
  <si>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</si>
  <si>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</si>
  <si>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</si>
  <si>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</si>
  <si>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</si>
  <si>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</si>
  <si>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</si>
  <si>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</si>
  <si>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</si>
  <si>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</si>
  <si>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</si>
  <si>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</si>
  <si>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</si>
  <si>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</si>
  <si>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</si>
  <si>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</si>
  <si>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</si>
  <si>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</si>
  <si>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</si>
  <si>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</si>
  <si>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</si>
  <si>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</si>
  <si>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</si>
  <si>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</si>
  <si>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</si>
  <si>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</si>
  <si>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</si>
  <si>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</si>
  <si>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</si>
  <si>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</si>
  <si>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</si>
  <si>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</si>
  <si>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</si>
  <si>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</si>
  <si>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</si>
  <si>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</si>
  <si>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</si>
  <si>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</si>
  <si>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</si>
  <si>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</si>
  <si>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</si>
  <si>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</si>
  <si>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</si>
  <si>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</si>
  <si>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</si>
  <si>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</si>
  <si>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</si>
  <si>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</si>
  <si>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</si>
  <si>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</si>
  <si>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</si>
  <si>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</si>
  <si>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</si>
  <si>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</si>
  <si>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</si>
  <si>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</si>
  <si>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</si>
  <si>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</si>
  <si>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</si>
  <si>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</si>
  <si>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</si>
  <si>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</si>
  <si>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</si>
  <si>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</si>
  <si>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</si>
  <si>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</si>
  <si>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</si>
  <si>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</si>
  <si>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</si>
  <si>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</si>
  <si>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</si>
  <si>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</si>
  <si>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</si>
  <si>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</si>
  <si>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</si>
  <si>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</si>
  <si>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</si>
  <si>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</si>
  <si>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</si>
  <si>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</si>
  <si>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</si>
  <si>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</si>
  <si>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</si>
  <si>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</si>
  <si>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</si>
  <si>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</si>
  <si>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</si>
  <si>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</si>
  <si>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</si>
  <si>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</si>
  <si>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</si>
  <si>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</si>
  <si>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</si>
  <si>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</si>
  <si>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</si>
  <si>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</si>
  <si>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</si>
  <si>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</si>
  <si>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</si>
  <si>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</si>
  <si>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</si>
  <si>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</si>
  <si>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</si>
  <si>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</si>
  <si>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</si>
  <si>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</si>
  <si>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</si>
  <si>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</si>
  <si>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</si>
  <si>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</si>
  <si>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</si>
  <si>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</si>
  <si>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</si>
  <si>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</si>
  <si>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</si>
  <si>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</si>
  <si>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</si>
  <si>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</si>
  <si>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</si>
  <si>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</si>
  <si>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</si>
  <si>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</si>
  <si>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</si>
  <si>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</si>
  <si>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</si>
  <si>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</si>
  <si>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</si>
  <si>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</si>
  <si>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</si>
  <si>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</si>
  <si>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</si>
  <si>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</si>
  <si>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</si>
  <si>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</si>
  <si>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</si>
  <si>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</si>
  <si>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</si>
  <si>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</si>
  <si>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</si>
  <si>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</si>
  <si>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</si>
  <si>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</si>
  <si>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</si>
  <si>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</si>
  <si>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</si>
  <si>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</si>
  <si>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</si>
  <si>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</si>
  <si>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</si>
  <si>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</si>
  <si>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</si>
  <si>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</si>
  <si>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</si>
  <si>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</si>
  <si>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</si>
  <si>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</si>
  <si>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</si>
  <si>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</si>
  <si>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</si>
  <si>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</si>
  <si>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</si>
  <si>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</si>
  <si>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</si>
  <si>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</si>
  <si>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</si>
  <si>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</si>
  <si>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</si>
  <si>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</si>
  <si>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</si>
  <si>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</si>
  <si>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</si>
  <si>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</si>
  <si>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</si>
  <si>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</si>
  <si>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</si>
  <si>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</si>
  <si>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</si>
  <si>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</si>
  <si>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</si>
  <si>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</si>
  <si>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</si>
  <si>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</si>
  <si>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</si>
  <si>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</si>
  <si>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</si>
  <si>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</si>
  <si>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</si>
  <si>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</si>
  <si>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</si>
  <si>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</si>
  <si>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</si>
  <si>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</si>
  <si>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</si>
  <si>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</si>
  <si>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</si>
  <si>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</si>
  <si>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</si>
  <si>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</si>
  <si>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</si>
  <si>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</si>
  <si>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</si>
  <si>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</si>
  <si>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</si>
  <si>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</si>
  <si>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</si>
  <si>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</si>
  <si>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</si>
  <si>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</si>
  <si>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</si>
  <si>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</si>
  <si>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</si>
  <si>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</si>
  <si>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</si>
  <si>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</si>
  <si>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</si>
  <si>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</si>
  <si>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</si>
  <si>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</si>
  <si>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</si>
  <si>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</si>
  <si>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</si>
  <si>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</si>
  <si>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</si>
  <si>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</si>
  <si>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</si>
  <si>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</si>
  <si>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</si>
  <si>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</si>
  <si>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</si>
  <si>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</si>
  <si>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</si>
  <si>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</si>
  <si>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</si>
  <si>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</si>
  <si>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</si>
  <si>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</si>
  <si>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</si>
  <si>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</si>
  <si>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</si>
  <si>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</si>
  <si>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</si>
  <si>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</si>
  <si>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</si>
  <si>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</si>
  <si>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</si>
  <si>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</si>
  <si>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</si>
  <si>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</si>
  <si>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</si>
  <si>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</si>
  <si>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</si>
  <si>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</si>
  <si>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</si>
  <si>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</si>
  <si>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</si>
  <si>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</si>
  <si>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</si>
  <si>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</si>
  <si>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</si>
  <si>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</si>
  <si>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</si>
  <si>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</si>
  <si>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</si>
  <si>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</si>
  <si>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</si>
  <si>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</si>
  <si>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</si>
  <si>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</si>
  <si>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</si>
  <si>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</si>
  <si>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</si>
  <si>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</si>
  <si>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</si>
  <si>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</si>
  <si>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</si>
  <si>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</si>
  <si>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</si>
  <si>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</si>
  <si>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</si>
  <si>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</si>
  <si>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</si>
  <si>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</si>
  <si>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</si>
  <si>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</si>
  <si>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</si>
  <si>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</si>
  <si>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</si>
  <si>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</si>
  <si>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</si>
  <si>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</si>
  <si>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</si>
  <si>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</si>
  <si>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</si>
  <si>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</si>
  <si>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</si>
  <si>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</si>
  <si>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</si>
  <si>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</si>
  <si>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</si>
  <si>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</si>
  <si>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</si>
  <si>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</si>
  <si>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</si>
  <si>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</si>
  <si>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</si>
  <si>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</si>
  <si>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</si>
  <si>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</si>
  <si>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</si>
  <si>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</si>
  <si>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</si>
  <si>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</si>
  <si>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</si>
  <si>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</si>
  <si>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</si>
  <si>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</si>
  <si>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</si>
  <si>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</si>
  <si>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</si>
  <si>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</si>
  <si>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</si>
  <si>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</si>
  <si>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</si>
  <si>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</si>
  <si>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</si>
  <si>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</si>
  <si>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</si>
  <si>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</si>
  <si>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</si>
  <si>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</si>
  <si>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</si>
  <si>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</si>
  <si>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</si>
  <si>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</si>
  <si>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</si>
  <si>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</si>
  <si>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</si>
  <si>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</si>
  <si>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</si>
  <si>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</si>
  <si>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</si>
  <si>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</si>
  <si>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</si>
  <si>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</si>
  <si>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</si>
  <si>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</si>
  <si>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</si>
  <si>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</si>
  <si>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</si>
  <si>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</si>
  <si>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</si>
  <si>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</si>
  <si>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</si>
  <si>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</si>
  <si>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</si>
  <si>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</si>
  <si>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</si>
  <si>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</si>
  <si>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</si>
  <si>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</si>
  <si>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</si>
  <si>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</si>
  <si>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</si>
  <si>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</si>
  <si>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</si>
  <si>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</si>
  <si>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</si>
  <si>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</si>
  <si>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</si>
  <si>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</si>
  <si>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</si>
  <si>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</si>
  <si>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</si>
  <si>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</si>
  <si>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</si>
  <si>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</si>
  <si>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</si>
  <si>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</si>
  <si>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</si>
  <si>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</si>
  <si>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</si>
  <si>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</si>
  <si>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</si>
  <si>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</si>
  <si>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</si>
  <si>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</si>
  <si>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</si>
  <si>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</si>
  <si>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</si>
  <si>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</si>
  <si>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</si>
  <si>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</si>
  <si>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</si>
  <si>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</si>
  <si>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</si>
  <si>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</si>
  <si>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</si>
  <si>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</si>
  <si>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</si>
  <si>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</si>
  <si>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</si>
  <si>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</si>
  <si>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</si>
  <si>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</si>
  <si>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</si>
  <si>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</si>
  <si>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</si>
  <si>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</si>
  <si>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</si>
  <si>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</si>
  <si>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</si>
  <si>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</si>
  <si>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</si>
  <si>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</si>
  <si>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</si>
  <si>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</si>
  <si>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</si>
  <si>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</si>
  <si>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</si>
  <si>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</si>
  <si>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</si>
  <si>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</si>
  <si>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</si>
  <si>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</si>
  <si>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</si>
  <si>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</si>
  <si>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</si>
  <si>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</si>
  <si>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</si>
  <si>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</si>
  <si>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</si>
  <si>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</si>
  <si>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</si>
  <si>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</si>
  <si>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</si>
  <si>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</si>
  <si>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</si>
  <si>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</si>
  <si>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</si>
  <si>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</si>
  <si>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</si>
  <si>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</si>
  <si>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</si>
  <si>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</si>
  <si>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</si>
  <si>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</si>
  <si>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</si>
  <si>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</si>
  <si>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</si>
  <si>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</si>
  <si>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</si>
  <si>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</si>
  <si>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</si>
  <si>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</si>
  <si>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</si>
  <si>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</si>
  <si>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</si>
  <si>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</si>
  <si>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</si>
  <si>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</si>
  <si>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</si>
  <si>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</si>
  <si>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</si>
  <si>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</si>
  <si>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</si>
  <si>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</si>
  <si>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</si>
  <si>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</si>
  <si>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</si>
  <si>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</si>
  <si>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</si>
  <si>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</si>
  <si>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</si>
  <si>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</si>
  <si>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</si>
  <si>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</si>
  <si>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</si>
  <si>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</si>
  <si>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</si>
  <si>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</si>
  <si>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</si>
  <si>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</si>
  <si>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</si>
  <si>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</si>
  <si>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</si>
  <si>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</si>
  <si>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</si>
  <si>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</si>
  <si>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</si>
  <si>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</si>
  <si>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</si>
  <si>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</si>
  <si>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</si>
  <si>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</si>
  <si>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</si>
  <si>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</si>
  <si>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</si>
  <si>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</si>
  <si>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</si>
  <si>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</si>
  <si>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</si>
  <si>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</si>
  <si>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</si>
  <si>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</si>
  <si>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</si>
  <si>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</si>
  <si>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</si>
  <si>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</si>
  <si>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</si>
  <si>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</si>
  <si>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</si>
  <si>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</si>
  <si>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</si>
  <si>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</si>
  <si>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</si>
  <si>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</si>
  <si>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</si>
  <si>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</si>
  <si>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</si>
  <si>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</si>
  <si>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</si>
  <si>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</si>
  <si>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</si>
  <si>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</si>
  <si>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</si>
  <si>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</si>
  <si>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</si>
  <si>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</si>
  <si>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</si>
  <si>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</si>
  <si>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</si>
  <si>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</si>
  <si>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</si>
  <si>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</si>
  <si>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</si>
  <si>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</si>
  <si>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</si>
  <si>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</si>
  <si>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</si>
  <si>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</si>
  <si>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</si>
  <si>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</si>
  <si>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</si>
  <si>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</si>
  <si>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</si>
  <si>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</si>
  <si>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</si>
  <si>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</si>
  <si>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</si>
  <si>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</si>
  <si>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</si>
  <si>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</si>
  <si>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</si>
  <si>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</si>
  <si>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</si>
  <si>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</si>
  <si>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</si>
  <si>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</si>
  <si>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</si>
  <si>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</si>
  <si>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</si>
  <si>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</si>
  <si>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</si>
  <si>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</si>
  <si>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</si>
  <si>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</si>
  <si>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</si>
  <si>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</si>
  <si>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</si>
  <si>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</si>
  <si>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</si>
  <si>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</si>
  <si>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</si>
  <si>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</si>
  <si>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</si>
  <si>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</si>
  <si>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</si>
  <si>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</si>
  <si>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</si>
  <si>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</si>
  <si>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</si>
  <si>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</si>
  <si>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</si>
  <si>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</si>
  <si>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</si>
  <si>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</si>
  <si>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</si>
  <si>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</si>
  <si>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</si>
  <si>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</si>
  <si>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</si>
  <si>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</si>
  <si>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</si>
  <si>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</si>
  <si>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</si>
  <si>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</si>
  <si>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</si>
  <si>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</si>
  <si>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</si>
  <si>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</si>
  <si>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</si>
  <si>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</si>
  <si>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</si>
  <si>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</si>
  <si>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</si>
  <si>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</si>
  <si>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</si>
  <si>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</si>
  <si>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</si>
  <si>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</si>
  <si>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</si>
  <si>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</si>
  <si>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</si>
  <si>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</si>
  <si>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</si>
  <si>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</si>
  <si>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</si>
  <si>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</si>
  <si>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</si>
  <si>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</si>
  <si>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</si>
  <si>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</si>
  <si>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</si>
  <si>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</si>
  <si>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</si>
  <si>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</si>
  <si>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</si>
  <si>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</si>
  <si>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</si>
  <si>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</si>
  <si>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</si>
  <si>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</si>
  <si>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</si>
  <si>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</si>
  <si>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</si>
  <si>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</si>
  <si>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</si>
  <si>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</si>
  <si>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</si>
  <si>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</si>
  <si>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</si>
  <si>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</si>
  <si>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</si>
  <si>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</si>
  <si>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</si>
  <si>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</si>
  <si>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</si>
  <si>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</si>
  <si>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</si>
  <si>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</si>
  <si>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</si>
  <si>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</si>
  <si>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</si>
  <si>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</si>
  <si>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</si>
  <si>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</si>
  <si>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</si>
  <si>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</si>
  <si>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</si>
  <si>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</si>
  <si>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</si>
  <si>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</si>
  <si>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</si>
  <si>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</si>
  <si>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</si>
  <si>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</si>
  <si>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</si>
  <si>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</si>
  <si>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</si>
  <si>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</si>
  <si>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</si>
  <si>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</si>
  <si>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</si>
  <si>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</si>
  <si>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</si>
  <si>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</si>
  <si>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</si>
  <si>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</si>
  <si>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</si>
  <si>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</si>
  <si>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</si>
  <si>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</si>
  <si>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</si>
  <si>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</si>
  <si>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</si>
  <si>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</si>
  <si>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</si>
  <si>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</si>
  <si>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</si>
  <si>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</si>
  <si>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</si>
  <si>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</si>
  <si>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</si>
  <si>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</si>
  <si>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</si>
  <si>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</si>
  <si>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</si>
  <si>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</si>
  <si>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</si>
  <si>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</si>
  <si>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</si>
  <si>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</si>
  <si>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</si>
  <si>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</si>
  <si>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</si>
  <si>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</si>
  <si>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</si>
  <si>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</si>
  <si>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</si>
  <si>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</si>
  <si>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</si>
  <si>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</si>
  <si>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</si>
  <si>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</si>
  <si>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</si>
  <si>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</si>
  <si>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</si>
  <si>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</si>
  <si>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</si>
  <si>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</si>
  <si>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</si>
  <si>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</si>
  <si>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</si>
  <si>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</si>
  <si>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</si>
  <si>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</si>
  <si>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</si>
  <si>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</si>
  <si>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</si>
  <si>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</si>
  <si>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</si>
  <si>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</si>
  <si>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</si>
  <si>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</si>
  <si>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</si>
  <si>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</si>
  <si>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</si>
  <si>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</si>
  <si>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</si>
  <si>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</si>
  <si>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</si>
  <si>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</si>
  <si>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</si>
  <si>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</si>
  <si>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</si>
  <si>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</si>
  <si>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</si>
  <si>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</si>
  <si>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</si>
  <si>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</si>
  <si>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</si>
  <si>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</si>
  <si>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</si>
  <si>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</si>
  <si>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</si>
  <si>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</si>
  <si>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</si>
  <si>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</si>
  <si>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</si>
  <si>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</si>
  <si>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</si>
  <si>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</si>
  <si>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</si>
  <si>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</si>
  <si>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</si>
  <si>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</si>
  <si>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</si>
  <si>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</si>
  <si>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</si>
  <si>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</si>
  <si>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</si>
  <si>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</si>
  <si>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</si>
  <si>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</si>
  <si>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</si>
  <si>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</si>
  <si>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</si>
  <si>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</si>
  <si>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</si>
  <si>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</si>
  <si>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</si>
  <si>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</si>
  <si>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</si>
  <si>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</si>
  <si>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</si>
  <si>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</si>
  <si>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</si>
  <si>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</si>
  <si>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</si>
  <si>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</si>
  <si>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</si>
  <si>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</si>
  <si>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</si>
  <si>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</si>
  <si>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</si>
  <si>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</si>
  <si>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</si>
  <si>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</si>
  <si>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</si>
  <si>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</si>
  <si>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</si>
  <si>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</si>
  <si>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</si>
  <si>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</si>
  <si>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</si>
  <si>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</si>
  <si>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</si>
  <si>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</si>
  <si>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</si>
  <si>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</si>
  <si>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</si>
  <si>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</si>
  <si>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</si>
  <si>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</si>
  <si>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</si>
  <si>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</si>
  <si>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</si>
  <si>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</si>
  <si>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</si>
  <si>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</si>
  <si>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</si>
  <si>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</si>
  <si>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</si>
  <si>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</si>
  <si>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</si>
  <si>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</si>
  <si>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</si>
  <si>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</si>
  <si>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</si>
  <si>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</si>
  <si>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</si>
  <si>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</si>
  <si>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</si>
  <si>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</si>
  <si>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</si>
  <si>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</si>
  <si>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</si>
  <si>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</si>
  <si>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</si>
  <si>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</si>
  <si>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</si>
  <si>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</si>
  <si>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</si>
  <si>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</si>
  <si>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</si>
  <si>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</si>
  <si>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</si>
  <si>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</si>
  <si>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</si>
  <si>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</si>
  <si>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</si>
  <si>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</si>
  <si>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</si>
  <si>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</si>
  <si>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</si>
  <si>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</si>
  <si>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</si>
  <si>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</si>
  <si>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</si>
  <si>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</si>
  <si>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</si>
  <si>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</si>
  <si>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</si>
  <si>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</si>
  <si>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</si>
  <si>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</si>
  <si>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</si>
  <si>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</si>
  <si>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</si>
  <si>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</si>
  <si>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</si>
  <si>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</si>
  <si>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</si>
  <si>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</si>
  <si>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</si>
  <si>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</si>
  <si>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</si>
  <si>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</si>
  <si>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</si>
  <si>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</si>
  <si>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</si>
  <si>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</si>
  <si>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</si>
  <si>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</si>
  <si>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</si>
  <si>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</si>
  <si>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</si>
  <si>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</si>
  <si>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</si>
  <si>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</si>
  <si>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</si>
  <si>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</si>
  <si>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</si>
  <si>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</si>
  <si>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</si>
  <si>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</si>
  <si>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</si>
  <si>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</si>
  <si>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</si>
  <si>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</si>
  <si>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</si>
  <si>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</si>
  <si>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</si>
  <si>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</si>
  <si>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</si>
  <si>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</si>
  <si>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</si>
  <si>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</si>
  <si>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</si>
  <si>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</si>
  <si>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</si>
  <si>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</si>
  <si>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</si>
  <si>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</si>
  <si>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</si>
  <si>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</si>
  <si>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</si>
  <si>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</si>
  <si>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</si>
  <si>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</si>
  <si>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</si>
  <si>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</si>
  <si>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</si>
  <si>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</si>
  <si>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</si>
  <si>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</si>
  <si>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</si>
  <si>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</si>
  <si>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</si>
  <si>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</si>
  <si>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</si>
  <si>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</si>
  <si>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</si>
  <si>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</si>
  <si>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</si>
  <si>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</si>
  <si>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</si>
  <si>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</si>
  <si>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</si>
  <si>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</si>
  <si>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</si>
  <si>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</si>
  <si>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</si>
  <si>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</si>
  <si>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</si>
  <si>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</si>
  <si>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</si>
  <si>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</si>
  <si>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</si>
  <si>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</si>
  <si>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</si>
  <si>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</si>
  <si>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</si>
  <si>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</si>
  <si>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</si>
  <si>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</si>
  <si>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</si>
  <si>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</si>
  <si>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</si>
  <si>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</si>
  <si>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</si>
  <si>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</si>
  <si>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</si>
  <si>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</si>
  <si>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</si>
  <si>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</si>
  <si>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</si>
  <si>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</si>
  <si>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</si>
  <si>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</si>
  <si>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</si>
  <si>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</si>
  <si>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</si>
  <si>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</si>
  <si>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</si>
  <si>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</si>
  <si>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</si>
  <si>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</si>
  <si>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</si>
  <si>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</si>
  <si>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</si>
  <si>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</si>
  <si>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</si>
  <si>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</si>
  <si>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</si>
  <si>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</si>
  <si>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</si>
  <si>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</si>
  <si>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</si>
  <si>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</si>
  <si>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</si>
  <si>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</si>
  <si>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</si>
  <si>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</si>
  <si>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</si>
  <si>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</si>
  <si>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</si>
  <si>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</si>
  <si>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</si>
  <si>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</si>
  <si>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</si>
  <si>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</si>
  <si>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</si>
  <si>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</si>
  <si>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</si>
  <si>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</si>
  <si>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</si>
  <si>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</si>
  <si>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</si>
  <si>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</si>
  <si>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</si>
  <si>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</si>
  <si>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</si>
  <si>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</si>
  <si>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</si>
  <si>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</si>
  <si>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</si>
  <si>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</si>
  <si>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</si>
  <si>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</si>
  <si>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</si>
  <si>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</si>
  <si>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</si>
  <si>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</si>
  <si>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</si>
  <si>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</si>
  <si>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</si>
  <si>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</si>
  <si>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</si>
  <si>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</si>
  <si>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</si>
  <si>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</si>
  <si>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</si>
  <si>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</si>
  <si>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</si>
  <si>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</si>
  <si>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</si>
  <si>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</si>
  <si>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</si>
  <si>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</si>
  <si>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</si>
  <si>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</si>
  <si>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</si>
  <si>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</si>
  <si>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</si>
  <si>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</si>
  <si>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</si>
  <si>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</si>
  <si>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</si>
  <si>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</si>
  <si>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</si>
  <si>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</si>
  <si>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</si>
  <si>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</si>
  <si>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</si>
  <si>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</si>
  <si>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</si>
  <si>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</si>
  <si>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</si>
  <si>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</si>
  <si>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</si>
  <si>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</si>
  <si>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</si>
  <si>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</si>
  <si>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</si>
  <si>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</si>
  <si>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</si>
  <si>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</si>
  <si>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</si>
  <si>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</si>
  <si>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</si>
  <si>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</si>
  <si>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</si>
  <si>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</si>
  <si>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</si>
  <si>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</si>
  <si>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</si>
  <si>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</si>
  <si>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</si>
  <si>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</si>
  <si>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</si>
  <si>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</si>
  <si>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</si>
  <si>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</si>
  <si>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</si>
  <si>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</si>
  <si>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</si>
  <si>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</si>
  <si>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</si>
  <si>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</si>
  <si>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</si>
  <si>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</si>
  <si>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</si>
  <si>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</si>
  <si>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</si>
  <si>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</si>
  <si>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</si>
  <si>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</si>
  <si>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</si>
  <si>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</si>
  <si>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</si>
  <si>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</si>
  <si>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</si>
  <si>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</si>
  <si>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</si>
  <si>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</si>
  <si>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</si>
  <si>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</si>
  <si>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</si>
  <si>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</si>
  <si>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</si>
  <si>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</si>
  <si>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</si>
  <si>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</si>
  <si>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</si>
  <si>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</si>
  <si>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</si>
  <si>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</si>
  <si>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</si>
  <si>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</si>
  <si>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</si>
  <si>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</si>
  <si>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</si>
  <si>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</si>
  <si>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</si>
  <si>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</si>
  <si>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</si>
  <si>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</si>
  <si>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</si>
  <si>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</si>
  <si>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</si>
  <si>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</si>
  <si>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</si>
  <si>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</si>
  <si>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</si>
  <si>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</si>
  <si>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</si>
  <si>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</si>
  <si>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</si>
  <si>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</si>
  <si>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</si>
  <si>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</si>
  <si>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</si>
  <si>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</si>
  <si>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</si>
  <si>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</si>
  <si>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</si>
  <si>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</si>
  <si>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</si>
  <si>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</si>
  <si>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</si>
  <si>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</si>
  <si>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</si>
  <si>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</si>
  <si>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</si>
  <si>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</si>
  <si>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</si>
  <si>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</si>
  <si>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</si>
  <si>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</si>
  <si>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</si>
  <si>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</si>
  <si>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</si>
  <si>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</si>
  <si>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</si>
  <si>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</si>
  <si>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</si>
  <si>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</si>
  <si>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</si>
  <si>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</si>
  <si>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</si>
  <si>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</si>
  <si>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</si>
  <si>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</si>
  <si>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</si>
  <si>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</si>
  <si>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</si>
  <si>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</si>
  <si>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</si>
  <si>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</si>
  <si>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</si>
  <si>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</si>
  <si>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</si>
  <si>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</si>
  <si>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</si>
  <si>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</si>
  <si>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</si>
  <si>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</si>
  <si>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</si>
  <si>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</si>
  <si>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</si>
  <si>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</si>
  <si>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</si>
  <si>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</si>
  <si>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</si>
  <si>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</si>
  <si>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</si>
  <si>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</si>
  <si>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</si>
  <si>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</si>
  <si>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</si>
  <si>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</si>
  <si>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</si>
  <si>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</si>
  <si>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</si>
  <si>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</si>
  <si>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</si>
  <si>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</si>
  <si>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</si>
  <si>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</si>
  <si>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</si>
  <si>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</si>
  <si>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</si>
  <si>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</si>
  <si>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</si>
  <si>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</si>
  <si>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</si>
  <si>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</si>
  <si>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</si>
  <si>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</si>
  <si>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</si>
  <si>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</si>
  <si>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</si>
  <si>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</si>
  <si>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</si>
  <si>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</si>
  <si>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</si>
  <si>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</si>
  <si>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</si>
  <si>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</si>
  <si>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</si>
  <si>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</si>
  <si>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</si>
  <si>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</si>
  <si>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</si>
  <si>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</si>
  <si>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</si>
  <si>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</si>
  <si>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</si>
  <si>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</si>
  <si>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</si>
  <si>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</si>
  <si>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</si>
  <si>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</si>
  <si>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</si>
  <si>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</si>
  <si>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</si>
  <si>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</si>
  <si>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</si>
  <si>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</si>
  <si>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</si>
  <si>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</si>
  <si>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</si>
  <si>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</si>
  <si>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</si>
  <si>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</si>
  <si>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</si>
  <si>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</si>
  <si>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</si>
  <si>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</si>
  <si>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</si>
  <si>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</si>
  <si>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</si>
  <si>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</si>
  <si>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</si>
  <si>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</si>
  <si>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</si>
  <si>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</si>
  <si>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</si>
  <si>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</si>
  <si>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</si>
  <si>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</si>
  <si>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</si>
  <si>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</si>
  <si>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</si>
  <si>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</si>
  <si>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</si>
  <si>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</si>
  <si>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</si>
  <si>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</si>
  <si>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</si>
  <si>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</si>
  <si>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</si>
  <si>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</si>
  <si>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</si>
  <si>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</si>
  <si>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</si>
  <si>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</si>
  <si>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</si>
  <si>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</si>
  <si>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</si>
  <si>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</si>
  <si>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</si>
  <si>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</si>
  <si>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</si>
  <si>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</si>
  <si>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</si>
  <si>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</si>
  <si>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</si>
  <si>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</si>
  <si>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</si>
  <si>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</si>
  <si>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</si>
  <si>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</si>
  <si>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</si>
  <si>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</si>
  <si>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</si>
  <si>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</si>
  <si>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</si>
  <si>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</si>
  <si>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</si>
  <si>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</si>
  <si>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</si>
  <si>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</si>
  <si>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</si>
  <si>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</si>
  <si>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</si>
  <si>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</si>
  <si>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</si>
  <si>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</si>
  <si>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</si>
  <si>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</si>
  <si>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</si>
  <si>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</si>
  <si>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</si>
  <si>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</si>
  <si>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</si>
  <si>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</si>
  <si>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</si>
  <si>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</si>
  <si>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</si>
  <si>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</si>
  <si>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</si>
  <si>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</si>
  <si>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</si>
  <si>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</si>
  <si>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</si>
  <si>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</si>
  <si>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</si>
  <si>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</si>
  <si>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</si>
  <si>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</si>
  <si>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</si>
  <si>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</si>
  <si>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</si>
  <si>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</si>
  <si>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</si>
  <si>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</si>
  <si>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</si>
  <si>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</si>
  <si>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</si>
  <si>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</si>
  <si>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</si>
  <si>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</si>
  <si>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</si>
  <si>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</si>
  <si>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</si>
  <si>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</si>
  <si>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</si>
  <si>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</si>
  <si>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</si>
  <si>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</si>
  <si>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</si>
  <si>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</si>
  <si>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</si>
  <si>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</si>
  <si>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</si>
  <si>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</si>
  <si>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</si>
  <si>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</si>
  <si>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</si>
  <si>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</si>
  <si>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</si>
  <si>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</si>
  <si>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</si>
  <si>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</si>
  <si>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</si>
  <si>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</si>
  <si>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</si>
  <si>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</si>
  <si>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</si>
  <si>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</si>
  <si>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</si>
  <si>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</si>
  <si>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</si>
  <si>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</si>
  <si>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</si>
  <si>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</si>
  <si>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</si>
  <si>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</si>
  <si>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</si>
  <si>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</si>
  <si>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</si>
  <si>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</si>
  <si>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</si>
  <si>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</si>
  <si>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</si>
  <si>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</si>
  <si>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</si>
  <si>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</si>
  <si>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</si>
  <si>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</si>
  <si>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</si>
  <si>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</si>
  <si>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</si>
  <si>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</si>
  <si>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</si>
  <si>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</si>
  <si>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</si>
  <si>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</si>
  <si>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</si>
  <si>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</si>
  <si>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</si>
  <si>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</si>
  <si>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</si>
  <si>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</si>
  <si>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</si>
  <si>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</si>
  <si>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</si>
  <si>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</si>
  <si>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</si>
  <si>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</si>
  <si>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</si>
  <si>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</si>
  <si>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</si>
  <si>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</si>
  <si>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</si>
  <si>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</si>
  <si>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</si>
  <si>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</si>
  <si>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</si>
  <si>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</si>
  <si>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</si>
  <si>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</si>
  <si>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</si>
  <si>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</si>
  <si>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</si>
  <si>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</si>
  <si>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</si>
  <si>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</si>
  <si>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</si>
  <si>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</si>
  <si>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</si>
  <si>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</si>
  <si>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</si>
  <si>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</si>
  <si>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</si>
  <si>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</si>
  <si>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</si>
  <si>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</si>
  <si>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</si>
  <si>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</si>
  <si>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</si>
  <si>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</si>
  <si>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</si>
  <si>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</si>
  <si>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</si>
  <si>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</si>
  <si>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</si>
  <si>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</si>
  <si>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</si>
  <si>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</si>
  <si>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</si>
  <si>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</si>
  <si>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</si>
  <si>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</si>
  <si>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</si>
  <si>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</si>
  <si>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</si>
  <si>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</si>
  <si>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</si>
  <si>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</si>
  <si>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</si>
  <si>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</si>
  <si>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</si>
  <si>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</si>
  <si>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</si>
  <si>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</si>
  <si>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</si>
  <si>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</si>
  <si>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</si>
  <si>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</si>
  <si>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</si>
  <si>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</si>
  <si>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</si>
  <si>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</si>
  <si>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</si>
  <si>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</si>
  <si>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</si>
  <si>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</si>
  <si>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</si>
  <si>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</si>
  <si>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</si>
  <si>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</si>
  <si>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</si>
  <si>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</si>
  <si>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</si>
  <si>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</si>
  <si>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</si>
  <si>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</si>
  <si>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</si>
  <si>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</si>
  <si>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</si>
  <si>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</si>
  <si>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</si>
  <si>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</si>
  <si>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</si>
  <si>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</si>
  <si>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</si>
  <si>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</si>
  <si>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</si>
  <si>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</si>
  <si>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</si>
  <si>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</si>
  <si>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</si>
  <si>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</si>
  <si>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</si>
  <si>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</si>
  <si>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</si>
  <si>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</si>
  <si>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</si>
  <si>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</si>
  <si>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</si>
  <si>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</si>
  <si>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</si>
  <si>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</si>
  <si>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</si>
  <si>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</si>
  <si>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</si>
  <si>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</si>
  <si>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</si>
  <si>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</si>
  <si>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</si>
  <si>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</si>
  <si>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</si>
  <si>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</si>
  <si>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</si>
  <si>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</si>
  <si>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</si>
  <si>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</si>
  <si>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</si>
  <si>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</si>
  <si>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</si>
  <si>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</si>
  <si>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</si>
  <si>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</si>
  <si>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</si>
  <si>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</si>
  <si>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</si>
  <si>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</si>
  <si>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</si>
  <si>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</si>
  <si>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</si>
  <si>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</si>
  <si>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</si>
  <si>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</si>
  <si>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</si>
  <si>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</si>
  <si>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</si>
  <si>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</si>
  <si>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</si>
  <si>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</si>
  <si>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</si>
  <si>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</si>
  <si>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</si>
  <si>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</si>
  <si>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</si>
  <si>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</si>
  <si>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</si>
  <si>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</si>
  <si>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</si>
  <si>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</si>
  <si>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</si>
  <si>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</si>
  <si>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</si>
  <si>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</si>
  <si>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</si>
  <si>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</si>
  <si>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</si>
  <si>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</si>
  <si>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</si>
  <si>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</si>
  <si>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</si>
  <si>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</si>
  <si>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</si>
  <si>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</si>
  <si>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</si>
  <si>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</si>
  <si>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</si>
  <si>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</si>
  <si>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</si>
  <si>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</si>
  <si>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</si>
  <si>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</si>
  <si>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</si>
  <si>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</si>
  <si>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</si>
  <si>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</si>
  <si>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</si>
  <si>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</si>
  <si>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</si>
  <si>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</si>
  <si>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</si>
  <si>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</si>
  <si>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</si>
  <si>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</si>
  <si>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</si>
  <si>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</si>
  <si>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</si>
  <si>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</si>
  <si>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</si>
  <si>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</si>
  <si>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</si>
  <si>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</si>
  <si>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</si>
  <si>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</si>
  <si>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</si>
  <si>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</si>
  <si>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</si>
  <si>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</si>
  <si>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</si>
  <si>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</si>
  <si>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</si>
  <si>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</si>
  <si>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</si>
  <si>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</si>
  <si>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</si>
  <si>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</si>
  <si>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</si>
  <si>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</si>
  <si>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</si>
  <si>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</si>
  <si>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</si>
  <si>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</si>
  <si>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</si>
  <si>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</si>
  <si>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</si>
  <si>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</si>
  <si>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</si>
  <si>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</si>
  <si>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</si>
  <si>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</si>
  <si>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</si>
  <si>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</si>
  <si>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</si>
  <si>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</si>
  <si>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</si>
  <si>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</si>
  <si>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</si>
  <si>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</si>
  <si>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</si>
  <si>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</si>
  <si>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</si>
  <si>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</si>
  <si>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</si>
  <si>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</si>
  <si>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</si>
  <si>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</si>
  <si>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</si>
  <si>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</si>
  <si>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</si>
  <si>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</si>
  <si>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</si>
  <si>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</si>
  <si>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</si>
  <si>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</si>
  <si>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</si>
  <si>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</si>
  <si>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</si>
  <si>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</si>
  <si>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</si>
  <si>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</si>
  <si>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</si>
  <si>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</si>
  <si>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</si>
  <si>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</si>
  <si>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</si>
  <si>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</si>
  <si>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</si>
  <si>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</si>
  <si>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</si>
  <si>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</si>
  <si>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</si>
  <si>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</si>
  <si>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</si>
  <si>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</si>
  <si>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</si>
  <si>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</si>
  <si>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</si>
  <si>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</si>
  <si>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</si>
  <si>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</si>
  <si>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</si>
  <si>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</si>
  <si>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</si>
  <si>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</si>
  <si>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</si>
  <si>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</si>
  <si>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</si>
  <si>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</si>
  <si>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</si>
  <si>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</si>
  <si>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</si>
  <si>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</si>
  <si>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</si>
  <si>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</si>
  <si>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</si>
  <si>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</si>
  <si>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</si>
  <si>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</si>
  <si>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</si>
  <si>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</si>
  <si>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</si>
  <si>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</si>
  <si>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</si>
  <si>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</si>
  <si>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</si>
  <si>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</si>
  <si>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</si>
  <si>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</si>
  <si>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</si>
  <si>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</si>
  <si>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</si>
  <si>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</si>
  <si>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</si>
  <si>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</si>
  <si>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</si>
  <si>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</si>
  <si>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</si>
  <si>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</si>
  <si>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</si>
  <si>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</si>
  <si>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</si>
  <si>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</si>
  <si>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</si>
  <si>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</si>
  <si>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</si>
  <si>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</si>
  <si>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</si>
  <si>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</si>
  <si>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</si>
  <si>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</si>
  <si>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</si>
  <si>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</si>
  <si>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</si>
  <si>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</si>
  <si>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</si>
  <si>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</si>
  <si>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</si>
  <si>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</si>
  <si>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</si>
  <si>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</si>
  <si>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</si>
  <si>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</si>
  <si>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</si>
  <si>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</si>
  <si>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</si>
  <si>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</si>
  <si>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</si>
  <si>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</si>
  <si>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</si>
  <si>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</si>
  <si>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</si>
  <si>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</si>
  <si>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</si>
  <si>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</si>
  <si>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</si>
  <si>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</si>
  <si>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</si>
  <si>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</si>
  <si>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</si>
  <si>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</si>
  <si>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</si>
  <si>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</si>
  <si>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</si>
  <si>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</si>
  <si>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</si>
  <si>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</si>
  <si>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</si>
  <si>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</si>
  <si>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</si>
  <si>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</si>
  <si>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</si>
  <si>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</si>
  <si>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</si>
  <si>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</si>
  <si>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</si>
  <si>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</si>
  <si>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</si>
  <si>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</si>
  <si>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</si>
  <si>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</si>
  <si>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</si>
  <si>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</si>
  <si>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</si>
  <si>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</si>
  <si>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</si>
  <si>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</si>
  <si>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</si>
  <si>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</si>
  <si>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</si>
  <si>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</si>
  <si>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</si>
  <si>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</si>
  <si>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</si>
  <si>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</si>
  <si>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</si>
  <si>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</si>
  <si>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</si>
  <si>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</si>
  <si>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</si>
  <si>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</si>
  <si>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</si>
  <si>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</si>
  <si>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</si>
  <si>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</si>
  <si>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</si>
  <si>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</si>
  <si>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</si>
  <si>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</si>
  <si>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</si>
  <si>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</si>
  <si>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</si>
  <si>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</si>
  <si>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</si>
  <si>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</si>
  <si>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</si>
  <si>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</si>
  <si>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</si>
  <si>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</si>
  <si>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</si>
  <si>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</si>
  <si>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</si>
  <si>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</si>
  <si>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</si>
  <si>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</si>
  <si>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</si>
  <si>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</si>
  <si>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</si>
  <si>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</si>
  <si>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</si>
  <si>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</si>
  <si>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</si>
  <si>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</si>
  <si>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</si>
  <si>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</si>
  <si>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</si>
  <si>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</si>
  <si>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</si>
  <si>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</si>
  <si>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</si>
  <si>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</si>
  <si>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</si>
  <si>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</si>
  <si>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</si>
  <si>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</si>
  <si>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</si>
  <si>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</si>
  <si>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</si>
  <si>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</si>
  <si>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</si>
  <si>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</si>
  <si>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</si>
  <si>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</si>
  <si>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</si>
  <si>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</si>
  <si>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</si>
  <si>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</si>
  <si>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</si>
  <si>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</si>
  <si>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</si>
  <si>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</si>
  <si>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</si>
  <si>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</si>
  <si>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</si>
  <si>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</si>
  <si>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</si>
  <si>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</si>
  <si>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</si>
  <si>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</si>
  <si>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</si>
  <si>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</si>
  <si>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</si>
  <si>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</si>
  <si>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</si>
  <si>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</si>
  <si>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</si>
  <si>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</si>
  <si>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</si>
  <si>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</si>
  <si>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</si>
  <si>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</si>
  <si>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</si>
  <si>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</si>
  <si>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</si>
  <si>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</si>
  <si>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</si>
  <si>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</si>
  <si>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</si>
  <si>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</si>
  <si>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</si>
  <si>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</si>
  <si>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</si>
  <si>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</si>
  <si>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</si>
  <si>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</si>
  <si>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</si>
  <si>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</si>
  <si>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</si>
  <si>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</si>
  <si>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</si>
  <si>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</si>
  <si>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</si>
  <si>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</si>
  <si>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</si>
  <si>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</si>
  <si>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</si>
  <si>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</si>
  <si>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</si>
  <si>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</si>
  <si>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</si>
  <si>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</si>
  <si>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</si>
  <si>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</si>
  <si>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</si>
  <si>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</si>
  <si>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</si>
  <si>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</si>
  <si>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</si>
  <si>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</si>
  <si>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</si>
  <si>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</si>
  <si>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</si>
  <si>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</si>
  <si>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</si>
  <si>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</si>
  <si>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</si>
  <si>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</si>
  <si>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</si>
  <si>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</si>
  <si>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</si>
  <si>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</si>
  <si>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</si>
  <si>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</si>
  <si>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</si>
  <si>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</si>
  <si>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</si>
  <si>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</si>
  <si>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</si>
  <si>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</si>
  <si>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</si>
  <si>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</si>
  <si>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</si>
  <si>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</si>
  <si>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</si>
  <si>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</si>
  <si>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</si>
  <si>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</si>
  <si>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</si>
  <si>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</si>
  <si>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</si>
  <si>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</si>
  <si>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</si>
  <si>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</si>
  <si>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</si>
  <si>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</si>
  <si>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</si>
  <si>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</si>
  <si>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</si>
  <si>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</si>
  <si>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</si>
  <si>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</si>
  <si>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</si>
  <si>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</si>
  <si>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</si>
  <si>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</si>
  <si>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</si>
  <si>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</si>
  <si>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</si>
  <si>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</si>
  <si>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</si>
  <si>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</si>
  <si>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</si>
  <si>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</si>
  <si>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</si>
  <si>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</si>
  <si>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</si>
  <si>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</si>
  <si>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</si>
  <si>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</si>
  <si>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</si>
  <si>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</si>
  <si>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</si>
  <si>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</si>
  <si>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</si>
  <si>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</si>
  <si>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</si>
  <si>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</si>
  <si>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</si>
  <si>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</si>
  <si>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</si>
  <si>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</si>
  <si>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</si>
  <si>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</si>
  <si>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</si>
  <si>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</si>
  <si>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</si>
  <si>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</si>
  <si>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</si>
  <si>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</si>
  <si>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</si>
  <si>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</si>
  <si>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</si>
  <si>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</si>
  <si>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</si>
  <si>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</si>
  <si>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</si>
  <si>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</si>
  <si>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</si>
  <si>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</si>
  <si>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</si>
  <si>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</si>
  <si>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</si>
  <si>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</si>
  <si>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</si>
  <si>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</si>
  <si>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</si>
  <si>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</si>
  <si>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</si>
  <si>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</si>
  <si>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</si>
  <si>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</si>
  <si>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</si>
  <si>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</si>
  <si>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</si>
  <si>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</si>
  <si>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</si>
  <si>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</si>
  <si>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</si>
  <si>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</si>
  <si>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</si>
  <si>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</si>
  <si>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</si>
  <si>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</si>
  <si>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</si>
  <si>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</si>
  <si>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</si>
  <si>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</si>
  <si>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</si>
  <si>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</si>
  <si>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</si>
  <si>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</si>
  <si>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</si>
  <si>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</si>
  <si>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</si>
  <si>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</si>
  <si>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</si>
  <si>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</si>
  <si>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</si>
  <si>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</si>
  <si>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</si>
  <si>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</si>
  <si>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</si>
  <si>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</si>
  <si>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</si>
  <si>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</si>
  <si>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</si>
  <si>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</si>
  <si>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</si>
  <si>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</si>
  <si>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</si>
  <si>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</si>
  <si>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</si>
  <si>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</si>
  <si>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</si>
  <si>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</si>
  <si>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</si>
  <si>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</si>
  <si>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</si>
  <si>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</si>
  <si>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</si>
  <si>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</si>
  <si>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</si>
  <si>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</si>
  <si>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</si>
  <si>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</si>
  <si>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</si>
  <si>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</si>
  <si>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</si>
  <si>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</si>
  <si>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</si>
  <si>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</si>
  <si>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</si>
  <si>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</si>
  <si>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</si>
  <si>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</si>
  <si>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</si>
  <si>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</si>
  <si>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</si>
  <si>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</si>
  <si>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</si>
  <si>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</si>
  <si>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</si>
  <si>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</si>
  <si>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</si>
  <si>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</si>
  <si>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</si>
  <si>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</si>
  <si>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</si>
  <si>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</si>
  <si>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</si>
  <si>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</si>
  <si>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</si>
  <si>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</si>
  <si>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</si>
  <si>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</si>
  <si>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</si>
  <si>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</si>
  <si>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</si>
  <si>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</si>
  <si>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</si>
  <si>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</si>
  <si>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</si>
  <si>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</si>
  <si>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</si>
  <si>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</si>
  <si>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</si>
  <si>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</si>
  <si>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</si>
  <si>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</si>
  <si>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</si>
  <si>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</si>
  <si>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</si>
  <si>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</si>
  <si>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</si>
  <si>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</si>
  <si>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</si>
  <si>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</si>
  <si>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</si>
  <si>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</si>
  <si>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</si>
  <si>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</si>
  <si>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</si>
  <si>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</si>
  <si>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</si>
  <si>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</si>
  <si>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</si>
  <si>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</si>
  <si>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</si>
  <si>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</si>
  <si>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</si>
  <si>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</si>
  <si>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</si>
  <si>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</si>
  <si>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</si>
  <si>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</si>
  <si>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</si>
  <si>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</si>
  <si>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</si>
  <si>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</si>
  <si>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</si>
  <si>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</si>
  <si>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</si>
  <si>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</si>
  <si>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</si>
  <si>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</si>
  <si>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</si>
  <si>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</si>
  <si>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</si>
  <si>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</si>
  <si>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</si>
  <si>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</si>
  <si>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</si>
  <si>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</si>
  <si>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</si>
  <si>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</si>
  <si>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</si>
  <si>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</si>
  <si>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</si>
  <si>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</si>
  <si>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</si>
  <si>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</si>
  <si>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</si>
  <si>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</si>
  <si>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</si>
  <si>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</si>
  <si>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</si>
  <si>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</si>
  <si>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</si>
  <si>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</si>
  <si>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</si>
  <si>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</si>
  <si>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</si>
  <si>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</si>
  <si>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</si>
  <si>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</si>
  <si>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</si>
  <si>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</si>
  <si>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</si>
  <si>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</si>
  <si>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</si>
  <si>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</si>
  <si>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</si>
  <si>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</si>
  <si>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</si>
  <si>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</si>
  <si>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</si>
  <si>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</si>
  <si>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</si>
  <si>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</si>
  <si>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</si>
  <si>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</si>
  <si>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</si>
  <si>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</si>
  <si>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</si>
  <si>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</si>
  <si>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</si>
  <si>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</si>
  <si>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</si>
  <si>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</si>
  <si>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</si>
  <si>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</si>
  <si>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</si>
  <si>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</si>
  <si>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</si>
  <si>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</si>
  <si>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</si>
  <si>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</si>
  <si>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</si>
  <si>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</si>
  <si>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</si>
  <si>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</si>
  <si>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</si>
  <si>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</si>
  <si>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</si>
  <si>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</si>
  <si>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</si>
  <si>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</si>
  <si>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</si>
  <si>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</si>
  <si>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</si>
  <si>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</si>
  <si>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</si>
  <si>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</si>
  <si>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</si>
  <si>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</si>
  <si>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</si>
  <si>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</si>
  <si>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</si>
  <si>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</si>
  <si>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</si>
  <si>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</si>
  <si>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</si>
  <si>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</si>
  <si>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</si>
  <si>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</si>
  <si>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</si>
  <si>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</si>
  <si>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</si>
  <si>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</si>
  <si>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</si>
  <si>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</si>
  <si>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</si>
  <si>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</si>
  <si>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</si>
  <si>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</si>
  <si>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</si>
  <si>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</si>
  <si>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</si>
  <si>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</si>
  <si>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</si>
  <si>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</si>
  <si>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</si>
  <si>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</si>
  <si>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</si>
  <si>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</si>
  <si>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</si>
  <si>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</si>
  <si>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</si>
  <si>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</si>
  <si>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</si>
  <si>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</si>
  <si>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</si>
  <si>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</si>
  <si>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</si>
  <si>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</si>
  <si>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</si>
  <si>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</si>
  <si>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</si>
  <si>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</si>
  <si>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</si>
  <si>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</si>
  <si>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</si>
  <si>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</si>
  <si>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</si>
  <si>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</si>
  <si>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</si>
  <si>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</si>
  <si>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</si>
  <si>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</si>
  <si>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</si>
  <si>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</si>
  <si>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</si>
  <si>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</si>
  <si>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</si>
  <si>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</si>
  <si>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</si>
  <si>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</si>
  <si>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</si>
  <si>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</si>
  <si>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</si>
  <si>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</si>
  <si>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</si>
  <si>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</si>
  <si>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</si>
  <si>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</si>
  <si>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</si>
  <si>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</si>
  <si>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</si>
  <si>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</si>
  <si>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</si>
  <si>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</si>
  <si>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</si>
  <si>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</si>
  <si>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</si>
  <si>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</si>
  <si>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</si>
  <si>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</si>
  <si>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</si>
  <si>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</si>
  <si>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</si>
  <si>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</si>
  <si>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</si>
  <si>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</si>
  <si>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</si>
  <si>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</si>
  <si>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</si>
  <si>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</si>
  <si>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</si>
  <si>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</si>
  <si>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</si>
  <si>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</si>
  <si>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</si>
  <si>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</si>
  <si>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</si>
  <si>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</si>
  <si>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</si>
  <si>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</si>
  <si>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</si>
  <si>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</si>
  <si>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</si>
  <si>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</si>
  <si>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</si>
  <si>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</si>
  <si>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</si>
  <si>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</si>
  <si>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</si>
  <si>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</si>
  <si>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</si>
  <si>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</si>
  <si>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</si>
  <si>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</si>
  <si>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</si>
  <si>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</si>
  <si>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</si>
  <si>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</si>
  <si>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</si>
  <si>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</si>
  <si>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</si>
  <si>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</si>
  <si>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</si>
  <si>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</si>
  <si>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</si>
  <si>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</si>
  <si>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</si>
  <si>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</si>
  <si>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</si>
  <si>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</si>
  <si>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</si>
  <si>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</si>
  <si>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</si>
  <si>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</si>
  <si>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</si>
  <si>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</si>
  <si>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</si>
  <si>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</si>
  <si>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</si>
  <si>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</si>
  <si>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</si>
  <si>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</si>
  <si>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</si>
  <si>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</si>
  <si>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</si>
  <si>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</si>
  <si>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</si>
  <si>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</si>
  <si>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</si>
  <si>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</si>
  <si>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</si>
  <si>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</si>
  <si>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</si>
  <si>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</si>
  <si>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</si>
  <si>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</si>
  <si>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</si>
  <si>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</si>
  <si>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</si>
  <si>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</si>
  <si>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</si>
  <si>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</si>
  <si>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</si>
  <si>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</si>
  <si>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</si>
  <si>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</si>
  <si>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</si>
  <si>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</si>
  <si>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</si>
  <si>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</si>
  <si>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</si>
  <si>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</si>
  <si>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</si>
  <si>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</si>
  <si>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</si>
  <si>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</si>
  <si>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</si>
  <si>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</si>
  <si>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</si>
  <si>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</si>
  <si>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</si>
  <si>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</si>
  <si>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</si>
  <si>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</si>
  <si>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</si>
  <si>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</si>
  <si>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</si>
  <si>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</si>
  <si>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</si>
  <si>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</si>
  <si>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</si>
  <si>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</si>
  <si>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</si>
  <si>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</si>
  <si>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</si>
  <si>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</si>
  <si>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</si>
  <si>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</si>
  <si>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</si>
  <si>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</si>
  <si>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</si>
  <si>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</si>
  <si>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</si>
  <si>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</si>
  <si>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</si>
  <si>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</si>
  <si>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</si>
  <si>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</si>
  <si>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</si>
  <si>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</si>
  <si>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</si>
  <si>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</si>
  <si>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</si>
  <si>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</si>
  <si>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</si>
  <si>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</si>
  <si>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</si>
  <si>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</si>
  <si>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</si>
  <si>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</si>
  <si>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</si>
  <si>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</si>
  <si>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</si>
  <si>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</si>
  <si>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</si>
  <si>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</si>
  <si>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</si>
  <si>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</si>
  <si>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</si>
  <si>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</si>
  <si>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</si>
  <si>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</si>
  <si>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</si>
  <si>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</si>
  <si>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</si>
  <si>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</si>
  <si>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</si>
  <si>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</si>
  <si>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</si>
  <si>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</si>
  <si>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</si>
  <si>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</si>
  <si>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</si>
  <si>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</si>
  <si>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</si>
  <si>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</si>
  <si>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</si>
  <si>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</si>
  <si>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</si>
  <si>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</si>
  <si>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</si>
  <si>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</si>
  <si>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</si>
  <si>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</si>
  <si>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</si>
  <si>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</si>
  <si>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</si>
  <si>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</si>
  <si>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</si>
  <si>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</si>
  <si>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</si>
  <si>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</si>
  <si>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</si>
  <si>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</si>
  <si>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</si>
  <si>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</si>
  <si>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</si>
  <si>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</si>
  <si>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</si>
  <si>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</si>
  <si>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</si>
  <si>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</si>
  <si>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</si>
  <si>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</si>
  <si>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</si>
  <si>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</si>
  <si>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</si>
  <si>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</si>
  <si>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</si>
  <si>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</si>
  <si>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</si>
  <si>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</si>
  <si>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</si>
  <si>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</si>
  <si>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</si>
  <si>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</si>
  <si>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</si>
  <si>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</si>
  <si>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</si>
  <si>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</si>
  <si>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</si>
  <si>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</si>
  <si>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</si>
  <si>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</si>
  <si>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</si>
  <si>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</si>
  <si>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</si>
  <si>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</si>
  <si>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</si>
  <si>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</si>
  <si>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</si>
  <si>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</si>
  <si>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</si>
  <si>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</si>
  <si>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</si>
  <si>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</si>
  <si>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</si>
  <si>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</si>
  <si>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</si>
  <si>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</si>
  <si>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</si>
  <si>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</si>
  <si>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</si>
  <si>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</si>
  <si>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</si>
  <si>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</si>
  <si>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</si>
  <si>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</si>
  <si>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</si>
  <si>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</si>
  <si>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</si>
  <si>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</si>
  <si>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</si>
  <si>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</si>
  <si>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</si>
  <si>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</si>
  <si>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</si>
  <si>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</si>
  <si>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</si>
  <si>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</si>
  <si>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</si>
  <si>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</si>
  <si>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</si>
  <si>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</si>
  <si>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</si>
  <si>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</si>
  <si>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</si>
  <si>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</si>
  <si>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</si>
  <si>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</si>
  <si>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</si>
  <si>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</si>
  <si>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</si>
  <si>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</si>
  <si>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</si>
  <si>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</si>
  <si>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</si>
  <si>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</si>
  <si>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</si>
  <si>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</si>
  <si>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</si>
  <si>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</si>
  <si>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</si>
  <si>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</si>
  <si>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</si>
  <si>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</si>
  <si>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</si>
  <si>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</si>
  <si>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</si>
  <si>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</si>
  <si>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</si>
  <si>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</si>
  <si>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</si>
  <si>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</si>
  <si>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</si>
  <si>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</si>
  <si>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</si>
  <si>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</si>
  <si>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</si>
  <si>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</si>
  <si>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</si>
  <si>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</si>
  <si>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</si>
  <si>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</si>
  <si>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</si>
  <si>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</si>
  <si>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</si>
  <si>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</si>
  <si>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</si>
  <si>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</si>
  <si>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</si>
  <si>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</si>
  <si>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</si>
  <si>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</si>
  <si>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</si>
  <si>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</si>
  <si>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</si>
  <si>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</si>
  <si>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</si>
  <si>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</si>
  <si>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</si>
  <si>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</si>
  <si>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</si>
  <si>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</si>
  <si>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</si>
  <si>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</si>
  <si>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</si>
  <si>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</si>
  <si>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</si>
  <si>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</si>
  <si>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</si>
  <si>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</si>
  <si>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</si>
  <si>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</si>
  <si>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</si>
  <si>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</si>
  <si>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</si>
  <si>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</si>
  <si>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</si>
  <si>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</si>
  <si>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</si>
  <si>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</si>
  <si>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</si>
  <si>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</si>
  <si>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</si>
  <si>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</si>
  <si>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</si>
  <si>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</si>
  <si>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</si>
  <si>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</si>
  <si>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</si>
  <si>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</si>
  <si>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</si>
  <si>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</si>
  <si>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</si>
  <si>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</si>
  <si>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</si>
  <si>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</si>
  <si>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</si>
  <si>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</si>
  <si>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</si>
  <si>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</si>
  <si>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</si>
  <si>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</si>
  <si>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</si>
  <si>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</si>
  <si>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</si>
  <si>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</si>
  <si>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</si>
  <si>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</si>
  <si>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</si>
  <si>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</si>
  <si>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</si>
  <si>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</si>
  <si>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</si>
  <si>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</si>
  <si>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</si>
  <si>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</si>
  <si>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</si>
  <si>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</si>
  <si>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</si>
  <si>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</si>
  <si>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</si>
  <si>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</si>
  <si>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</si>
  <si>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</si>
  <si>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</si>
  <si>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</si>
  <si>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</si>
  <si>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</si>
  <si>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</si>
  <si>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</si>
  <si>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</si>
  <si>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</si>
  <si>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</si>
  <si>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</si>
  <si>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</si>
  <si>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</si>
  <si>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</si>
  <si>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</si>
  <si>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</si>
  <si>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</si>
  <si>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</si>
  <si>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</si>
  <si>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</si>
  <si>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</si>
  <si>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</si>
  <si>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</si>
  <si>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</si>
  <si>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</si>
  <si>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</si>
  <si>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</si>
  <si>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</si>
  <si>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</si>
  <si>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</si>
  <si>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</si>
  <si>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</si>
  <si>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</si>
  <si>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</si>
  <si>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</si>
  <si>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</si>
  <si>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</si>
  <si>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</si>
  <si>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</si>
  <si>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</si>
  <si>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</si>
  <si>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</si>
  <si>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</si>
  <si>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</si>
  <si>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</si>
  <si>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</si>
  <si>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</si>
  <si>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</si>
  <si>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</si>
  <si>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</si>
  <si>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</si>
  <si>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</si>
  <si>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</si>
  <si>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</si>
  <si>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</si>
  <si>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</si>
  <si>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</si>
  <si>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</si>
  <si>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</si>
  <si>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</si>
  <si>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</si>
  <si>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</si>
  <si>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</si>
  <si>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</si>
  <si>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</si>
  <si>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</si>
  <si>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</si>
  <si>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</si>
  <si>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</si>
  <si>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</si>
  <si>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</si>
  <si>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</si>
  <si>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</si>
  <si>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</si>
  <si>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</si>
  <si>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</si>
  <si>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</si>
  <si>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</si>
  <si>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</si>
  <si>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</si>
  <si>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</si>
  <si>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</si>
  <si>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</si>
  <si>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</si>
  <si>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</si>
  <si>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</si>
  <si>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</si>
  <si>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</si>
  <si>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</si>
  <si>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</si>
  <si>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</si>
  <si>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</si>
  <si>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</si>
  <si>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</si>
  <si>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</si>
  <si>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</si>
  <si>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</si>
  <si>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</si>
  <si>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</si>
  <si>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</si>
  <si>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</si>
  <si>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</si>
  <si>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</si>
  <si>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</si>
  <si>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</si>
  <si>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</si>
  <si>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</si>
  <si>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</si>
  <si>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</si>
  <si>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</si>
  <si>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</si>
  <si>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</si>
  <si>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</si>
  <si>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</si>
  <si>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</si>
  <si>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</si>
  <si>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</si>
  <si>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</si>
  <si>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</si>
  <si>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</si>
  <si>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</si>
  <si>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</si>
  <si>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</si>
  <si>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</si>
  <si>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</si>
  <si>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</si>
  <si>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</si>
  <si>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</si>
  <si>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</si>
  <si>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</si>
  <si>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</si>
  <si>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</si>
  <si>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</si>
  <si>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</si>
  <si>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</si>
  <si>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</si>
  <si>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</si>
  <si>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</si>
  <si>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</si>
  <si>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</si>
  <si>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</si>
  <si>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</si>
  <si>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</si>
  <si>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</si>
  <si>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</si>
  <si>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</si>
  <si>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</si>
  <si>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</si>
  <si>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</si>
  <si>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</si>
  <si>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</si>
  <si>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</si>
  <si>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</si>
  <si>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</si>
  <si>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</si>
  <si>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</si>
  <si>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</si>
  <si>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</si>
  <si>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</si>
  <si>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</si>
  <si>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</si>
  <si>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</si>
  <si>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</si>
  <si>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</si>
  <si>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</si>
  <si>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</si>
  <si>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</si>
  <si>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</si>
  <si>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</si>
  <si>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</si>
  <si>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</si>
  <si>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</si>
  <si>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</si>
  <si>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</si>
  <si>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</si>
  <si>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</si>
  <si>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</si>
  <si>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</si>
  <si>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</si>
  <si>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</si>
  <si>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</si>
  <si>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</si>
  <si>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</si>
  <si>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</si>
  <si>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</si>
  <si>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</si>
  <si>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</si>
  <si>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</si>
  <si>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</si>
  <si>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</si>
  <si>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</si>
  <si>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</si>
  <si>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</si>
  <si>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</si>
  <si>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</si>
  <si>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</si>
  <si>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</si>
  <si>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</si>
  <si>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</si>
  <si>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</si>
  <si>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</si>
  <si>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</si>
  <si>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</si>
  <si>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</si>
  <si>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</si>
  <si>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</si>
  <si>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</si>
  <si>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</si>
  <si>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</si>
  <si>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</si>
  <si>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</si>
  <si>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</si>
  <si>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</si>
  <si>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</si>
  <si>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</si>
  <si>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</si>
  <si>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</si>
  <si>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</si>
  <si>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</si>
  <si>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</si>
  <si>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</si>
  <si>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</si>
  <si>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</si>
  <si>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</si>
  <si>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</si>
  <si>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</si>
  <si>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</si>
  <si>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</si>
  <si>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</si>
  <si>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</si>
  <si>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</si>
  <si>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</si>
  <si>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</si>
  <si>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</si>
  <si>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</si>
  <si>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</si>
  <si>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</si>
  <si>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</si>
  <si>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</si>
  <si>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</si>
  <si>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</si>
  <si>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</si>
  <si>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</si>
  <si>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</si>
  <si>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</si>
  <si>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</si>
  <si>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</si>
  <si>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</si>
  <si>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</si>
  <si>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</si>
  <si>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</si>
  <si>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</si>
  <si>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</si>
  <si>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</si>
  <si>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</si>
  <si>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</si>
  <si>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</si>
  <si>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</si>
  <si>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</si>
  <si>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</si>
  <si>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</si>
  <si>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</si>
  <si>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</si>
  <si>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</si>
  <si>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</si>
  <si>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</si>
  <si>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</si>
  <si>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</si>
  <si>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</si>
  <si>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</si>
  <si>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</si>
  <si>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</si>
  <si>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</si>
  <si>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</si>
  <si>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</si>
  <si>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</si>
  <si>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</si>
  <si>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</si>
  <si>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</si>
  <si>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</si>
  <si>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</si>
  <si>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</si>
  <si>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</si>
  <si>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</si>
  <si>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</si>
  <si>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</si>
  <si>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</si>
  <si>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</si>
  <si>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</si>
  <si>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</si>
  <si>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</si>
  <si>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</si>
  <si>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</si>
  <si>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</si>
  <si>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</si>
  <si>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</si>
  <si>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</si>
  <si>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</si>
  <si>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</si>
  <si>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</si>
  <si>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</si>
  <si>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</si>
  <si>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</si>
  <si>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</si>
  <si>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</si>
  <si>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</si>
  <si>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</si>
  <si>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</si>
  <si>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</si>
  <si>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</si>
  <si>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</si>
  <si>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</si>
  <si>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</si>
  <si>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</si>
  <si>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</si>
  <si>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</si>
  <si>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</si>
  <si>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</si>
  <si>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</si>
  <si>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</si>
  <si>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</si>
  <si>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</si>
  <si>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</si>
  <si>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</si>
  <si>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</si>
  <si>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</si>
  <si>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</si>
  <si>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</si>
  <si>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</si>
  <si>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</si>
  <si>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</si>
  <si>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</si>
  <si>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</si>
  <si>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</si>
  <si>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</si>
  <si>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</si>
  <si>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</si>
  <si>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</si>
  <si>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</si>
  <si>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</si>
  <si>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</si>
  <si>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</si>
  <si>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</si>
  <si>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</si>
  <si>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</si>
  <si>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</si>
  <si>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</si>
  <si>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</si>
  <si>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</si>
  <si>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</si>
  <si>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</si>
  <si>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</si>
  <si>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</si>
  <si>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</si>
  <si>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</si>
  <si>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</si>
  <si>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</si>
  <si>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</si>
  <si>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</si>
  <si>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</si>
  <si>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</si>
  <si>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</si>
  <si>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</si>
  <si>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</si>
  <si>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</si>
  <si>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</si>
  <si>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</si>
  <si>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</si>
  <si>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</si>
  <si>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</si>
  <si>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</si>
  <si>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</si>
  <si>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</si>
  <si>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</si>
  <si>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</si>
  <si>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</si>
  <si>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</si>
  <si>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</si>
  <si>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</si>
  <si>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</si>
  <si>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</si>
  <si>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</si>
  <si>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</si>
  <si>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</si>
  <si>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</si>
  <si>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</si>
  <si>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</si>
  <si>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</si>
  <si>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</si>
  <si>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</si>
  <si>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</si>
  <si>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</si>
  <si>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</si>
  <si>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</si>
  <si>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</si>
  <si>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</si>
  <si>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</si>
  <si>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</si>
  <si>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</si>
  <si>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</si>
  <si>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</si>
  <si>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</si>
  <si>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</si>
  <si>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</si>
  <si>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</si>
  <si>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</si>
  <si>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</si>
  <si>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</si>
  <si>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</si>
  <si>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</si>
  <si>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</si>
  <si>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</si>
  <si>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</si>
  <si>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</si>
  <si>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</si>
  <si>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</si>
  <si>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</si>
  <si>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</si>
  <si>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</si>
  <si>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</si>
  <si>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</si>
  <si>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</si>
  <si>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</si>
  <si>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</si>
  <si>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</si>
  <si>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</si>
  <si>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</si>
  <si>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</si>
  <si>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</si>
  <si>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</si>
  <si>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</si>
  <si>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</si>
  <si>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</si>
  <si>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</si>
  <si>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</si>
  <si>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</si>
  <si>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</si>
  <si>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</si>
  <si>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</si>
  <si>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</si>
  <si>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</si>
  <si>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</si>
  <si>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</si>
  <si>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</si>
  <si>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</si>
  <si>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</si>
  <si>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</si>
  <si>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</si>
  <si>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</si>
  <si>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</si>
  <si>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</si>
  <si>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</si>
  <si>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</si>
  <si>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</si>
  <si>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</si>
  <si>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</si>
  <si>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</si>
  <si>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</si>
  <si>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</si>
  <si>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</si>
  <si>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</si>
  <si>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</si>
  <si>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</si>
  <si>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</si>
  <si>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</si>
  <si>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</si>
  <si>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</si>
  <si>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</si>
  <si>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</si>
  <si>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</si>
  <si>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</si>
  <si>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</si>
  <si>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</si>
  <si>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</si>
  <si>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</si>
  <si>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</si>
  <si>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</si>
  <si>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</si>
  <si>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</si>
  <si>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</si>
  <si>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</si>
  <si>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</si>
  <si>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</si>
  <si>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</si>
  <si>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</si>
  <si>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</si>
  <si>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</si>
  <si>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</si>
  <si>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</si>
  <si>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</si>
  <si>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</si>
  <si>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</si>
  <si>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</si>
  <si>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</si>
  <si>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</si>
  <si>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</si>
  <si>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</si>
  <si>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</si>
  <si>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</si>
  <si>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</si>
  <si>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</si>
  <si>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</si>
  <si>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</si>
  <si>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</si>
  <si>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</si>
  <si>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</si>
  <si>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</si>
  <si>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</si>
  <si>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</si>
  <si>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</si>
  <si>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</si>
  <si>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</si>
  <si>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</si>
  <si>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</si>
  <si>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</si>
  <si>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</si>
  <si>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</si>
  <si>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</si>
  <si>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</si>
  <si>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</si>
  <si>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</si>
  <si>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</si>
  <si>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</si>
  <si>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</si>
  <si>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</si>
  <si>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</si>
  <si>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</si>
  <si>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</si>
  <si>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</si>
  <si>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</si>
  <si>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</si>
  <si>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</si>
  <si>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</si>
  <si>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</si>
  <si>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</si>
  <si>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</si>
  <si>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</si>
  <si>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</si>
  <si>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</si>
  <si>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</si>
  <si>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</si>
  <si>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</si>
  <si>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</si>
  <si>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</si>
  <si>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</si>
  <si>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</si>
  <si>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</si>
  <si>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</si>
  <si>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</si>
  <si>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</si>
  <si>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</si>
  <si>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</si>
  <si>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</si>
  <si>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</si>
  <si>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</si>
  <si>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</si>
  <si>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</si>
  <si>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</si>
  <si>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</si>
  <si>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</si>
  <si>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</si>
  <si>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</si>
  <si>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</si>
  <si>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</si>
  <si>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</si>
  <si>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</si>
  <si>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</si>
  <si>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</si>
  <si>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</si>
  <si>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</si>
  <si>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</si>
  <si>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</si>
  <si>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</si>
  <si>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</si>
  <si>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</si>
  <si>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</si>
  <si>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</si>
  <si>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</si>
  <si>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</si>
  <si>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</si>
  <si>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</si>
  <si>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</si>
  <si>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</si>
  <si>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</si>
  <si>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</si>
  <si>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</si>
  <si>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</si>
  <si>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</si>
  <si>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</si>
  <si>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</si>
  <si>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</si>
  <si>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</si>
  <si>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</si>
  <si>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</si>
  <si>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</si>
  <si>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</si>
  <si>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</si>
  <si>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</si>
  <si>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</si>
  <si>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</si>
  <si>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</si>
  <si>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</si>
  <si>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</si>
  <si>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</si>
  <si>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</si>
  <si>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</si>
  <si>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</si>
  <si>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</si>
  <si>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</si>
  <si>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</si>
  <si>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</si>
  <si>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</si>
  <si>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</si>
  <si>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</si>
  <si>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</si>
  <si>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</si>
  <si>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</si>
  <si>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</si>
  <si>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</si>
  <si>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</si>
  <si>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</si>
  <si>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</si>
  <si>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</si>
  <si>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</si>
  <si>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</si>
  <si>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</si>
  <si>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</si>
  <si>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</si>
  <si>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</si>
  <si>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</si>
  <si>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</si>
  <si>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</si>
  <si>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</si>
  <si>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</si>
  <si>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</si>
  <si>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</si>
  <si>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</si>
  <si>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</si>
  <si>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</si>
  <si>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</si>
  <si>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</si>
  <si>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</si>
  <si>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</si>
  <si>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</si>
  <si>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</si>
  <si>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</si>
  <si>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</si>
  <si>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</si>
  <si>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</si>
  <si>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</si>
  <si>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</si>
  <si>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</si>
  <si>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</si>
  <si>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</si>
  <si>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</si>
  <si>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</si>
  <si>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</si>
  <si>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</si>
  <si>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</si>
  <si>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</si>
  <si>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</si>
  <si>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</si>
  <si>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</si>
  <si>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</si>
  <si>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</si>
  <si>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</si>
  <si>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</si>
  <si>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</si>
  <si>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</si>
  <si>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</si>
  <si>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</si>
  <si>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</si>
  <si>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</si>
  <si>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</si>
  <si>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</si>
  <si>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</si>
  <si>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</si>
  <si>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</si>
  <si>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</si>
  <si>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</si>
  <si>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</si>
  <si>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</si>
  <si>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</si>
  <si>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</si>
  <si>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</si>
  <si>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</si>
  <si>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</si>
  <si>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</si>
  <si>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</si>
  <si>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</si>
  <si>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</si>
  <si>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</si>
  <si>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</si>
  <si>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</si>
  <si>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</si>
  <si>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</si>
  <si>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</si>
  <si>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</si>
  <si>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</si>
  <si>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</si>
  <si>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</si>
  <si>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</si>
  <si>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</si>
  <si>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</si>
  <si>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</si>
  <si>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</si>
  <si>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</si>
  <si>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</si>
  <si>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</si>
  <si>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</si>
  <si>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</si>
  <si>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</si>
  <si>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</si>
  <si>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</si>
  <si>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</si>
  <si>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</si>
  <si>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</si>
  <si>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</si>
  <si>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</si>
  <si>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</si>
  <si>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</si>
  <si>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</si>
  <si>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</si>
  <si>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</si>
  <si>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</si>
  <si>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</si>
  <si>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</si>
  <si>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</si>
  <si>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</si>
  <si>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</si>
  <si>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</si>
  <si>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</si>
  <si>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</si>
  <si>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</si>
  <si>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</si>
  <si>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</si>
  <si>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</si>
  <si>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</si>
  <si>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</si>
  <si>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</si>
  <si>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</si>
  <si>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</si>
  <si>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</si>
  <si>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</si>
  <si>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</si>
  <si>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</si>
  <si>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</si>
  <si>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</si>
  <si>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</si>
  <si>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</si>
  <si>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</si>
  <si>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</si>
  <si>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</si>
  <si>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</si>
  <si>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</si>
  <si>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</si>
  <si>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</si>
  <si>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</si>
  <si>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</si>
  <si>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</si>
  <si>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</si>
  <si>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</si>
  <si>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</si>
  <si>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</si>
  <si>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</si>
  <si>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</si>
  <si>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</si>
  <si>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</si>
  <si>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</si>
  <si>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</si>
  <si>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</si>
  <si>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</si>
  <si>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</si>
  <si>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</si>
  <si>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</si>
  <si>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</si>
  <si>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</si>
  <si>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</si>
  <si>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</si>
  <si>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</si>
  <si>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</si>
  <si>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</si>
  <si>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</si>
  <si>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</si>
  <si>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</si>
  <si>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</si>
  <si>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</si>
  <si>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</si>
  <si>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</si>
  <si>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</si>
  <si>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</si>
  <si>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</si>
  <si>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</si>
  <si>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</si>
  <si>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</si>
  <si>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</si>
  <si>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</si>
  <si>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</si>
  <si>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</si>
  <si>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</si>
  <si>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</si>
  <si>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</si>
  <si>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</si>
  <si>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</si>
  <si>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</si>
  <si>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</si>
  <si>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</si>
  <si>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</si>
  <si>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</si>
  <si>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</si>
  <si>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</si>
  <si>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</si>
  <si>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</si>
  <si>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</si>
  <si>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</si>
  <si>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</si>
  <si>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</si>
  <si>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</si>
  <si>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</si>
  <si>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</si>
  <si>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</si>
  <si>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</si>
  <si>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</si>
  <si>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</si>
  <si>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</si>
  <si>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</si>
  <si>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</si>
  <si>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</si>
  <si>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</si>
  <si>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</si>
  <si>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</si>
  <si>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</si>
  <si>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</si>
  <si>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</si>
  <si>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</si>
  <si>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</si>
  <si>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</si>
  <si>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</si>
  <si>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</si>
  <si>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</si>
  <si>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</si>
  <si>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</si>
  <si>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</si>
  <si>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</si>
  <si>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</si>
  <si>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</si>
  <si>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</si>
  <si>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</si>
  <si>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</si>
  <si>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</si>
  <si>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</si>
  <si>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</si>
  <si>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</si>
  <si>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</si>
  <si>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</si>
  <si>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</si>
  <si>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</si>
  <si>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</si>
  <si>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</si>
  <si>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</si>
  <si>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</si>
  <si>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</si>
  <si>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</si>
  <si>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</si>
  <si>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</si>
  <si>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</si>
  <si>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</si>
  <si>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</si>
  <si>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</si>
  <si>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</si>
  <si>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</si>
  <si>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</si>
  <si>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</si>
  <si>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</si>
  <si>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</si>
  <si>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</si>
  <si>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</si>
  <si>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</si>
  <si>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</si>
  <si>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</si>
  <si>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</si>
  <si>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</si>
  <si>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</si>
  <si>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</si>
  <si>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</si>
  <si>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</si>
  <si>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</si>
  <si>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</si>
  <si>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</si>
  <si>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</si>
  <si>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</si>
  <si>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</si>
  <si>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</si>
  <si>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</si>
  <si>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</si>
  <si>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</si>
  <si>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</si>
  <si>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</si>
  <si>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</si>
  <si>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</si>
  <si>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</si>
  <si>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</si>
  <si>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</si>
  <si>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</si>
  <si>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</si>
  <si>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</si>
  <si>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</si>
  <si>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</si>
  <si>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</si>
  <si>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</si>
  <si>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</si>
  <si>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</si>
  <si>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</si>
  <si>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</si>
  <si>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</si>
  <si>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</si>
  <si>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</si>
  <si>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</si>
  <si>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</si>
  <si>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</si>
  <si>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</si>
  <si>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</si>
  <si>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</si>
  <si>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</si>
  <si>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</si>
  <si>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</si>
  <si>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</si>
  <si>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</si>
  <si>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</si>
  <si>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</si>
  <si>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</si>
  <si>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</si>
  <si>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</si>
  <si>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</si>
  <si>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</si>
  <si>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</si>
  <si>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</si>
  <si>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</si>
  <si>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</si>
  <si>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</si>
  <si>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</si>
  <si>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</si>
  <si>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</si>
  <si>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</si>
  <si>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</si>
  <si>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</si>
  <si>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</si>
  <si>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</si>
  <si>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</si>
  <si>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</si>
  <si>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</si>
  <si>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</si>
  <si>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</si>
  <si>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</si>
  <si>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</si>
  <si>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</si>
  <si>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</si>
  <si>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</si>
  <si>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</si>
  <si>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</si>
  <si>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</si>
  <si>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</si>
  <si>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</si>
  <si>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</si>
  <si>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</si>
  <si>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</si>
  <si>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</si>
  <si>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</si>
  <si>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</si>
  <si>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</si>
  <si>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</si>
  <si>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</si>
  <si>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</si>
  <si>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</si>
  <si>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</si>
  <si>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</si>
  <si>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</si>
  <si>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</si>
  <si>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</si>
  <si>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</si>
  <si>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</si>
  <si>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</si>
  <si>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</si>
  <si>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</si>
  <si>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</si>
  <si>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</si>
  <si>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</si>
  <si>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</si>
  <si>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</si>
  <si>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</si>
  <si>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</si>
  <si>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</si>
  <si>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</si>
  <si>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</si>
  <si>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</si>
  <si>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</si>
  <si>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</si>
  <si>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</si>
  <si>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</si>
  <si>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</si>
  <si>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</si>
  <si>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</si>
  <si>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</si>
  <si>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</si>
  <si>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</si>
  <si>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</si>
  <si>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</si>
  <si>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</si>
  <si>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</si>
  <si>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</si>
  <si>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</si>
  <si>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</si>
  <si>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</si>
  <si>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</si>
  <si>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</si>
  <si>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</si>
  <si>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</si>
  <si>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</si>
  <si>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</si>
  <si>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</si>
  <si>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</si>
  <si>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</si>
  <si>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</si>
  <si>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</si>
  <si>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</si>
  <si>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</si>
  <si>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</si>
  <si>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</si>
  <si>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</si>
  <si>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</si>
  <si>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</si>
  <si>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</si>
  <si>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</si>
  <si>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</si>
  <si>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</si>
  <si>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</si>
  <si>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</si>
  <si>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</si>
  <si>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</si>
  <si>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</si>
  <si>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</si>
  <si>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</si>
  <si>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</si>
  <si>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</si>
  <si>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</si>
  <si>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</si>
  <si>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</si>
  <si>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</si>
  <si>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</si>
  <si>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</si>
  <si>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</si>
  <si>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</si>
  <si>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</si>
  <si>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</si>
  <si>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</si>
  <si>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</si>
  <si>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</si>
  <si>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</si>
  <si>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</si>
  <si>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</si>
  <si>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</si>
  <si>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</si>
  <si>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</si>
  <si>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</si>
  <si>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</si>
  <si>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</si>
  <si>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</si>
  <si>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</si>
  <si>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</si>
  <si>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</si>
  <si>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</si>
  <si>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</si>
  <si>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</si>
  <si>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</si>
  <si>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</si>
  <si>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</si>
  <si>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</si>
  <si>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</si>
  <si>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</si>
  <si>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</si>
  <si>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</si>
  <si>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</si>
  <si>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</si>
  <si>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</si>
  <si>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</si>
  <si>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</si>
  <si>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</si>
  <si>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</si>
  <si>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</si>
  <si>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</si>
  <si>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</si>
  <si>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</si>
  <si>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</si>
  <si>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</si>
  <si>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</si>
  <si>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</si>
  <si>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</si>
  <si>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</si>
  <si>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</si>
  <si>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</si>
  <si>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</si>
  <si>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</si>
  <si>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</si>
  <si>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</si>
  <si>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</si>
  <si>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</si>
  <si>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</si>
  <si>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</si>
  <si>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</si>
  <si>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</si>
  <si>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</si>
  <si>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</si>
  <si>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</si>
  <si>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</si>
  <si>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</si>
  <si>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</si>
  <si>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</si>
  <si>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</si>
  <si>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</si>
  <si>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</si>
  <si>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</si>
  <si>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</si>
  <si>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</si>
  <si>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</si>
  <si>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</si>
  <si>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</si>
  <si>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</si>
  <si>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</si>
  <si>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</si>
  <si>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</si>
  <si>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</si>
  <si>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</si>
  <si>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</si>
  <si>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</si>
  <si>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</si>
  <si>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</si>
  <si>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</si>
  <si>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</si>
  <si>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</si>
  <si>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</si>
  <si>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</si>
  <si>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</si>
  <si>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</si>
  <si>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</si>
  <si>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</si>
  <si>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</si>
  <si>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</si>
  <si>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</si>
  <si>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</si>
  <si>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</si>
  <si>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</si>
  <si>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</si>
  <si>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</si>
  <si>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</si>
  <si>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</si>
  <si>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</si>
  <si>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</si>
  <si>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</si>
  <si>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</si>
  <si>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</si>
  <si>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</si>
  <si>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</si>
  <si>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</si>
  <si>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</si>
  <si>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</si>
  <si>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</si>
  <si>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</si>
  <si>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</si>
  <si>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</si>
  <si>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</si>
  <si>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</si>
  <si>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</si>
  <si>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</si>
  <si>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</si>
  <si>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</si>
  <si>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</si>
  <si>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</si>
  <si>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</si>
  <si>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</si>
  <si>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</si>
  <si>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</si>
  <si>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</si>
  <si>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</si>
  <si>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</si>
  <si>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</si>
  <si>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</si>
  <si>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</si>
  <si>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</si>
  <si>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</si>
  <si>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</si>
  <si>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</si>
  <si>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</si>
  <si>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</si>
  <si>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</si>
  <si>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</si>
  <si>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</si>
  <si>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</si>
  <si>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</si>
  <si>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</si>
  <si>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</si>
  <si>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</si>
  <si>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</si>
  <si>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</si>
  <si>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</si>
  <si>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</si>
  <si>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</si>
  <si>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</si>
  <si>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</si>
  <si>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</si>
  <si>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</si>
  <si>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</si>
  <si>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</si>
  <si>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</si>
  <si>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</si>
  <si>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</si>
  <si>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</si>
  <si>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</si>
  <si>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</si>
  <si>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</si>
  <si>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</si>
  <si>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</si>
  <si>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</si>
  <si>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</si>
  <si>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</si>
  <si>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</si>
  <si>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</si>
  <si>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</si>
  <si>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</si>
  <si>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</si>
  <si>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</si>
  <si>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</si>
  <si>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</si>
  <si>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</si>
  <si>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</si>
  <si>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</si>
  <si>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</si>
  <si>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</si>
  <si>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</si>
  <si>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</si>
  <si>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</si>
  <si>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</si>
  <si>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</si>
  <si>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</si>
  <si>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</si>
  <si>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</si>
  <si>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</si>
  <si>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</si>
  <si>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</si>
  <si>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</si>
  <si>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</si>
  <si>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</si>
  <si>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</si>
  <si>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</si>
  <si>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</si>
  <si>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</si>
  <si>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</si>
  <si>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</si>
  <si>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</si>
  <si>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</si>
  <si>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</si>
  <si>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</si>
  <si>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</si>
  <si>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</si>
  <si>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</si>
  <si>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</si>
  <si>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</si>
  <si>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</si>
  <si>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</si>
  <si>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</si>
  <si>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</si>
  <si>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</si>
  <si>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</si>
  <si>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</si>
  <si>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</si>
  <si>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</si>
  <si>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</si>
  <si>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</si>
  <si>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</si>
  <si>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</si>
  <si>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</si>
  <si>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</si>
  <si>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</si>
  <si>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</si>
  <si>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</si>
  <si>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</si>
  <si>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</si>
  <si>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</si>
  <si>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</si>
  <si>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</si>
  <si>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</si>
  <si>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</si>
  <si>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</si>
  <si>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</si>
  <si>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</si>
  <si>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</si>
  <si>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</si>
  <si>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</si>
  <si>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</si>
  <si>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</si>
  <si>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</si>
  <si>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</si>
  <si>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</si>
  <si>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</si>
  <si>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</si>
  <si>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</si>
  <si>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</si>
  <si>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</si>
  <si>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</si>
  <si>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</si>
  <si>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</si>
  <si>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</si>
  <si>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</si>
  <si>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</si>
  <si>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</si>
  <si>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</si>
  <si>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</si>
  <si>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</si>
  <si>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</si>
  <si>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</si>
  <si>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</si>
  <si>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</si>
  <si>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</si>
  <si>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</si>
  <si>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</si>
  <si>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</si>
  <si>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</si>
  <si>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</si>
  <si>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</si>
  <si>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</si>
  <si>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</si>
  <si>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</si>
  <si>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</si>
  <si>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</si>
  <si>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</si>
  <si>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</si>
  <si>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</si>
  <si>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</si>
  <si>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</si>
  <si>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</si>
  <si>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</si>
  <si>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</si>
  <si>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</si>
  <si>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</si>
  <si>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</si>
  <si>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</si>
  <si>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</si>
  <si>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</si>
  <si>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</si>
  <si>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</si>
  <si>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</si>
  <si>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</si>
  <si>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</si>
  <si>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</si>
  <si>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</si>
  <si>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</si>
  <si>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</si>
  <si>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</si>
  <si>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</si>
  <si>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</si>
  <si>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</si>
  <si>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</si>
  <si>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</si>
  <si>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</si>
  <si>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</si>
  <si>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</si>
  <si>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</si>
  <si>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</si>
  <si>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</si>
  <si>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</si>
  <si>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</si>
  <si>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</si>
  <si>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</si>
  <si>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</si>
  <si>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</si>
  <si>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</si>
  <si>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</si>
  <si>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</si>
  <si>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</si>
  <si>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</si>
  <si>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</si>
  <si>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</si>
  <si>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</si>
  <si>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</si>
  <si>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</si>
  <si>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</si>
  <si>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</si>
  <si>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</si>
  <si>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</si>
  <si>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</si>
  <si>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</si>
  <si>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</si>
  <si>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</si>
  <si>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</si>
  <si>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</si>
  <si>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</si>
  <si>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</si>
  <si>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</si>
  <si>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</si>
  <si>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</si>
  <si>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</si>
  <si>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</si>
  <si>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</si>
  <si>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</si>
  <si>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</si>
  <si>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</si>
  <si>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</si>
  <si>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</si>
  <si>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</si>
  <si>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</si>
  <si>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</si>
  <si>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</si>
  <si>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</si>
  <si>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</si>
  <si>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</si>
  <si>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</si>
  <si>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</si>
  <si>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</si>
  <si>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</si>
  <si>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</si>
  <si>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</si>
  <si>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</si>
  <si>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</si>
  <si>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</si>
  <si>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</si>
  <si>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</si>
  <si>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</si>
  <si>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</si>
  <si>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</si>
  <si>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</si>
  <si>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</si>
  <si>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</si>
  <si>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</si>
  <si>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</si>
  <si>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</si>
  <si>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</si>
  <si>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</si>
  <si>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</si>
  <si>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</si>
  <si>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</si>
  <si>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</si>
  <si>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</si>
  <si>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</si>
  <si>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</si>
  <si>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</si>
  <si>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</si>
  <si>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</si>
  <si>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</si>
  <si>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</si>
  <si>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</si>
  <si>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</si>
  <si>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</si>
  <si>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</si>
  <si>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</si>
  <si>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</si>
  <si>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</si>
  <si>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</si>
  <si>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</si>
  <si>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</si>
  <si>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</si>
  <si>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</si>
  <si>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</si>
  <si>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</si>
  <si>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</si>
  <si>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</si>
  <si>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</si>
  <si>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</si>
  <si>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</si>
  <si>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</si>
  <si>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</si>
  <si>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</si>
  <si>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</si>
  <si>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</si>
  <si>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</si>
  <si>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</si>
  <si>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</si>
  <si>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</si>
  <si>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</si>
  <si>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</si>
  <si>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</si>
  <si>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</si>
  <si>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</si>
  <si>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</si>
  <si>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</si>
  <si>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</si>
  <si>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</si>
  <si>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</si>
  <si>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</si>
  <si>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</si>
  <si>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</si>
  <si>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</si>
  <si>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</si>
  <si>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</si>
  <si>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</si>
  <si>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</si>
  <si>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</si>
  <si>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</si>
  <si>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</si>
  <si>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</si>
  <si>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</si>
  <si>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</si>
  <si>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</si>
  <si>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</si>
  <si>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</si>
  <si>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</si>
  <si>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</si>
  <si>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</si>
  <si>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</si>
  <si>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</si>
  <si>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</si>
  <si>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</si>
  <si>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</si>
  <si>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</si>
  <si>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</si>
  <si>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</si>
  <si>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</si>
  <si>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</si>
  <si>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</si>
  <si>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</si>
  <si>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</si>
  <si>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</si>
  <si>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</si>
  <si>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</si>
  <si>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</si>
  <si>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</si>
  <si>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</si>
  <si>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</si>
  <si>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</si>
  <si>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</si>
  <si>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</si>
  <si>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</si>
  <si>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</si>
  <si>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</si>
  <si>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</si>
  <si>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</si>
  <si>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</si>
  <si>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</si>
  <si>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</si>
  <si>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</si>
  <si>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</si>
  <si>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</si>
  <si>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</si>
  <si>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</si>
  <si>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</si>
  <si>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</si>
  <si>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</si>
  <si>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</si>
  <si>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</si>
  <si>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</si>
  <si>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</si>
  <si>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</si>
  <si>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</si>
  <si>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</si>
  <si>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</si>
  <si>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</si>
  <si>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</si>
  <si>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</si>
  <si>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</si>
  <si>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</si>
  <si>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</si>
  <si>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</si>
  <si>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</si>
  <si>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</si>
  <si>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</si>
  <si>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</si>
  <si>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</si>
  <si>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</si>
  <si>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</si>
  <si>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</si>
  <si>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</si>
  <si>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</si>
  <si>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</si>
  <si>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</si>
  <si>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</si>
  <si>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</si>
  <si>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</si>
  <si>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</si>
  <si>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</si>
  <si>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</si>
  <si>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</si>
  <si>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</si>
  <si>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</si>
  <si>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</si>
  <si>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</si>
  <si>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</si>
  <si>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</si>
  <si>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</si>
  <si>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</si>
  <si>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</si>
  <si>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</si>
  <si>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</si>
  <si>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</si>
  <si>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</si>
  <si>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</si>
  <si>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</si>
  <si>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</si>
  <si>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</si>
  <si>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</si>
  <si>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</si>
  <si>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</si>
  <si>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</si>
  <si>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</si>
  <si>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</si>
  <si>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</si>
  <si>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</si>
  <si>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</si>
  <si>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</si>
  <si>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</si>
  <si>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</si>
  <si>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</si>
  <si>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</si>
  <si>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</si>
  <si>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</si>
  <si>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</si>
  <si>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</si>
  <si>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</si>
  <si>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</si>
  <si>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</si>
  <si>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</si>
  <si>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</si>
  <si>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</si>
  <si>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</si>
  <si>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</si>
  <si>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</si>
  <si>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</si>
  <si>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</si>
  <si>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</si>
  <si>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</si>
  <si>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</si>
  <si>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</si>
  <si>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</si>
  <si>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</si>
  <si>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</si>
  <si>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</si>
  <si>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</si>
  <si>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</si>
  <si>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</si>
  <si>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</si>
  <si>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</si>
  <si>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</si>
  <si>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</si>
  <si>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</si>
  <si>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</si>
  <si>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</si>
  <si>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</si>
  <si>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</si>
  <si>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</si>
  <si>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</si>
  <si>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</si>
  <si>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</si>
  <si>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</si>
  <si>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</si>
  <si>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</si>
  <si>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</si>
  <si>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</si>
  <si>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</si>
  <si>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</si>
  <si>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</si>
  <si>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</si>
  <si>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</si>
  <si>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</si>
  <si>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</si>
  <si>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</si>
  <si>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</si>
  <si>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</si>
  <si>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</si>
  <si>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</si>
  <si>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</si>
  <si>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</si>
  <si>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</si>
  <si>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</si>
  <si>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</si>
  <si>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</si>
  <si>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</si>
  <si>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</si>
  <si>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</si>
  <si>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</si>
  <si>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</si>
  <si>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</si>
  <si>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</si>
  <si>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</si>
  <si>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</si>
  <si>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</si>
  <si>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</si>
  <si>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</si>
  <si>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</si>
  <si>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</si>
  <si>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</si>
  <si>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</si>
  <si>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</si>
  <si>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</si>
  <si>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</si>
  <si>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</si>
  <si>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</si>
  <si>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</si>
  <si>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</si>
  <si>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</si>
  <si>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</si>
  <si>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</si>
  <si>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</si>
  <si>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</si>
  <si>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</si>
  <si>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</si>
  <si>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</si>
  <si>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</si>
  <si>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</si>
  <si>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</si>
  <si>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</si>
  <si>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</si>
  <si>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</si>
  <si>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</si>
  <si>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</si>
  <si>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</si>
  <si>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</si>
  <si>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</si>
  <si>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</si>
  <si>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</si>
  <si>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</si>
  <si>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</si>
  <si>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</si>
  <si>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</si>
  <si>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</si>
  <si>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</si>
  <si>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</si>
  <si>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</si>
  <si>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</si>
  <si>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</si>
  <si>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</si>
  <si>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</si>
  <si>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</si>
  <si>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</si>
  <si>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</si>
  <si>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</si>
  <si>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</si>
  <si>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</si>
  <si>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</si>
  <si>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</si>
  <si>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</si>
  <si>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</si>
  <si>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</si>
  <si>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</si>
  <si>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</si>
  <si>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</si>
  <si>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</si>
  <si>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</si>
  <si>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</si>
  <si>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</si>
  <si>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</si>
  <si>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</si>
  <si>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</si>
  <si>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</si>
  <si>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</si>
  <si>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</si>
  <si>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</si>
  <si>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</si>
  <si>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</si>
  <si>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</si>
  <si>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</si>
  <si>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</si>
  <si>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</si>
  <si>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</si>
  <si>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</si>
  <si>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</si>
  <si>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</si>
  <si>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</si>
  <si>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</si>
  <si>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</si>
  <si>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</si>
  <si>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</si>
  <si>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</si>
  <si>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</si>
  <si>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</si>
  <si>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</si>
  <si>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</si>
  <si>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</si>
  <si>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</si>
  <si>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</si>
  <si>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</si>
  <si>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</si>
  <si>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</si>
  <si>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</si>
  <si>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</si>
  <si>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</si>
  <si>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</si>
  <si>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</si>
  <si>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</si>
  <si>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</si>
  <si>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</si>
  <si>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</si>
  <si>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</si>
  <si>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</si>
  <si>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</si>
  <si>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</si>
  <si>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</si>
  <si>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</si>
  <si>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</si>
  <si>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</si>
  <si>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</si>
  <si>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</si>
  <si>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</si>
  <si>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</si>
  <si>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</si>
  <si>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</si>
  <si>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</si>
  <si>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</si>
  <si>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</si>
  <si>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</si>
  <si>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</si>
  <si>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</si>
  <si>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</si>
  <si>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</si>
  <si>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</si>
  <si>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</si>
  <si>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</si>
  <si>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</si>
  <si>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</si>
  <si>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</si>
  <si>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</si>
  <si>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</si>
  <si>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</si>
  <si>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</si>
  <si>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</si>
  <si>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</si>
  <si>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</si>
  <si>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</si>
  <si>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</si>
  <si>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</si>
  <si>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</si>
  <si>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</si>
  <si>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</si>
  <si>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</si>
  <si>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</si>
  <si>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</si>
  <si>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</si>
  <si>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</si>
  <si>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</si>
  <si>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</si>
  <si>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</si>
  <si>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</si>
  <si>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</si>
  <si>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</si>
  <si>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</si>
  <si>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</si>
  <si>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</si>
  <si>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</si>
  <si>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</si>
  <si>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</si>
  <si>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</si>
  <si>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</si>
  <si>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</si>
  <si>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</si>
  <si>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</si>
  <si>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</si>
  <si>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</si>
  <si>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</si>
  <si>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</si>
  <si>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</si>
  <si>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</si>
  <si>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</si>
  <si>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</si>
  <si>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</si>
  <si>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</si>
  <si>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</si>
  <si>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</si>
  <si>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</si>
  <si>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</si>
  <si>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</si>
  <si>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</si>
  <si>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</si>
  <si>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</si>
  <si>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</si>
  <si>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</si>
  <si>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</si>
  <si>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</si>
  <si>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</si>
  <si>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</si>
  <si>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</si>
  <si>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</si>
  <si>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</si>
  <si>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</si>
  <si>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</si>
  <si>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</si>
  <si>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</si>
  <si>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</si>
  <si>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</si>
  <si>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</si>
  <si>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</si>
  <si>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</si>
  <si>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</si>
  <si>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</si>
  <si>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</si>
  <si>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</si>
  <si>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</si>
  <si>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</si>
  <si>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</si>
  <si>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</si>
  <si>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</si>
  <si>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</si>
  <si>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</si>
  <si>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</si>
  <si>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</si>
  <si>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</si>
  <si>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</si>
  <si>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</si>
  <si>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</si>
  <si>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</si>
  <si>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</si>
  <si>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</si>
  <si>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</si>
  <si>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</si>
  <si>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</si>
  <si>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</si>
  <si>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</si>
  <si>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</si>
  <si>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</si>
  <si>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</si>
  <si>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</si>
  <si>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</si>
  <si>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</si>
  <si>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</si>
  <si>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</si>
  <si>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</si>
  <si>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</si>
  <si>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</si>
  <si>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</si>
  <si>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</si>
  <si>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</si>
  <si>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</si>
  <si>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</si>
  <si>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</si>
  <si>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</si>
  <si>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</si>
  <si>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</si>
  <si>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</si>
  <si>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</si>
  <si>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</si>
  <si>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</si>
  <si>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</si>
  <si>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</si>
  <si>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</si>
  <si>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</si>
  <si>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</si>
  <si>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</si>
  <si>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</si>
  <si>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</si>
  <si>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</si>
  <si>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</si>
  <si>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</si>
  <si>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</si>
  <si>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</si>
  <si>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</si>
  <si>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</si>
  <si>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</si>
  <si>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</si>
  <si>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</si>
  <si>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</si>
  <si>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</si>
  <si>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</si>
  <si>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</si>
  <si>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</si>
  <si>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</si>
  <si>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</si>
  <si>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</si>
  <si>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</si>
  <si>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</si>
  <si>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</si>
  <si>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</si>
  <si>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</si>
  <si>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</si>
  <si>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</si>
  <si>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</si>
  <si>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</si>
  <si>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</si>
  <si>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</si>
  <si>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</si>
  <si>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</si>
  <si>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</si>
  <si>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</si>
  <si>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</si>
  <si>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</si>
  <si>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</si>
  <si>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</si>
  <si>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</si>
  <si>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</si>
  <si>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</si>
  <si>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</si>
  <si>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</si>
  <si>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</si>
  <si>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</si>
  <si>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</si>
  <si>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</si>
  <si>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</si>
  <si>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</si>
  <si>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</si>
  <si>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</si>
  <si>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</si>
  <si>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</si>
  <si>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</si>
  <si>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</si>
  <si>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</si>
  <si>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</si>
  <si>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</si>
  <si>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</si>
  <si>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</si>
  <si>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</si>
  <si>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</si>
  <si>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</si>
  <si>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</si>
  <si>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</si>
  <si>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</si>
  <si>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</si>
  <si>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</si>
  <si>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</si>
  <si>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</si>
  <si>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</si>
  <si>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</si>
  <si>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</si>
  <si>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</si>
  <si>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</si>
  <si>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</si>
  <si>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</si>
  <si>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</si>
  <si>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</si>
  <si>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</si>
  <si>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</si>
  <si>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</si>
  <si>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</si>
  <si>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</si>
  <si>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</si>
  <si>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</si>
  <si>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</si>
  <si>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</si>
  <si>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</si>
  <si>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</si>
  <si>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</si>
  <si>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</si>
  <si>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</si>
  <si>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</si>
  <si>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</si>
  <si>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</si>
  <si>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</si>
  <si>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</si>
  <si>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</si>
  <si>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</si>
  <si>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</si>
  <si>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</si>
  <si>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</si>
  <si>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</si>
  <si>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</si>
  <si>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</si>
  <si>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</si>
  <si>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</si>
  <si>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</si>
  <si>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</si>
  <si>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</si>
  <si>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</si>
  <si>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</si>
  <si>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</si>
  <si>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</si>
  <si>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</si>
  <si>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</si>
  <si>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</si>
  <si>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</si>
  <si>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</si>
  <si>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</si>
  <si>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</si>
  <si>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</si>
  <si>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</si>
  <si>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</si>
  <si>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</si>
  <si>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</si>
  <si>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</si>
  <si>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</si>
  <si>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</si>
  <si>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</si>
  <si>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</si>
  <si>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</si>
  <si>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</si>
  <si>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</si>
  <si>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</si>
  <si>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</si>
  <si>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</si>
  <si>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</si>
  <si>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</si>
  <si>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</si>
  <si>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</si>
  <si>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</si>
  <si>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</si>
  <si>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</si>
  <si>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</si>
  <si>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</si>
  <si>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</si>
  <si>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</si>
  <si>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</si>
  <si>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</si>
  <si>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</si>
  <si>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</si>
  <si>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</si>
  <si>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</si>
  <si>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</si>
  <si>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</si>
  <si>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</si>
  <si>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</si>
  <si>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</si>
  <si>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</si>
  <si>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</si>
  <si>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</si>
  <si>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</si>
  <si>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</si>
  <si>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</si>
  <si>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</si>
  <si>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</si>
  <si>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</si>
  <si>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</si>
  <si>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</si>
  <si>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</si>
  <si>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</si>
  <si>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</si>
  <si>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</si>
  <si>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</si>
  <si>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</si>
  <si>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</si>
  <si>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</si>
  <si>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</si>
  <si>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</si>
  <si>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</si>
  <si>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</si>
  <si>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</si>
  <si>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</si>
  <si>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</si>
  <si>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</si>
  <si>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</si>
  <si>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</si>
  <si>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</si>
  <si>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</si>
  <si>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</si>
  <si>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</si>
  <si>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</si>
  <si>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</si>
  <si>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</si>
  <si>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</si>
  <si>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</si>
  <si>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</si>
  <si>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</si>
  <si>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</si>
  <si>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</si>
  <si>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</si>
  <si>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</si>
  <si>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</si>
  <si>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</si>
  <si>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</si>
  <si>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</si>
  <si>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</si>
  <si>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</si>
  <si>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</si>
  <si>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</si>
  <si>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</si>
  <si>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</si>
  <si>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</si>
  <si>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</si>
  <si>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</si>
  <si>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</si>
  <si>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</si>
  <si>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</si>
  <si>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</si>
  <si>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</si>
  <si>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</si>
  <si>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</si>
  <si>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</si>
  <si>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</si>
  <si>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</si>
  <si>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</si>
  <si>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</si>
  <si>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</si>
  <si>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</si>
  <si>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</si>
  <si>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</si>
  <si>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</si>
  <si>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</si>
  <si>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</si>
  <si>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</si>
  <si>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</si>
  <si>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</si>
  <si>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</si>
  <si>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</si>
  <si>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</si>
  <si>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</si>
  <si>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</si>
  <si>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</si>
  <si>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</si>
  <si>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</si>
  <si>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</si>
  <si>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</si>
  <si>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</si>
  <si>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</si>
  <si>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</si>
  <si>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</si>
  <si>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</si>
  <si>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</si>
  <si>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</si>
  <si>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</si>
  <si>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</si>
  <si>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</si>
  <si>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</si>
  <si>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</si>
  <si>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</si>
  <si>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</si>
  <si>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</si>
  <si>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</si>
  <si>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</si>
  <si>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</si>
  <si>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</si>
  <si>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</si>
  <si>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</si>
  <si>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</si>
  <si>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</si>
  <si>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</si>
  <si>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</si>
  <si>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</si>
  <si>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</si>
  <si>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</si>
  <si>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</si>
  <si>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</si>
  <si>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</si>
  <si>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</si>
  <si>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</si>
  <si>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</si>
  <si>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</si>
  <si>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</si>
  <si>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</si>
  <si>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</si>
  <si>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</si>
  <si>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</si>
  <si>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</si>
  <si>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</si>
  <si>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</si>
  <si>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</si>
  <si>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</si>
  <si>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</si>
  <si>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</si>
  <si>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</si>
  <si>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</si>
  <si>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</si>
  <si>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</si>
  <si>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</si>
  <si>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</si>
  <si>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</si>
  <si>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</si>
  <si>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</si>
  <si>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</si>
  <si>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</si>
  <si>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</si>
  <si>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</si>
  <si>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</si>
  <si>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</si>
  <si>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</si>
  <si>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</si>
  <si>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</si>
  <si>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</si>
  <si>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</si>
  <si>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</si>
  <si>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</si>
  <si>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</si>
  <si>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</si>
  <si>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</si>
  <si>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</si>
  <si>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</si>
  <si>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</si>
  <si>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</si>
  <si>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</si>
  <si>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</si>
  <si>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</si>
  <si>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</si>
  <si>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</si>
  <si>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</si>
  <si>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</si>
  <si>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</si>
  <si>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</si>
  <si>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</si>
  <si>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</si>
  <si>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</si>
  <si>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</si>
  <si>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</si>
  <si>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</si>
  <si>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</si>
  <si>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</si>
  <si>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</si>
  <si>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</si>
  <si>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</si>
  <si>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</si>
  <si>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</si>
  <si>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</si>
  <si>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</si>
  <si>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</si>
  <si>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</si>
  <si>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</si>
  <si>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</si>
  <si>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</si>
  <si>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</si>
  <si>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</si>
  <si>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</si>
  <si>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</si>
  <si>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</si>
  <si>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</si>
  <si>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</si>
  <si>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</si>
  <si>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</si>
  <si>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</si>
  <si>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</si>
  <si>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</si>
  <si>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</si>
  <si>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</si>
  <si>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</si>
  <si>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</si>
  <si>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</si>
  <si>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</si>
  <si>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</si>
  <si>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</si>
  <si>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</si>
  <si>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</si>
  <si>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</si>
  <si>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</si>
  <si>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</si>
  <si>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</si>
  <si>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</si>
  <si>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</si>
  <si>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</si>
  <si>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</si>
  <si>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</si>
  <si>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</si>
  <si>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</si>
  <si>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</si>
  <si>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</si>
  <si>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</si>
  <si>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</si>
  <si>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</si>
  <si>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</si>
  <si>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</si>
  <si>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</si>
  <si>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</si>
  <si>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</si>
  <si>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</si>
  <si>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</si>
  <si>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</si>
  <si>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</si>
  <si>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</si>
  <si>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</si>
  <si>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</si>
  <si>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</si>
  <si>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</si>
  <si>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</si>
  <si>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</si>
  <si>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</si>
  <si>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</si>
  <si>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</si>
  <si>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</si>
  <si>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</si>
  <si>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</si>
  <si>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</si>
  <si>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</si>
  <si>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</si>
  <si>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</si>
  <si>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</si>
  <si>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</si>
  <si>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</si>
  <si>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</si>
  <si>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</si>
  <si>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</si>
  <si>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</si>
  <si>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</si>
  <si>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</si>
  <si>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</si>
  <si>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</si>
  <si>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</si>
  <si>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</si>
  <si>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</si>
  <si>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</si>
  <si>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</si>
  <si>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</si>
  <si>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</si>
  <si>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</si>
  <si>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</si>
  <si>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</si>
  <si>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</si>
  <si>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</si>
  <si>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</si>
  <si>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</si>
  <si>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</si>
  <si>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</si>
  <si>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</si>
  <si>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</si>
  <si>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</si>
  <si>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</si>
  <si>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</si>
  <si>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</si>
  <si>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</si>
  <si>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</si>
  <si>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</si>
  <si>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</si>
  <si>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</si>
  <si>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</si>
  <si>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</si>
  <si>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</si>
  <si>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</si>
  <si>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</si>
  <si>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</si>
  <si>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</si>
  <si>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</si>
  <si>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</si>
  <si>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</si>
  <si>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</si>
  <si>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</si>
  <si>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</si>
  <si>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</si>
  <si>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</si>
  <si>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</si>
  <si>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</si>
  <si>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</si>
  <si>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</si>
  <si>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</si>
  <si>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</si>
  <si>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</si>
  <si>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</si>
  <si>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</si>
  <si>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</si>
  <si>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</si>
  <si>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</si>
  <si>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</si>
  <si>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</si>
  <si>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</si>
  <si>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</si>
  <si>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</si>
  <si>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</si>
  <si>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</si>
  <si>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</si>
  <si>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</si>
  <si>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</si>
  <si>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</si>
  <si>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</si>
  <si>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</si>
  <si>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</si>
  <si>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</si>
  <si>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</si>
  <si>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</si>
  <si>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</si>
  <si>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</si>
  <si>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</si>
  <si>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</si>
  <si>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</si>
  <si>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</si>
  <si>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</si>
  <si>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</si>
  <si>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</si>
  <si>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</si>
  <si>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</si>
  <si>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</si>
  <si>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</si>
  <si>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</si>
  <si>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</si>
  <si>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</si>
  <si>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</si>
  <si>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</si>
  <si>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</si>
  <si>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</si>
  <si>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</si>
  <si>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</si>
  <si>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</si>
  <si>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</si>
  <si>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</si>
  <si>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</si>
  <si>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</si>
  <si>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</si>
  <si>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</si>
  <si>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</si>
  <si>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</si>
  <si>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</si>
  <si>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</si>
  <si>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</si>
  <si>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</si>
  <si>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</si>
  <si>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</si>
  <si>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</si>
  <si>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</si>
  <si>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</si>
  <si>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</si>
  <si>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</si>
  <si>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</si>
  <si>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</si>
  <si>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</si>
  <si>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</si>
  <si>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</si>
  <si>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</si>
  <si>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</si>
  <si>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</si>
  <si>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</si>
  <si>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</si>
  <si>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</si>
  <si>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</si>
  <si>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</si>
  <si>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</si>
  <si>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</si>
  <si>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</si>
  <si>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</si>
  <si>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</si>
  <si>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</si>
  <si>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</si>
  <si>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</si>
  <si>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</si>
  <si>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</si>
  <si>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</si>
  <si>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</si>
  <si>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</si>
  <si>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</si>
  <si>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</si>
  <si>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</si>
  <si>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</si>
  <si>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</si>
  <si>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</si>
  <si>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</si>
  <si>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</si>
  <si>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</si>
  <si>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</si>
  <si>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</si>
  <si>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</si>
  <si>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</si>
  <si>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</si>
  <si>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</si>
  <si>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</si>
  <si>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</si>
  <si>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</si>
  <si>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</si>
  <si>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</si>
  <si>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</si>
  <si>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</si>
  <si>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</si>
  <si>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</si>
  <si>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</si>
  <si>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</si>
  <si>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</si>
  <si>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</si>
  <si>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</si>
  <si>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</si>
  <si>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</si>
  <si>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</si>
  <si>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</si>
  <si>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</si>
  <si>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</si>
  <si>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</si>
  <si>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</si>
  <si>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</si>
  <si>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</si>
  <si>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</si>
  <si>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</si>
  <si>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</si>
  <si>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</si>
  <si>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</si>
  <si>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</si>
  <si>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</si>
  <si>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</si>
  <si>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</si>
  <si>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</si>
  <si>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</si>
  <si>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</si>
  <si>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</si>
  <si>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</si>
  <si>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</si>
  <si>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</si>
  <si>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</si>
  <si>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</si>
  <si>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</si>
  <si>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</si>
  <si>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</si>
  <si>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</si>
  <si>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</si>
  <si>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</si>
  <si>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</si>
  <si>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</si>
  <si>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</si>
  <si>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</si>
  <si>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</si>
  <si>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</si>
  <si>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</si>
  <si>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</si>
  <si>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</si>
  <si>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</si>
  <si>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</si>
  <si>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</si>
  <si>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</si>
  <si>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</si>
  <si>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</si>
  <si>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</si>
  <si>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</si>
  <si>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</si>
  <si>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</si>
  <si>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</si>
  <si>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</si>
  <si>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</si>
  <si>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</si>
  <si>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</si>
  <si>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</si>
  <si>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</si>
  <si>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</si>
  <si>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</si>
  <si>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</si>
  <si>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</si>
  <si>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</si>
  <si>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</si>
  <si>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</si>
  <si>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</si>
  <si>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</si>
  <si>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</si>
  <si>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</si>
  <si>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</si>
  <si>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</si>
  <si>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</si>
  <si>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</si>
  <si>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</si>
  <si>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</si>
  <si>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</si>
  <si>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</si>
  <si>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</si>
  <si>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</si>
  <si>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</si>
  <si>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</si>
  <si>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</si>
  <si>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</si>
  <si>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</si>
  <si>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</si>
  <si>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</si>
  <si>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</si>
  <si>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</si>
  <si>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</si>
  <si>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</si>
  <si>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</si>
  <si>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</si>
  <si>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</si>
  <si>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</si>
  <si>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</si>
  <si>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</si>
  <si>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</si>
  <si>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</si>
  <si>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</si>
  <si>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</si>
  <si>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</si>
  <si>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</si>
  <si>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</si>
  <si>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</si>
  <si>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</si>
  <si>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</si>
  <si>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</si>
  <si>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</si>
  <si>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</si>
  <si>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</si>
  <si>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</si>
  <si>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</si>
  <si>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</si>
  <si>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</si>
  <si>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</si>
  <si>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</si>
  <si>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</si>
  <si>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</si>
  <si>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</si>
  <si>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</si>
  <si>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</si>
  <si>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</si>
  <si>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</si>
  <si>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</si>
  <si>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</si>
  <si>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</si>
  <si>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</si>
  <si>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</si>
  <si>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</si>
  <si>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</si>
  <si>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</si>
  <si>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</si>
  <si>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</si>
  <si>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</si>
  <si>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</si>
  <si>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</si>
  <si>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</si>
  <si>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</si>
  <si>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</si>
  <si>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</si>
  <si>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</si>
  <si>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</si>
  <si>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</si>
  <si>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</si>
  <si>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</si>
  <si>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</si>
  <si>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</si>
  <si>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</si>
  <si>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</si>
  <si>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</si>
  <si>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</si>
  <si>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</si>
  <si>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</si>
  <si>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</si>
  <si>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</si>
  <si>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</si>
  <si>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</si>
  <si>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</si>
  <si>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</si>
  <si>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</si>
  <si>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</si>
  <si>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</si>
  <si>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</si>
  <si>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</si>
  <si>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</si>
  <si>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</si>
  <si>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</si>
  <si>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</si>
  <si>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</si>
  <si>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</si>
  <si>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</si>
  <si>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</si>
  <si>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</si>
  <si>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</si>
  <si>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</si>
  <si>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</si>
  <si>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</si>
  <si>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</si>
  <si>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</si>
  <si>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</si>
  <si>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</si>
  <si>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</si>
  <si>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</si>
  <si>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</si>
  <si>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</si>
  <si>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</si>
  <si>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</si>
  <si>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</si>
  <si>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</si>
  <si>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</si>
  <si>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</si>
  <si>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</si>
  <si>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</si>
  <si>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</si>
  <si>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</si>
  <si>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</si>
  <si>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</si>
  <si>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</si>
  <si>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</si>
  <si>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</si>
  <si>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</si>
  <si>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</si>
  <si>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</si>
  <si>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</si>
  <si>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</si>
  <si>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</si>
  <si>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</si>
  <si>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</si>
  <si>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</si>
  <si>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</si>
  <si>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</si>
  <si>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</si>
  <si>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</si>
  <si>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</si>
  <si>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</si>
  <si>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</si>
  <si>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</si>
  <si>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</si>
  <si>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</si>
  <si>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</si>
  <si>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</si>
  <si>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</si>
  <si>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</si>
  <si>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</si>
  <si>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</si>
  <si>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</si>
  <si>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</si>
  <si>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</si>
  <si>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</si>
  <si>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</si>
  <si>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</si>
  <si>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</si>
  <si>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</si>
  <si>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</si>
  <si>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</si>
  <si>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</si>
  <si>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</si>
  <si>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</si>
  <si>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</si>
  <si>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</si>
  <si>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</si>
  <si>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</si>
  <si>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</si>
  <si>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</si>
  <si>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</si>
  <si>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</si>
  <si>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</si>
  <si>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</si>
  <si>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</si>
  <si>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</si>
  <si>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</si>
  <si>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</si>
  <si>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</si>
  <si>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</si>
  <si>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</si>
  <si>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</si>
  <si>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</si>
  <si>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</si>
  <si>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</si>
  <si>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</si>
  <si>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</si>
  <si>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</si>
  <si>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</si>
  <si>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</si>
  <si>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</si>
  <si>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</si>
  <si>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</si>
  <si>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</si>
  <si>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</si>
  <si>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</si>
  <si>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</si>
  <si>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</si>
  <si>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</si>
  <si>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</si>
  <si>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</si>
  <si>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</si>
  <si>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</si>
  <si>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</si>
  <si>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</si>
  <si>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</si>
  <si>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</si>
  <si>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</si>
  <si>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</si>
  <si>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</si>
  <si>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</si>
  <si>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</si>
  <si>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</si>
  <si>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</si>
  <si>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</si>
  <si>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</si>
  <si>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</si>
  <si>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</si>
  <si>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</si>
  <si>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</si>
  <si>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</si>
  <si>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</si>
  <si>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</si>
  <si>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</si>
  <si>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</si>
  <si>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</si>
  <si>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</si>
  <si>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</si>
  <si>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</si>
  <si>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</si>
  <si>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</si>
  <si>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</si>
  <si>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</si>
  <si>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</si>
  <si>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</si>
  <si>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</si>
  <si>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</si>
  <si>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</si>
  <si>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</si>
  <si>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</si>
  <si>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</si>
  <si>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</si>
  <si>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</si>
  <si>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</si>
  <si>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</si>
  <si>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</si>
  <si>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</si>
  <si>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</si>
  <si>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</si>
  <si>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</si>
  <si>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</si>
  <si>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</si>
  <si>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</si>
  <si>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</si>
  <si>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</si>
  <si>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</si>
  <si>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</si>
  <si>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</si>
  <si>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</si>
  <si>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</si>
  <si>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</si>
  <si>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</si>
  <si>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</si>
  <si>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</si>
  <si>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</si>
  <si>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</si>
  <si>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</si>
  <si>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</si>
  <si>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</si>
  <si>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</si>
  <si>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</si>
  <si>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</si>
  <si>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</si>
  <si>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</si>
  <si>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</si>
  <si>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</si>
  <si>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</si>
  <si>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</si>
  <si>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</si>
  <si>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</si>
  <si>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</si>
  <si>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</si>
  <si>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</si>
  <si>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</si>
  <si>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</si>
  <si>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</si>
  <si>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</si>
  <si>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</si>
  <si>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</si>
  <si>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</si>
  <si>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</si>
  <si>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</si>
  <si>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</si>
  <si>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</si>
  <si>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</si>
  <si>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</si>
  <si>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</si>
  <si>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</si>
  <si>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</si>
  <si>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</si>
  <si>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</si>
  <si>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</si>
  <si>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</si>
  <si>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</si>
  <si>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</si>
  <si>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</si>
  <si>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</si>
  <si>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</si>
  <si>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</si>
  <si>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</si>
  <si>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</si>
  <si>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</si>
  <si>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</si>
  <si>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</si>
  <si>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</si>
  <si>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</si>
  <si>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</si>
  <si>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</si>
  <si>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</si>
  <si>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</si>
  <si>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</si>
  <si>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</si>
  <si>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</si>
  <si>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</si>
  <si>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</si>
  <si>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</si>
  <si>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</si>
  <si>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</si>
  <si>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</si>
  <si>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</si>
  <si>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</si>
  <si>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</si>
  <si>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</si>
  <si>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</si>
  <si>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</si>
  <si>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</si>
  <si>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</si>
  <si>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</si>
  <si>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</si>
  <si>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</si>
  <si>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</si>
  <si>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</si>
  <si>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</si>
  <si>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</si>
  <si>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</si>
  <si>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</si>
  <si>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</si>
  <si>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</si>
  <si>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</si>
  <si>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</si>
  <si>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</si>
  <si>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</si>
  <si>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</si>
  <si>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</si>
  <si>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</si>
  <si>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</si>
  <si>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</si>
  <si>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</si>
  <si>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</si>
  <si>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</si>
  <si>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</si>
  <si>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</si>
  <si>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</si>
  <si>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</si>
  <si>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</si>
  <si>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</si>
  <si>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</si>
  <si>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</si>
  <si>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</si>
  <si>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</si>
  <si>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</si>
  <si>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</si>
  <si>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</si>
  <si>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</si>
  <si>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</si>
  <si>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</si>
  <si>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</si>
  <si>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</si>
  <si>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</si>
  <si>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</si>
  <si>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</si>
  <si>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</si>
  <si>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</si>
  <si>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</si>
  <si>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</si>
  <si>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</si>
  <si>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</si>
  <si>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</si>
  <si>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</si>
  <si>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</si>
  <si>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</si>
  <si>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</si>
  <si>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</si>
  <si>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</si>
  <si>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</si>
  <si>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</si>
  <si>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</si>
  <si>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</si>
  <si>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</si>
  <si>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</si>
  <si>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</si>
  <si>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</si>
  <si>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</si>
  <si>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</si>
  <si>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</si>
  <si>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</si>
  <si>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</si>
  <si>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</si>
  <si>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</si>
  <si>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</si>
  <si>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</si>
  <si>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</si>
  <si>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</si>
  <si>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</si>
  <si>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</si>
  <si>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</si>
  <si>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</si>
  <si>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</si>
  <si>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</si>
  <si>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</si>
  <si>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</si>
  <si>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</si>
  <si>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</si>
  <si>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</si>
  <si>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</si>
  <si>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</si>
  <si>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</si>
  <si>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</si>
  <si>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</si>
  <si>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</si>
  <si>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</si>
  <si>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</si>
  <si>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</si>
  <si>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</si>
  <si>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</si>
  <si>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</si>
  <si>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</si>
  <si>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</si>
  <si>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</si>
  <si>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</si>
  <si>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</si>
  <si>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</si>
  <si>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</si>
  <si>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</si>
  <si>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</si>
  <si>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</si>
  <si>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</si>
  <si>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</si>
  <si>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</si>
  <si>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</si>
  <si>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</si>
  <si>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</si>
  <si>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</si>
  <si>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</si>
  <si>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</si>
  <si>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</si>
  <si>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</si>
  <si>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</si>
  <si>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</si>
  <si>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</si>
  <si>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</si>
  <si>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</si>
  <si>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</si>
  <si>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</si>
  <si>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</si>
  <si>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</si>
  <si>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</si>
  <si>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</si>
  <si>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</si>
  <si>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</si>
  <si>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</si>
  <si>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</si>
  <si>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</si>
  <si>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</si>
  <si>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</si>
  <si>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</si>
  <si>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</si>
  <si>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</si>
  <si>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</si>
  <si>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</si>
  <si>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</si>
  <si>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</si>
  <si>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</si>
  <si>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</si>
  <si>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</si>
  <si>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</si>
  <si>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</si>
  <si>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</si>
  <si>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</si>
  <si>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</si>
  <si>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</si>
  <si>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</si>
  <si>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</si>
  <si>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</si>
  <si>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</si>
  <si>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</si>
  <si>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</si>
  <si>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</si>
  <si>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</si>
  <si>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</si>
  <si>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</si>
  <si>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</si>
  <si>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</si>
  <si>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</si>
  <si>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</si>
  <si>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</si>
  <si>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</si>
  <si>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</si>
  <si>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</si>
  <si>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</si>
  <si>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</si>
  <si>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</si>
  <si>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</si>
  <si>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</si>
  <si>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</si>
  <si>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</si>
  <si>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</si>
  <si>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</si>
  <si>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</si>
  <si>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</si>
  <si>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</si>
  <si>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</si>
  <si>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</si>
  <si>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</si>
  <si>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</si>
  <si>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</si>
  <si>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</si>
  <si>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</si>
  <si>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</si>
  <si>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</si>
  <si>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</si>
  <si>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</si>
  <si>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</si>
  <si>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</si>
  <si>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</si>
  <si>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</si>
  <si>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</si>
  <si>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</si>
  <si>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</si>
  <si>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</si>
  <si>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</si>
  <si>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</si>
  <si>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</si>
  <si>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</si>
  <si>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</si>
  <si>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</si>
  <si>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</si>
  <si>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</si>
  <si>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</si>
  <si>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</si>
  <si>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</si>
  <si>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</si>
  <si>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</si>
  <si>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</si>
  <si>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</si>
  <si>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</si>
  <si>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</si>
  <si>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</si>
  <si>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</si>
  <si>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</si>
  <si>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</si>
  <si>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</si>
  <si>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</si>
  <si>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</si>
  <si>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</si>
  <si>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</si>
  <si>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</si>
  <si>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</si>
  <si>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</si>
  <si>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</si>
  <si>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</si>
  <si>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</si>
  <si>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</si>
  <si>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</si>
  <si>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</si>
  <si>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</si>
  <si>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</si>
  <si>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</si>
  <si>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</si>
  <si>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</si>
  <si>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</si>
  <si>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</si>
  <si>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</si>
  <si>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</si>
  <si>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</si>
  <si>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</si>
  <si>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</si>
  <si>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</si>
  <si>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</si>
  <si>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</si>
  <si>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</si>
  <si>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</si>
  <si>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</si>
  <si>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</si>
  <si>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</si>
  <si>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</si>
  <si>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</si>
  <si>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</si>
  <si>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</si>
  <si>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</si>
  <si>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</si>
  <si>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</si>
  <si>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</si>
  <si>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</si>
  <si>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</si>
  <si>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</si>
  <si>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</si>
  <si>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</si>
  <si>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</si>
  <si>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</si>
  <si>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</si>
  <si>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</si>
  <si>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</si>
  <si>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</si>
  <si>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</si>
  <si>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</si>
  <si>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</si>
  <si>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</si>
  <si>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</si>
  <si>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</si>
  <si>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</si>
  <si>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</si>
  <si>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</si>
  <si>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</si>
  <si>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</si>
  <si>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</si>
  <si>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</si>
  <si>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</si>
  <si>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</si>
  <si>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</si>
  <si>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</si>
  <si>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</si>
  <si>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</si>
  <si>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</si>
  <si>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</si>
  <si>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</si>
  <si>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</si>
  <si>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</si>
  <si>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</si>
  <si>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</si>
  <si>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</si>
  <si>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</si>
  <si>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</si>
  <si>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</si>
  <si>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</si>
  <si>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</si>
  <si>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</si>
  <si>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</si>
  <si>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</si>
  <si>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</si>
  <si>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</si>
  <si>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</si>
  <si>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</si>
  <si>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</si>
  <si>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</si>
  <si>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</si>
  <si>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</si>
  <si>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</si>
  <si>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</si>
  <si>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</si>
  <si>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</si>
  <si>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</si>
  <si>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</si>
  <si>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</si>
  <si>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</si>
  <si>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</si>
  <si>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</si>
  <si>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</si>
  <si>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</si>
  <si>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</si>
  <si>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</si>
  <si>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</si>
  <si>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</si>
  <si>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</si>
  <si>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</si>
  <si>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</si>
  <si>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</si>
  <si>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</si>
  <si>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</si>
  <si>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</si>
  <si>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</si>
  <si>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</si>
  <si>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</si>
  <si>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</si>
  <si>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</si>
  <si>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</si>
  <si>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</si>
  <si>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</si>
  <si>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</si>
  <si>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</si>
  <si>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</si>
  <si>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</si>
  <si>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</si>
  <si>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</si>
  <si>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</si>
  <si>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</si>
  <si>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</si>
  <si>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</si>
  <si>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</si>
  <si>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</si>
  <si>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</si>
  <si>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</si>
  <si>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</si>
  <si>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</si>
  <si>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</si>
  <si>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</si>
  <si>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</si>
  <si>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</si>
  <si>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</si>
  <si>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</si>
  <si>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</si>
  <si>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</si>
  <si>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</si>
  <si>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</si>
  <si>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</si>
  <si>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</si>
  <si>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</si>
  <si>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</si>
  <si>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</si>
  <si>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</si>
  <si>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</si>
  <si>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</si>
  <si>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</si>
  <si>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</si>
  <si>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</si>
  <si>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</si>
  <si>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</si>
  <si>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</si>
  <si>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</si>
  <si>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</si>
  <si>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</si>
  <si>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</si>
  <si>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</si>
  <si>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</si>
  <si>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</si>
  <si>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</si>
  <si>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</si>
  <si>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</si>
  <si>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</si>
  <si>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</si>
  <si>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</si>
  <si>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</si>
  <si>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</si>
  <si>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</si>
  <si>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</si>
  <si>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</si>
  <si>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</si>
  <si>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</si>
  <si>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</si>
  <si>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</si>
  <si>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</si>
  <si>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</si>
  <si>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</si>
  <si>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</si>
  <si>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</si>
  <si>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</si>
  <si>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</si>
  <si>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</si>
  <si>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</si>
  <si>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</si>
  <si>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</si>
  <si>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</si>
  <si>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</si>
  <si>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</si>
  <si>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</si>
  <si>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</si>
  <si>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</si>
  <si>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</si>
  <si>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</si>
  <si>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</si>
  <si>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</si>
  <si>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</si>
  <si>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</si>
  <si>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</si>
  <si>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</si>
  <si>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</si>
  <si>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</si>
  <si>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</si>
  <si>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</si>
  <si>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</si>
  <si>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</si>
  <si>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</si>
  <si>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</si>
  <si>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</si>
  <si>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</si>
  <si>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</si>
  <si>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</si>
  <si>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</si>
  <si>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</si>
  <si>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</si>
  <si>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</si>
  <si>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</si>
  <si>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</si>
  <si>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</si>
  <si>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</si>
  <si>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</si>
  <si>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</si>
  <si>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</si>
  <si>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</si>
  <si>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</si>
  <si>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</si>
  <si>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</si>
  <si>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</si>
  <si>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</si>
  <si>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</si>
  <si>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</si>
  <si>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</si>
  <si>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</si>
  <si>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</si>
  <si>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</si>
  <si>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</si>
  <si>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</si>
  <si>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</si>
  <si>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</si>
  <si>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</si>
  <si>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</si>
  <si>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</si>
  <si>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</si>
  <si>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</si>
  <si>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</si>
  <si>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</si>
  <si>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</si>
  <si>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</si>
  <si>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</si>
  <si>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</si>
  <si>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</si>
  <si>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</si>
  <si>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</si>
  <si>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</si>
  <si>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</si>
  <si>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</si>
  <si>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</si>
  <si>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</si>
  <si>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</si>
  <si>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</si>
  <si>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</si>
  <si>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</si>
  <si>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</si>
  <si>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</si>
  <si>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</si>
  <si>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</si>
  <si>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</si>
  <si>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</si>
  <si>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</si>
  <si>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</si>
  <si>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</si>
  <si>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</si>
  <si>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</si>
  <si>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</si>
  <si>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</si>
  <si>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</si>
  <si>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</si>
  <si>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</si>
  <si>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</si>
  <si>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</si>
  <si>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</si>
  <si>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</si>
  <si>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</si>
  <si>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</si>
  <si>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</si>
  <si>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</si>
  <si>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</si>
  <si>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</si>
  <si>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</si>
  <si>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</si>
  <si>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</si>
  <si>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</si>
  <si>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</si>
  <si>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</si>
  <si>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</si>
  <si>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</si>
  <si>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</si>
  <si>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</si>
  <si>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</si>
  <si>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</si>
  <si>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</si>
  <si>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</si>
  <si>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</si>
  <si>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</si>
  <si>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</si>
  <si>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</si>
  <si>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</si>
  <si>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</si>
  <si>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</si>
  <si>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</si>
  <si>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</si>
  <si>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</si>
  <si>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</si>
  <si>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</si>
  <si>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</si>
  <si>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</si>
  <si>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</si>
  <si>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</si>
  <si>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</si>
  <si>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</si>
  <si>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</si>
  <si>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</si>
  <si>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</si>
  <si>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</si>
  <si>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</si>
  <si>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</si>
  <si>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</si>
  <si>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</si>
  <si>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</si>
  <si>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</si>
  <si>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</si>
  <si>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</si>
  <si>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</si>
  <si>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</si>
  <si>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</si>
  <si>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</si>
  <si>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</si>
  <si>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</si>
  <si>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</si>
  <si>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</si>
  <si>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</si>
  <si>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</si>
  <si>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</si>
  <si>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</si>
  <si>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</si>
  <si>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</si>
  <si>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</si>
  <si>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</si>
  <si>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</si>
  <si>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</si>
  <si>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</si>
  <si>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</si>
  <si>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</si>
  <si>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</si>
  <si>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</si>
  <si>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</si>
  <si>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</si>
  <si>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</si>
  <si>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</si>
  <si>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</si>
  <si>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</si>
  <si>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</si>
  <si>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</si>
  <si>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</si>
  <si>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</si>
  <si>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</si>
  <si>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</si>
  <si>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</si>
  <si>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</si>
  <si>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</si>
  <si>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</si>
  <si>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</si>
  <si>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</si>
  <si>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</si>
  <si>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</si>
  <si>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</si>
  <si>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</si>
  <si>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</si>
  <si>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</si>
  <si>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</si>
  <si>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</si>
  <si>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</si>
  <si>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</si>
  <si>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</si>
  <si>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</si>
  <si>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</si>
  <si>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</si>
  <si>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</si>
  <si>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</si>
  <si>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</si>
  <si>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</si>
  <si>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</si>
  <si>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</si>
  <si>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</si>
  <si>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</si>
  <si>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</si>
  <si>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</si>
  <si>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</si>
  <si>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</si>
  <si>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</si>
  <si>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</si>
  <si>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</si>
  <si>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</si>
  <si>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</si>
  <si>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</si>
  <si>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</si>
  <si>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</si>
  <si>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</si>
  <si>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</si>
  <si>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</si>
  <si>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</si>
  <si>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</si>
  <si>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</si>
  <si>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</si>
  <si>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</si>
  <si>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</si>
  <si>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</si>
  <si>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</si>
  <si>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</si>
  <si>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</si>
  <si>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</si>
  <si>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</si>
  <si>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</si>
  <si>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</si>
  <si>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</si>
  <si>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</si>
  <si>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</si>
  <si>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</si>
  <si>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</si>
  <si>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</si>
  <si>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</si>
  <si>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</si>
  <si>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</si>
  <si>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</si>
  <si>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</si>
  <si>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</si>
  <si>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</si>
  <si>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</si>
  <si>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</si>
  <si>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</si>
  <si>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</si>
  <si>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</si>
  <si>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</si>
  <si>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</si>
  <si>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</si>
  <si>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</si>
  <si>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</si>
  <si>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</si>
  <si>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</si>
  <si>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</si>
  <si>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</si>
  <si>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</si>
  <si>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</si>
  <si>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</si>
  <si>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</si>
  <si>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</si>
  <si>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</si>
  <si>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</si>
  <si>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</si>
  <si>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</si>
  <si>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</si>
  <si>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</si>
  <si>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</si>
  <si>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</si>
  <si>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</si>
  <si>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</si>
  <si>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</si>
  <si>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</si>
  <si>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</si>
  <si>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</si>
  <si>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</si>
  <si>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</si>
  <si>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</si>
  <si>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</si>
  <si>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</si>
  <si>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</si>
  <si>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</si>
  <si>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</si>
  <si>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</si>
  <si>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</si>
  <si>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</si>
  <si>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</si>
  <si>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</si>
  <si>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</si>
  <si>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</si>
  <si>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</si>
  <si>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</si>
  <si>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</si>
  <si>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</si>
  <si>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</si>
  <si>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</si>
  <si>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</si>
  <si>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</si>
  <si>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</si>
  <si>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</si>
  <si>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</si>
  <si>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</si>
  <si>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</si>
  <si>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</si>
  <si>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</si>
  <si>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</si>
  <si>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</si>
  <si>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</si>
  <si>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</si>
  <si>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</si>
  <si>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</si>
  <si>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</si>
  <si>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</si>
  <si>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</si>
  <si>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</si>
  <si>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</si>
  <si>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</si>
  <si>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</si>
  <si>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</si>
  <si>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</si>
  <si>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</si>
  <si>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</si>
  <si>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</si>
  <si>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</si>
  <si>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</si>
  <si>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</si>
  <si>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</si>
  <si>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</si>
  <si>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</si>
  <si>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</si>
  <si>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</si>
  <si>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</si>
  <si>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</si>
  <si>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</si>
  <si>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</si>
  <si>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</si>
  <si>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</si>
  <si>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</si>
  <si>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</si>
  <si>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</si>
  <si>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</si>
  <si>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</si>
  <si>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</si>
  <si>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</si>
  <si>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</si>
  <si>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</si>
  <si>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</si>
  <si>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</si>
  <si>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</si>
  <si>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</si>
  <si>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</si>
  <si>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</si>
  <si>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</si>
  <si>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</si>
  <si>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</si>
  <si>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</si>
  <si>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</si>
  <si>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</si>
  <si>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</si>
  <si>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</si>
  <si>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</si>
  <si>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</si>
  <si>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</si>
  <si>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</si>
  <si>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</si>
  <si>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</si>
  <si>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</si>
  <si>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</si>
  <si>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</si>
  <si>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</si>
  <si>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</si>
  <si>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</si>
  <si>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</si>
  <si>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</si>
  <si>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</si>
  <si>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</si>
  <si>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</si>
  <si>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</si>
  <si>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</si>
  <si>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</si>
  <si>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</si>
  <si>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</si>
  <si>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</si>
  <si>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</si>
  <si>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</si>
  <si>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</si>
  <si>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</si>
  <si>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</si>
  <si>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</si>
  <si>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</si>
  <si>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</si>
  <si>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</si>
  <si>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</si>
  <si>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</si>
  <si>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</si>
  <si>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</si>
  <si>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</si>
  <si>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</si>
  <si>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</si>
  <si>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</si>
  <si>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</si>
  <si>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</si>
  <si>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</si>
  <si>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</si>
  <si>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</si>
  <si>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</si>
  <si>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</si>
  <si>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</si>
  <si>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</si>
  <si>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</si>
  <si>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</si>
  <si>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</si>
  <si>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</si>
  <si>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</si>
  <si>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</si>
  <si>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</si>
  <si>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</si>
  <si>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</si>
  <si>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</si>
  <si>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</si>
  <si>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</si>
  <si>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</si>
  <si>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</si>
  <si>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</si>
  <si>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</si>
  <si>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</si>
  <si>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</si>
  <si>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</si>
  <si>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</si>
  <si>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</si>
  <si>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</si>
  <si>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</si>
  <si>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</si>
  <si>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</si>
  <si>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</si>
  <si>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</si>
  <si>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</si>
  <si>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</si>
  <si>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</si>
  <si>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</si>
  <si>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</si>
  <si>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</si>
  <si>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</si>
  <si>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</si>
  <si>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</si>
  <si>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</si>
  <si>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</si>
  <si>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</si>
  <si>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</si>
  <si>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</si>
  <si>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</si>
  <si>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</si>
  <si>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</si>
  <si>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</si>
  <si>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</si>
  <si>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</si>
  <si>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</si>
  <si>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</si>
  <si>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</si>
  <si>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</si>
  <si>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</si>
  <si>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</si>
  <si>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</si>
  <si>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</si>
  <si>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</si>
  <si>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</si>
  <si>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</si>
  <si>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</si>
  <si>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</si>
  <si>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</si>
  <si>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</si>
  <si>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</si>
  <si>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</si>
  <si>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</si>
  <si>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</si>
  <si>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</si>
  <si>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</si>
  <si>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</si>
  <si>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</si>
  <si>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</si>
  <si>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</si>
  <si>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</si>
  <si>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</si>
  <si>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</si>
  <si>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</si>
  <si>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</si>
  <si>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</si>
  <si>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</si>
  <si>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</si>
  <si>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</si>
  <si>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</si>
  <si>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</si>
  <si>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</si>
  <si>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</si>
  <si>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</si>
  <si>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</si>
  <si>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</si>
  <si>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</si>
  <si>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</si>
  <si>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</si>
  <si>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</si>
  <si>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</si>
  <si>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</si>
  <si>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</si>
  <si>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</si>
  <si>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</si>
  <si>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</si>
  <si>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</si>
  <si>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</si>
  <si>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</si>
  <si>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</si>
  <si>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</si>
  <si>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</si>
  <si>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</si>
  <si>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</si>
  <si>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</si>
  <si>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</si>
  <si>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</si>
  <si>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</si>
  <si>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</si>
  <si>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</si>
  <si>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</si>
  <si>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</si>
  <si>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</si>
  <si>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</si>
  <si>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</si>
  <si>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</si>
  <si>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</si>
  <si>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</si>
  <si>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</si>
  <si>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</si>
  <si>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</si>
  <si>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</si>
  <si>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</si>
  <si>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</si>
  <si>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</si>
  <si>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</si>
  <si>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</si>
  <si>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</si>
  <si>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</si>
  <si>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</si>
  <si>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</si>
  <si>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</si>
  <si>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</si>
  <si>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</si>
  <si>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</si>
  <si>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</si>
  <si>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</si>
  <si>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</si>
  <si>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</si>
  <si>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</si>
  <si>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</si>
  <si>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</si>
  <si>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</si>
  <si>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</si>
  <si>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</si>
  <si>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</si>
  <si>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</si>
  <si>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</si>
  <si>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</si>
  <si>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</si>
  <si>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</si>
  <si>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</si>
  <si>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</si>
  <si>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</si>
  <si>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</si>
  <si>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</si>
  <si>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</si>
  <si>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</si>
  <si>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</si>
  <si>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</si>
  <si>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</si>
  <si>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</si>
  <si>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</si>
  <si>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</si>
  <si>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</si>
  <si>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</si>
  <si>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</si>
  <si>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</si>
  <si>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</si>
  <si>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</si>
  <si>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</si>
  <si>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</si>
  <si>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</si>
  <si>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</si>
  <si>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</si>
  <si>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</si>
  <si>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</si>
  <si>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</si>
  <si>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</si>
  <si>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</si>
  <si>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</si>
  <si>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</si>
  <si>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</si>
  <si>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</si>
  <si>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</si>
  <si>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</si>
  <si>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</si>
  <si>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</si>
  <si>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</si>
  <si>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</si>
  <si>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</si>
  <si>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</si>
  <si>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</si>
  <si>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</si>
  <si>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</si>
  <si>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</si>
  <si>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</si>
  <si>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</si>
  <si>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</si>
  <si>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</si>
  <si>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</si>
  <si>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</si>
  <si>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</si>
  <si>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</si>
  <si>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</si>
  <si>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</si>
  <si>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</si>
  <si>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</si>
  <si>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</si>
  <si>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</si>
  <si>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</si>
  <si>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</si>
  <si>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</si>
  <si>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</si>
  <si>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</si>
  <si>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</si>
  <si>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</si>
  <si>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</si>
  <si>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</si>
  <si>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</si>
  <si>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</si>
  <si>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</si>
  <si>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</si>
  <si>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</si>
  <si>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</si>
  <si>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</si>
  <si>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</si>
  <si>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</si>
  <si>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</si>
  <si>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</si>
  <si>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</si>
  <si>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</si>
  <si>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</si>
  <si>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</si>
  <si>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</si>
  <si>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</si>
  <si>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</si>
  <si>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</si>
  <si>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</si>
  <si>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</si>
  <si>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</si>
  <si>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</si>
  <si>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</si>
  <si>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</si>
  <si>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</si>
  <si>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</si>
  <si>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</si>
  <si>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</si>
  <si>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</si>
  <si>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</si>
  <si>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</si>
  <si>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</si>
  <si>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</si>
  <si>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</si>
  <si>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</si>
  <si>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</si>
  <si>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</si>
  <si>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</si>
  <si>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</si>
  <si>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</si>
  <si>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</si>
  <si>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</si>
  <si>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</si>
  <si>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</si>
  <si>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</si>
  <si>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</si>
  <si>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</si>
  <si>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</si>
  <si>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</si>
  <si>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</si>
  <si>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</si>
  <si>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</si>
  <si>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</si>
  <si>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</si>
  <si>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</si>
  <si>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</si>
  <si>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</si>
  <si>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</si>
  <si>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</si>
  <si>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</si>
  <si>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</si>
  <si>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</si>
  <si>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</si>
  <si>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</si>
  <si>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</si>
  <si>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</si>
  <si>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</si>
  <si>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</si>
  <si>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</si>
  <si>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</si>
  <si>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</si>
  <si>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</si>
  <si>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</si>
  <si>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</si>
  <si>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</si>
  <si>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</si>
  <si>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</si>
  <si>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</si>
  <si>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</si>
  <si>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</si>
  <si>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</si>
  <si>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</si>
  <si>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</si>
  <si>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</si>
  <si>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</si>
  <si>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</si>
  <si>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</si>
  <si>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</si>
  <si>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</si>
  <si>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</si>
  <si>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</si>
  <si>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</si>
  <si>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</si>
  <si>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</si>
  <si>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</si>
  <si>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</si>
  <si>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</si>
  <si>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</si>
  <si>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</si>
  <si>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</si>
  <si>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</si>
  <si>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</si>
  <si>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</si>
  <si>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</si>
  <si>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</si>
  <si>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</si>
  <si>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</si>
  <si>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</si>
  <si>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</si>
  <si>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</si>
  <si>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</si>
  <si>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</si>
  <si>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</si>
  <si>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</si>
  <si>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</si>
  <si>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</si>
  <si>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</si>
  <si>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</si>
  <si>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</si>
  <si>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</si>
  <si>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</si>
  <si>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</si>
  <si>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</si>
  <si>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</si>
  <si>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</si>
  <si>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</si>
  <si>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</si>
  <si>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</si>
  <si>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</si>
  <si>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</si>
  <si>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</si>
  <si>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</si>
  <si>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</si>
  <si>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</si>
  <si>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</si>
  <si>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</si>
  <si>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</si>
  <si>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</si>
  <si>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</si>
  <si>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</si>
  <si>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</si>
  <si>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</si>
  <si>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</si>
  <si>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</si>
  <si>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</si>
  <si>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</si>
  <si>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</si>
  <si>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</si>
  <si>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</si>
  <si>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</si>
  <si>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</si>
  <si>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</si>
  <si>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</si>
  <si>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</si>
  <si>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</si>
  <si>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</si>
  <si>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</si>
  <si>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</si>
  <si>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</si>
  <si>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</si>
  <si>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</si>
  <si>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</si>
  <si>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</si>
  <si>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</si>
  <si>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</si>
  <si>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</si>
  <si>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</si>
  <si>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</si>
  <si>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</si>
  <si>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</si>
  <si>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</si>
  <si>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</si>
  <si>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</si>
  <si>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</si>
  <si>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</si>
  <si>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</si>
  <si>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</si>
  <si>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</si>
  <si>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</si>
  <si>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</si>
  <si>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</si>
  <si>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</si>
  <si>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</si>
  <si>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</si>
  <si>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</si>
  <si>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</si>
  <si>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</si>
  <si>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</si>
  <si>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</si>
  <si>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</si>
  <si>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</si>
  <si>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</si>
  <si>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</si>
  <si>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</si>
  <si>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</si>
  <si>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</si>
  <si>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</si>
  <si>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</si>
  <si>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</si>
  <si>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</si>
  <si>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</si>
  <si>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</si>
  <si>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</si>
  <si>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</si>
  <si>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</si>
  <si>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</si>
  <si>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</si>
  <si>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</si>
  <si>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</si>
  <si>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</si>
  <si>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</si>
  <si>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</si>
  <si>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</si>
  <si>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</si>
  <si>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</si>
  <si>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</si>
  <si>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</si>
  <si>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</si>
  <si>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</si>
  <si>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</si>
  <si>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</si>
  <si>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</si>
  <si>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</si>
  <si>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</si>
  <si>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</si>
  <si>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</si>
  <si>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</si>
  <si>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</si>
  <si>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</si>
  <si>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</si>
  <si>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</si>
  <si>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</si>
  <si>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</si>
  <si>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</si>
  <si>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</si>
  <si>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</si>
  <si>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</si>
  <si>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</si>
  <si>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</si>
  <si>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</si>
  <si>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</si>
  <si>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</si>
  <si>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</si>
  <si>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</si>
  <si>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</si>
  <si>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</si>
  <si>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</si>
  <si>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</si>
  <si>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</si>
  <si>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</si>
  <si>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</si>
  <si>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</si>
  <si>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</si>
  <si>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</si>
  <si>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</si>
  <si>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</si>
  <si>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</si>
  <si>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</si>
  <si>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</si>
  <si>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</si>
  <si>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</si>
  <si>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</si>
  <si>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</si>
  <si>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</si>
  <si>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</si>
  <si>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</si>
  <si>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</si>
  <si>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</si>
  <si>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</si>
  <si>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</si>
  <si>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</si>
  <si>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</si>
  <si>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</si>
  <si>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</si>
  <si>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</si>
  <si>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</si>
  <si>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</si>
  <si>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</si>
  <si>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</si>
  <si>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</si>
  <si>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</si>
  <si>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</si>
  <si>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</si>
  <si>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</si>
  <si>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</si>
  <si>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</si>
  <si>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</si>
  <si>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</si>
  <si>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</si>
  <si>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</si>
  <si>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</si>
  <si>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</si>
  <si>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</si>
  <si>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</si>
  <si>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</si>
  <si>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</si>
  <si>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</si>
  <si>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</si>
  <si>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</si>
  <si>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</si>
  <si>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</si>
  <si>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</si>
  <si>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</si>
  <si>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</si>
  <si>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</si>
  <si>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</si>
  <si>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</si>
  <si>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</si>
  <si>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</si>
  <si>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</si>
  <si>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</si>
  <si>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</si>
  <si>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</si>
  <si>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</si>
  <si>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</si>
  <si>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</si>
  <si>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</si>
  <si>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</si>
  <si>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</si>
  <si>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</si>
  <si>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</si>
  <si>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</si>
  <si>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</si>
  <si>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</si>
  <si>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</si>
  <si>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</si>
  <si>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</si>
  <si>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</si>
  <si>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</si>
  <si>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</si>
  <si>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</si>
  <si>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</si>
  <si>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</si>
  <si>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</si>
  <si>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</si>
  <si>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</si>
  <si>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</si>
  <si>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</si>
  <si>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</si>
  <si>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</si>
  <si>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</si>
  <si>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</si>
  <si>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</si>
  <si>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</si>
  <si>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</si>
  <si>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</si>
  <si>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</si>
  <si>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</si>
  <si>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</si>
  <si>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</si>
  <si>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</si>
  <si>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</si>
  <si>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</si>
  <si>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</si>
  <si>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</si>
  <si>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</si>
  <si>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</si>
  <si>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</si>
  <si>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</si>
  <si>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</si>
  <si>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</si>
  <si>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</si>
  <si>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</si>
  <si>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</si>
  <si>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</si>
  <si>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</si>
  <si>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</si>
  <si>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</si>
  <si>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</si>
  <si>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</si>
  <si>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</si>
  <si>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</si>
  <si>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</si>
  <si>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</si>
  <si>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</si>
  <si>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</si>
  <si>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</si>
  <si>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</si>
  <si>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</si>
  <si>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</si>
  <si>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</si>
  <si>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</si>
  <si>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</si>
  <si>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</si>
  <si>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</si>
  <si>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</si>
  <si>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</si>
  <si>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</si>
  <si>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</si>
  <si>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</si>
  <si>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</si>
  <si>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</si>
  <si>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</si>
  <si>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</si>
  <si>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</si>
  <si>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</si>
  <si>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</si>
  <si>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</si>
  <si>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</si>
  <si>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</si>
  <si>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</si>
  <si>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</si>
  <si>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</si>
  <si>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</si>
  <si>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</si>
  <si>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</si>
  <si>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</si>
  <si>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</si>
  <si>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</si>
  <si>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</si>
  <si>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</si>
  <si>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</si>
  <si>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</si>
  <si>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</si>
  <si>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</si>
  <si>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</si>
  <si>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</si>
  <si>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</si>
  <si>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</si>
  <si>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</si>
  <si>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</si>
  <si>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</si>
  <si>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</si>
  <si>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</si>
  <si>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</si>
  <si>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</si>
  <si>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</si>
  <si>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</si>
  <si>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</si>
  <si>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</si>
  <si>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</si>
  <si>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</si>
  <si>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</si>
  <si>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</si>
  <si>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</si>
  <si>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</si>
  <si>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</si>
  <si>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</si>
  <si>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</si>
  <si>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</si>
  <si>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</si>
  <si>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</si>
  <si>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</si>
  <si>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</si>
  <si>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</si>
  <si>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</si>
  <si>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</si>
  <si>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</si>
  <si>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</si>
  <si>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</si>
  <si>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</si>
  <si>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</si>
  <si>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</si>
  <si>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</si>
  <si>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</si>
  <si>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</si>
  <si>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</si>
  <si>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</si>
  <si>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</si>
  <si>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</si>
  <si>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</si>
  <si>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</si>
  <si>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</si>
  <si>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</si>
  <si>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</si>
  <si>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</si>
  <si>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</si>
  <si>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</si>
  <si>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</si>
  <si>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</si>
  <si>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</si>
  <si>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</si>
  <si>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</si>
  <si>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</si>
  <si>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</si>
  <si>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</si>
  <si>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</si>
  <si>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</si>
  <si>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</si>
  <si>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</si>
  <si>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</si>
  <si>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</si>
  <si>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</si>
  <si>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</si>
  <si>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</si>
  <si>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</si>
  <si>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</si>
  <si>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</si>
  <si>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</si>
  <si>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</si>
  <si>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</si>
  <si>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</si>
  <si>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</si>
  <si>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</si>
  <si>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</si>
  <si>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</si>
  <si>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</si>
  <si>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</si>
  <si>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</si>
  <si>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</si>
  <si>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</si>
  <si>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</si>
  <si>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</si>
  <si>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</si>
  <si>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</si>
  <si>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</si>
  <si>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</si>
  <si>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</si>
  <si>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</si>
  <si>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</si>
  <si>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</si>
  <si>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</si>
  <si>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</si>
  <si>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</si>
  <si>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</si>
  <si>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</si>
  <si>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</si>
  <si>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</si>
  <si>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</si>
  <si>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</si>
  <si>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</si>
  <si>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</si>
  <si>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</si>
  <si>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</si>
  <si>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</si>
  <si>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</si>
  <si>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</si>
  <si>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</si>
  <si>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</si>
  <si>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</si>
  <si>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</si>
  <si>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</si>
  <si>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</si>
  <si>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</si>
  <si>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</si>
  <si>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</si>
  <si>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</si>
  <si>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</si>
  <si>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</si>
  <si>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</si>
  <si>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</si>
  <si>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</si>
  <si>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</si>
  <si>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</si>
  <si>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</si>
  <si>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</si>
  <si>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</si>
  <si>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</si>
  <si>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</si>
  <si>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</si>
  <si>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</si>
  <si>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</si>
  <si>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</si>
  <si>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</si>
  <si>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</si>
  <si>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</si>
  <si>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</si>
  <si>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</si>
  <si>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</si>
  <si>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</si>
  <si>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</si>
  <si>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</si>
  <si>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</si>
  <si>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</si>
  <si>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</si>
  <si>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</si>
  <si>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</si>
  <si>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</si>
  <si>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</si>
  <si>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</si>
  <si>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</si>
  <si>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</si>
  <si>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</si>
  <si>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</si>
  <si>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</si>
  <si>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</si>
  <si>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</si>
  <si>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</si>
  <si>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</si>
  <si>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</si>
  <si>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</si>
  <si>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</si>
  <si>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</si>
  <si>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</si>
  <si>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</si>
  <si>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</si>
  <si>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</si>
  <si>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</si>
  <si>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</si>
  <si>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</si>
  <si>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</si>
  <si>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</si>
  <si>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</si>
  <si>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</si>
  <si>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</si>
  <si>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</si>
  <si>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</si>
  <si>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</si>
  <si>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</si>
  <si>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</si>
  <si>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</si>
  <si>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</si>
  <si>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</si>
  <si>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</si>
  <si>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</si>
  <si>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</si>
  <si>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</si>
  <si>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</si>
  <si>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</si>
  <si>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</si>
  <si>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</si>
  <si>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</si>
  <si>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</si>
  <si>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</si>
  <si>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</si>
  <si>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</si>
  <si>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</si>
  <si>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</si>
  <si>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</si>
  <si>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</si>
  <si>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</si>
  <si>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</si>
  <si>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</si>
  <si>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</si>
  <si>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</si>
  <si>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</si>
  <si>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</si>
  <si>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</si>
  <si>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</si>
  <si>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</si>
  <si>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</si>
  <si>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</si>
  <si>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</si>
  <si>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</si>
  <si>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</si>
  <si>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</si>
  <si>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</si>
  <si>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</si>
  <si>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</si>
  <si>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</si>
  <si>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</si>
  <si>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</si>
  <si>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</si>
  <si>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</si>
  <si>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</si>
  <si>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</si>
  <si>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</si>
  <si>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</si>
  <si>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</si>
  <si>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</si>
  <si>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</si>
  <si>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</si>
  <si>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</si>
  <si>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</si>
  <si>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</si>
  <si>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</si>
  <si>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</si>
  <si>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</si>
  <si>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</si>
  <si>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</si>
  <si>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</si>
  <si>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</si>
  <si>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</si>
  <si>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</si>
  <si>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</si>
  <si>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</si>
  <si>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</si>
  <si>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</si>
  <si>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</si>
  <si>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</si>
  <si>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</si>
  <si>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</si>
  <si>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</si>
  <si>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</si>
  <si>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</si>
  <si>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</si>
  <si>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</si>
  <si>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</si>
  <si>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</si>
  <si>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</si>
  <si>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</si>
  <si>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</si>
  <si>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</si>
  <si>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</si>
  <si>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</si>
  <si>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</si>
  <si>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</si>
  <si>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</si>
  <si>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</si>
  <si>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</si>
  <si>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</si>
  <si>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</si>
  <si>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</si>
  <si>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</si>
  <si>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</si>
  <si>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</si>
  <si>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</si>
  <si>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</si>
  <si>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</si>
  <si>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</si>
  <si>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</si>
  <si>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</si>
  <si>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</si>
  <si>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</si>
  <si>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</si>
  <si>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</si>
  <si>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</si>
  <si>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</si>
  <si>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</si>
  <si>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</si>
  <si>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</si>
  <si>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</si>
  <si>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</si>
  <si>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</si>
  <si>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</si>
  <si>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</si>
  <si>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</si>
  <si>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</si>
  <si>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</si>
  <si>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</si>
  <si>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</si>
  <si>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</si>
  <si>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</si>
  <si>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</si>
  <si>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</si>
  <si>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</si>
  <si>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</si>
  <si>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</si>
  <si>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</si>
  <si>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</si>
  <si>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</si>
  <si>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</si>
  <si>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</si>
  <si>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</si>
  <si>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</si>
  <si>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</si>
  <si>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</si>
  <si>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</si>
  <si>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</si>
  <si>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</si>
  <si>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</si>
  <si>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</si>
  <si>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</si>
  <si>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</si>
  <si>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</si>
  <si>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</si>
  <si>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</si>
  <si>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</si>
  <si>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</si>
  <si>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</si>
  <si>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</si>
  <si>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</si>
  <si>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</si>
  <si>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</si>
  <si>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</si>
  <si>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</si>
  <si>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</si>
  <si>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</si>
  <si>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</si>
  <si>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</si>
  <si>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</si>
  <si>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</si>
  <si>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</si>
  <si>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</si>
  <si>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</si>
  <si>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</si>
  <si>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</si>
  <si>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</si>
  <si>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</si>
  <si>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</si>
  <si>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</si>
  <si>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</si>
  <si>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</si>
  <si>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</si>
  <si>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</si>
  <si>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</si>
  <si>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</si>
  <si>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</si>
  <si>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</si>
  <si>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</si>
  <si>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</si>
  <si>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</si>
  <si>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</si>
  <si>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</si>
  <si>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</si>
  <si>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</si>
  <si>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</si>
  <si>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</si>
  <si>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</si>
  <si>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</si>
  <si>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</si>
  <si>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</si>
  <si>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</si>
  <si>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</si>
  <si>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</si>
  <si>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</si>
  <si>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</si>
  <si>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</si>
  <si>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</si>
  <si>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</si>
  <si>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</si>
  <si>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</si>
  <si>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</si>
  <si>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</si>
  <si>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</si>
  <si>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</si>
  <si>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</si>
  <si>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</si>
  <si>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</si>
  <si>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</si>
  <si>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</si>
  <si>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</si>
  <si>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</si>
  <si>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</si>
  <si>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</si>
  <si>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</si>
  <si>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</si>
  <si>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</si>
  <si>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</si>
  <si>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</si>
  <si>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</si>
  <si>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</si>
  <si>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</si>
  <si>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</si>
  <si>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</si>
  <si>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</si>
  <si>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</si>
  <si>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</si>
  <si>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</si>
  <si>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</si>
  <si>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</si>
  <si>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</si>
  <si>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</si>
  <si>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</si>
  <si>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</si>
  <si>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</si>
  <si>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</si>
  <si>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</si>
  <si>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</si>
  <si>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</si>
  <si>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</si>
  <si>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</si>
  <si>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</si>
  <si>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</si>
  <si>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</si>
  <si>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</si>
  <si>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</si>
  <si>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</si>
  <si>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</si>
  <si>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</si>
  <si>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</si>
  <si>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</si>
  <si>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</si>
  <si>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</si>
  <si>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</si>
  <si>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</si>
  <si>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</si>
  <si>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</si>
  <si>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</si>
  <si>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</si>
  <si>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</si>
  <si>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</si>
  <si>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</si>
  <si>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</si>
  <si>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</si>
  <si>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</si>
  <si>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</si>
  <si>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</si>
  <si>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</si>
  <si>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</si>
  <si>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</si>
  <si>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</si>
  <si>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</si>
  <si>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</si>
  <si>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</si>
  <si>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</si>
  <si>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</si>
  <si>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</si>
  <si>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</si>
  <si>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</si>
  <si>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</si>
  <si>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</si>
  <si>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</si>
  <si>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</si>
  <si>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</si>
  <si>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</si>
  <si>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</si>
  <si>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</si>
  <si>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</si>
  <si>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</si>
  <si>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</si>
  <si>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</si>
  <si>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</si>
  <si>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</si>
  <si>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</si>
  <si>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</si>
  <si>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</si>
  <si>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</si>
  <si>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</si>
  <si>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</si>
  <si>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</si>
  <si>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</si>
  <si>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</si>
  <si>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</si>
  <si>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</si>
  <si>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</si>
  <si>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</si>
  <si>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</si>
  <si>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</si>
  <si>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</si>
  <si>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</si>
  <si>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</si>
  <si>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</si>
  <si>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</si>
  <si>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</si>
  <si>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</si>
  <si>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</si>
  <si>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</si>
  <si>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</si>
  <si>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</si>
  <si>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</si>
  <si>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</si>
  <si>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</si>
  <si>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</si>
  <si>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</si>
  <si>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</si>
  <si>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</si>
  <si>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</si>
  <si>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</si>
  <si>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</si>
  <si>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</si>
  <si>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</si>
  <si>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</si>
  <si>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</si>
  <si>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</si>
  <si>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</si>
  <si>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</si>
  <si>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</si>
  <si>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</si>
  <si>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</si>
  <si>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</si>
  <si>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</si>
  <si>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</si>
  <si>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</si>
  <si>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</si>
  <si>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</si>
  <si>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</si>
  <si>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</si>
  <si>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</si>
  <si>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</si>
  <si>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</si>
  <si>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</si>
  <si>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</si>
  <si>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</si>
  <si>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</si>
  <si>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</si>
  <si>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</si>
  <si>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</si>
  <si>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</si>
  <si>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</si>
  <si>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</si>
  <si>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</si>
  <si>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</si>
  <si>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</si>
  <si>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</si>
  <si>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</si>
  <si>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</si>
  <si>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</si>
  <si>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</si>
  <si>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</si>
  <si>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</si>
  <si>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</si>
  <si>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</si>
  <si>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</si>
  <si>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</si>
  <si>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</si>
  <si>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</si>
  <si>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</si>
  <si>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</si>
  <si>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</si>
  <si>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</si>
  <si>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</si>
  <si>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</si>
  <si>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</si>
  <si>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</si>
  <si>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</si>
  <si>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</si>
  <si>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</si>
  <si>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</si>
  <si>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</si>
  <si>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</si>
  <si>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</si>
  <si>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</si>
  <si>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</si>
  <si>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</si>
  <si>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</si>
  <si>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</si>
  <si>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</si>
  <si>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</si>
  <si>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</si>
  <si>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</si>
  <si>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</si>
  <si>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</si>
  <si>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</si>
  <si>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</si>
  <si>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</si>
  <si>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</si>
  <si>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</si>
  <si>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</si>
  <si>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</si>
  <si>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</si>
  <si>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</si>
  <si>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</si>
  <si>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</si>
  <si>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</si>
  <si>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</si>
  <si>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</si>
  <si>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</si>
  <si>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</si>
  <si>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</si>
  <si>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</si>
  <si>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</si>
  <si>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</si>
  <si>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</si>
  <si>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</si>
  <si>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</si>
  <si>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</si>
  <si>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</si>
  <si>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</si>
  <si>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</si>
  <si>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</si>
  <si>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</si>
  <si>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</si>
  <si>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</si>
  <si>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</si>
  <si>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</si>
  <si>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</si>
  <si>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</si>
  <si>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</si>
  <si>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</si>
  <si>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</si>
  <si>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</si>
  <si>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</si>
  <si>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</si>
  <si>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</si>
  <si>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</si>
  <si>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</si>
  <si>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</si>
  <si>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</si>
  <si>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</si>
  <si>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</si>
  <si>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</si>
  <si>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</si>
  <si>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</si>
  <si>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</si>
  <si>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</si>
  <si>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</si>
  <si>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</si>
  <si>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</si>
  <si>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</si>
  <si>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</si>
  <si>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</si>
  <si>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</si>
  <si>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</si>
  <si>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</si>
  <si>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</si>
  <si>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</si>
  <si>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</si>
  <si>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</si>
  <si>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</si>
  <si>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</si>
  <si>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</si>
  <si>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</si>
  <si>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</si>
  <si>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</si>
  <si>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</si>
  <si>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</si>
  <si>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</si>
  <si>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</si>
  <si>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</si>
  <si>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</si>
  <si>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</si>
  <si>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</si>
  <si>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</si>
  <si>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</si>
  <si>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</si>
  <si>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</si>
  <si>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</si>
  <si>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</si>
  <si>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</si>
  <si>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</si>
  <si>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</si>
  <si>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</si>
  <si>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</si>
  <si>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</si>
  <si>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</si>
  <si>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</si>
  <si>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</si>
  <si>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</si>
  <si>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</si>
  <si>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</si>
  <si>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</si>
  <si>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</si>
  <si>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</si>
  <si>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</si>
  <si>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</si>
  <si>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</si>
  <si>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</si>
  <si>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</si>
  <si>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</si>
  <si>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</si>
  <si>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</si>
  <si>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</si>
  <si>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</si>
  <si>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</si>
  <si>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</si>
  <si>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</si>
  <si>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</si>
  <si>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</si>
  <si>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</si>
  <si>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</si>
  <si>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</si>
  <si>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</si>
  <si>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</si>
  <si>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</si>
  <si>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</si>
  <si>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</si>
  <si>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</si>
  <si>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</si>
  <si>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</si>
  <si>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</si>
  <si>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</si>
  <si>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</si>
  <si>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</si>
  <si>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</si>
  <si>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</si>
  <si>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</si>
  <si>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</si>
  <si>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</si>
  <si>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</si>
  <si>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</si>
  <si>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</si>
  <si>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</si>
  <si>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</si>
  <si>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</si>
  <si>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</si>
  <si>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</si>
  <si>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</si>
  <si>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</si>
  <si>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</si>
  <si>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</si>
  <si>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</si>
  <si>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</si>
  <si>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</si>
  <si>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</si>
  <si>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</si>
  <si>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</si>
  <si>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</si>
  <si>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</si>
  <si>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</si>
  <si>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</si>
  <si>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</si>
  <si>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</si>
  <si>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</si>
  <si>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</si>
  <si>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</si>
  <si>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</si>
  <si>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</si>
  <si>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</si>
  <si>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</si>
  <si>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</si>
  <si>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</si>
  <si>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</si>
  <si>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</si>
  <si>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</si>
  <si>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</si>
  <si>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</si>
  <si>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</si>
  <si>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</si>
  <si>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</si>
  <si>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</si>
  <si>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</si>
  <si>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</si>
  <si>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</si>
  <si>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</si>
  <si>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</si>
  <si>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</si>
  <si>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</si>
  <si>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</si>
  <si>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</si>
  <si>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</si>
  <si>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</si>
  <si>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</si>
  <si>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</si>
  <si>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</si>
  <si>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</si>
  <si>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</si>
  <si>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</si>
  <si>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</si>
  <si>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</si>
  <si>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</si>
  <si>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</si>
  <si>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</si>
  <si>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</si>
  <si>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</si>
  <si>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</si>
  <si>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</si>
  <si>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</si>
  <si>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</si>
  <si>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</si>
  <si>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</si>
  <si>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</si>
  <si>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</si>
  <si>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</si>
  <si>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</si>
  <si>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</si>
  <si>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</si>
  <si>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</si>
  <si>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</si>
  <si>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</si>
  <si>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</si>
  <si>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</si>
  <si>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</si>
  <si>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</si>
  <si>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</si>
  <si>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</si>
  <si>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</si>
  <si>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</si>
  <si>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</si>
  <si>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</si>
  <si>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</si>
  <si>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</si>
  <si>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</si>
  <si>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</si>
  <si>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</si>
  <si>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</si>
  <si>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</si>
  <si>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</si>
  <si>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</si>
  <si>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</si>
  <si>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</si>
  <si>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</si>
  <si>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</si>
  <si>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</si>
  <si>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</si>
  <si>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</si>
  <si>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</si>
  <si>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</si>
  <si>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</si>
  <si>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</si>
  <si>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</si>
  <si>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</si>
  <si>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</si>
  <si>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</si>
  <si>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</si>
  <si>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</si>
  <si>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</si>
  <si>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</si>
  <si>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</si>
  <si>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</si>
  <si>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</si>
  <si>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</si>
  <si>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</si>
  <si>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</si>
  <si>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</si>
  <si>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</si>
  <si>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</si>
  <si>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</si>
  <si>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</si>
  <si>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</si>
  <si>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</si>
  <si>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</si>
  <si>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</si>
  <si>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</si>
  <si>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</si>
  <si>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</si>
  <si>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</si>
  <si>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</si>
  <si>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</si>
  <si>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</si>
  <si>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</si>
  <si>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</si>
  <si>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</si>
  <si>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</si>
  <si>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</si>
  <si>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</si>
  <si>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</si>
  <si>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</si>
  <si>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</si>
  <si>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</si>
  <si>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</si>
  <si>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</si>
  <si>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</si>
  <si>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</si>
  <si>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</si>
  <si>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</si>
  <si>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</si>
  <si>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</si>
  <si>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</si>
  <si>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</si>
  <si>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</si>
  <si>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</si>
  <si>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</si>
  <si>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</si>
  <si>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</si>
  <si>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</si>
  <si>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</si>
  <si>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</si>
  <si>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</si>
  <si>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</si>
  <si>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</si>
  <si>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</si>
  <si>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</si>
  <si>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</si>
  <si>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</si>
  <si>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</si>
  <si>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</si>
  <si>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</si>
  <si>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</si>
  <si>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</si>
  <si>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</si>
  <si>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</si>
  <si>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</si>
  <si>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</si>
  <si>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</si>
  <si>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</si>
  <si>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</si>
  <si>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</si>
  <si>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</si>
  <si>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</si>
  <si>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</si>
  <si>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</si>
  <si>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</si>
  <si>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</si>
  <si>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</si>
  <si>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</si>
  <si>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</si>
  <si>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</si>
  <si>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</si>
  <si>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</si>
  <si>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</si>
  <si>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</si>
  <si>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</si>
  <si>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</si>
  <si>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</si>
  <si>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</si>
  <si>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</si>
  <si>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</si>
  <si>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</si>
  <si>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</si>
  <si>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</si>
  <si>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</si>
  <si>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</si>
  <si>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</si>
  <si>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</si>
  <si>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</si>
  <si>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</si>
  <si>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</si>
  <si>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</si>
  <si>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</si>
  <si>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</si>
  <si>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</si>
  <si>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</si>
  <si>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</si>
  <si>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</si>
  <si>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</si>
  <si>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</si>
  <si>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</si>
  <si>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</si>
  <si>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</si>
  <si>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</si>
  <si>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</si>
  <si>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</si>
  <si>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</si>
  <si>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</si>
  <si>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</si>
  <si>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</si>
  <si>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</si>
  <si>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</si>
  <si>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</si>
  <si>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</si>
  <si>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</si>
  <si>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</si>
  <si>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</si>
  <si>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</si>
  <si>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</si>
  <si>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</si>
  <si>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</si>
  <si>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</si>
  <si>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</si>
  <si>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</si>
  <si>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</si>
  <si>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</si>
  <si>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</si>
  <si>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</si>
  <si>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</si>
  <si>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</si>
  <si>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</si>
  <si>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</si>
  <si>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</si>
  <si>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</si>
  <si>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</si>
  <si>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</si>
  <si>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</si>
  <si>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</si>
  <si>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</si>
  <si>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</si>
  <si>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</si>
  <si>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</si>
  <si>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</si>
  <si>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</si>
  <si>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</si>
  <si>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</si>
  <si>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</si>
  <si>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</si>
  <si>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</si>
  <si>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</si>
  <si>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</si>
  <si>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</si>
  <si>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</si>
  <si>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</si>
  <si>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</si>
  <si>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</si>
  <si>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</si>
  <si>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</si>
  <si>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</si>
  <si>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</si>
  <si>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</si>
  <si>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</si>
  <si>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</si>
  <si>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</si>
  <si>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</si>
  <si>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</si>
  <si>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</si>
  <si>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</si>
  <si>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</si>
  <si>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</si>
  <si>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</si>
  <si>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</si>
  <si>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</si>
  <si>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</si>
  <si>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</si>
  <si>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</si>
  <si>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</si>
  <si>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</si>
  <si>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</si>
  <si>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</si>
  <si>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</si>
  <si>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</si>
  <si>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</si>
  <si>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</si>
  <si>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</si>
  <si>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</si>
  <si>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</si>
  <si>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</si>
  <si>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</si>
  <si>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</si>
  <si>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</si>
  <si>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</si>
  <si>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</si>
  <si>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</si>
  <si>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</si>
  <si>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</si>
  <si>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</si>
  <si>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</si>
  <si>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</si>
  <si>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</si>
  <si>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</si>
  <si>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</si>
  <si>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</si>
  <si>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</si>
  <si>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</si>
  <si>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</si>
  <si>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</si>
  <si>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</si>
  <si>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</si>
  <si>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</si>
  <si>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</si>
  <si>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</si>
  <si>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</si>
  <si>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</si>
  <si>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</si>
  <si>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</si>
  <si>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</si>
  <si>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</si>
  <si>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</si>
  <si>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</si>
  <si>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</si>
  <si>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</si>
  <si>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</si>
  <si>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</si>
  <si>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</si>
  <si>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</si>
  <si>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</si>
  <si>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</si>
  <si>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</si>
  <si>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</si>
  <si>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</si>
  <si>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</si>
  <si>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</si>
  <si>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</si>
  <si>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</si>
  <si>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</si>
  <si>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</si>
  <si>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</si>
  <si>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</si>
  <si>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</si>
  <si>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</si>
  <si>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</si>
  <si>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</si>
  <si>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</si>
  <si>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</si>
  <si>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</si>
  <si>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</si>
  <si>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</si>
  <si>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</si>
  <si>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</si>
  <si>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</si>
  <si>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</si>
  <si>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</si>
  <si>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</si>
  <si>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</si>
  <si>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</si>
  <si>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</si>
  <si>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</si>
  <si>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</si>
  <si>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</si>
  <si>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</si>
  <si>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</si>
  <si>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</si>
  <si>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</si>
  <si>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</si>
  <si>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</si>
  <si>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</si>
  <si>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</si>
  <si>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</si>
  <si>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</si>
  <si>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</si>
  <si>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</si>
  <si>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</si>
  <si>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</si>
  <si>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</si>
  <si>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</si>
  <si>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</si>
  <si>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</si>
  <si>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</si>
  <si>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</si>
  <si>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</si>
  <si>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</si>
  <si>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</si>
  <si>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</si>
  <si>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</si>
  <si>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</si>
  <si>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</si>
  <si>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</si>
  <si>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</si>
  <si>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</si>
  <si>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</si>
  <si>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</si>
  <si>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</si>
  <si>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</si>
  <si>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</si>
  <si>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</si>
  <si>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</si>
  <si>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</si>
  <si>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</si>
  <si>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</si>
  <si>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</si>
  <si>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</si>
  <si>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</si>
  <si>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</si>
  <si>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</si>
  <si>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</si>
  <si>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</si>
  <si>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</si>
  <si>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</si>
  <si>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</si>
  <si>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</si>
  <si>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</si>
  <si>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</si>
  <si>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</si>
  <si>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</si>
  <si>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</si>
  <si>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</si>
  <si>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</si>
  <si>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</si>
  <si>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</si>
  <si>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</si>
  <si>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</si>
  <si>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</si>
  <si>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</si>
  <si>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</si>
  <si>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</si>
  <si>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</si>
  <si>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</si>
  <si>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</si>
  <si>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</si>
  <si>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</si>
  <si>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</si>
  <si>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</si>
  <si>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</si>
  <si>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</si>
  <si>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</si>
  <si>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</si>
  <si>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</si>
  <si>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</si>
  <si>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</si>
  <si>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</si>
  <si>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</si>
  <si>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</si>
  <si>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</si>
  <si>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</si>
  <si>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</si>
  <si>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</si>
  <si>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</si>
  <si>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</si>
  <si>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</si>
  <si>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</si>
  <si>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</si>
  <si>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</si>
  <si>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</si>
  <si>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</si>
  <si>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</si>
  <si>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</si>
  <si>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</si>
  <si>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</si>
  <si>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</si>
  <si>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</si>
  <si>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</si>
  <si>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</si>
  <si>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</si>
  <si>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</si>
  <si>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</si>
  <si>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</si>
  <si>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</si>
  <si>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</si>
  <si>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</si>
  <si>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</si>
  <si>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</si>
  <si>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</si>
  <si>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</si>
  <si>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</si>
  <si>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</si>
  <si>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</si>
  <si>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</si>
  <si>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</si>
  <si>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</si>
  <si>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</si>
  <si>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</si>
  <si>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</si>
  <si>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</si>
  <si>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</si>
  <si>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</si>
  <si>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</si>
  <si>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</si>
  <si>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</si>
  <si>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</si>
  <si>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</si>
  <si>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</si>
  <si>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</si>
  <si>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</si>
  <si>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</si>
  <si>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</si>
  <si>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</si>
  <si>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</si>
  <si>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</si>
  <si>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</si>
  <si>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</si>
  <si>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</si>
  <si>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</si>
  <si>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</si>
  <si>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</si>
  <si>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</si>
  <si>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</si>
  <si>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</si>
  <si>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</si>
  <si>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</si>
  <si>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</si>
  <si>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</si>
  <si>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</si>
  <si>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</si>
  <si>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</si>
  <si>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</si>
  <si>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</si>
  <si>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</si>
  <si>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</si>
  <si>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</si>
  <si>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</si>
  <si>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</si>
  <si>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</si>
  <si>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</si>
  <si>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</si>
  <si>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</si>
  <si>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</si>
  <si>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</si>
  <si>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</si>
  <si>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</si>
  <si>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</si>
  <si>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</si>
  <si>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</si>
  <si>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</si>
  <si>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</si>
  <si>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</si>
  <si>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</si>
  <si>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</si>
  <si>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</si>
  <si>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</si>
  <si>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</si>
  <si>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</si>
  <si>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</si>
  <si>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</si>
  <si>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</si>
  <si>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</si>
  <si>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</si>
  <si>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</si>
  <si>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</si>
  <si>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</si>
  <si>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</si>
  <si>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</si>
  <si>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</si>
  <si>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</si>
  <si>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</si>
  <si>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</si>
  <si>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</si>
  <si>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</si>
  <si>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</si>
  <si>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</si>
  <si>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</si>
  <si>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</si>
  <si>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</si>
  <si>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</si>
  <si>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</si>
  <si>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</si>
  <si>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</si>
  <si>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</si>
  <si>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</si>
  <si>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</si>
  <si>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</si>
  <si>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</si>
  <si>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</si>
  <si>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</si>
  <si>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</si>
  <si>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</si>
  <si>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</si>
  <si>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</si>
  <si>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</si>
  <si>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</si>
  <si>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</si>
  <si>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</si>
  <si>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</si>
  <si>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</si>
  <si>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</si>
  <si>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</si>
  <si>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</si>
  <si>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</si>
  <si>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</si>
  <si>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</si>
  <si>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</si>
  <si>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</si>
  <si>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</si>
  <si>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</si>
  <si>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</si>
  <si>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</si>
  <si>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</si>
  <si>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</si>
  <si>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</si>
  <si>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</si>
  <si>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</si>
  <si>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</si>
  <si>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</si>
  <si>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</si>
  <si>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</si>
  <si>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</si>
  <si>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</si>
  <si>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</si>
  <si>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</si>
  <si>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</si>
  <si>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</si>
  <si>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</si>
  <si>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</si>
  <si>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</si>
  <si>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</si>
  <si>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</si>
  <si>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</si>
  <si>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</si>
  <si>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</si>
  <si>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</si>
  <si>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</si>
  <si>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</si>
  <si>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</si>
  <si>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</si>
  <si>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</si>
  <si>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</si>
  <si>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</si>
  <si>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</si>
  <si>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</si>
  <si>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</si>
  <si>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</si>
  <si>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</si>
  <si>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</si>
  <si>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</si>
  <si>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</si>
  <si>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</si>
  <si>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</si>
  <si>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</si>
  <si>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</si>
  <si>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</si>
  <si>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</si>
  <si>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</si>
  <si>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</si>
  <si>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</si>
  <si>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</si>
  <si>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</si>
  <si>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</si>
  <si>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</si>
  <si>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</si>
  <si>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</si>
  <si>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</si>
  <si>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</si>
  <si>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</si>
  <si>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</si>
  <si>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</si>
  <si>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</si>
  <si>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</si>
  <si>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</si>
  <si>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</si>
  <si>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</si>
  <si>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</si>
  <si>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</si>
  <si>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</si>
  <si>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</si>
  <si>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</si>
  <si>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</si>
  <si>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</si>
  <si>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</si>
  <si>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</si>
  <si>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</si>
  <si>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</si>
  <si>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</si>
  <si>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</si>
  <si>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</si>
  <si>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</si>
  <si>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</si>
  <si>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</si>
  <si>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</si>
  <si>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</si>
  <si>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</si>
  <si>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</si>
  <si>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</si>
  <si>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</si>
  <si>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</si>
  <si>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</si>
  <si>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</si>
  <si>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</si>
  <si>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</si>
  <si>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</si>
  <si>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</si>
  <si>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</si>
  <si>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</si>
  <si>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</si>
  <si>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</si>
  <si>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</si>
  <si>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</si>
  <si>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</si>
  <si>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</si>
  <si>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</si>
  <si>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</si>
  <si>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</si>
  <si>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</si>
  <si>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</si>
  <si>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</si>
  <si>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</si>
  <si>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</si>
  <si>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</si>
  <si>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</si>
  <si>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</si>
  <si>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</si>
  <si>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</si>
  <si>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</si>
  <si>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</si>
  <si>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</si>
  <si>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</si>
  <si>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</si>
  <si>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</si>
  <si>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</si>
  <si>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</si>
  <si>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</si>
  <si>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</si>
  <si>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</si>
  <si>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</si>
  <si>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</si>
  <si>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</si>
  <si>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</si>
  <si>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</si>
  <si>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</si>
  <si>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</si>
  <si>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</si>
  <si>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</si>
  <si>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</si>
  <si>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</si>
  <si>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</si>
  <si>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</si>
  <si>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</si>
  <si>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</si>
  <si>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</si>
  <si>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</si>
  <si>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</si>
  <si>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</si>
  <si>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</si>
  <si>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</si>
  <si>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</si>
  <si>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</si>
  <si>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</si>
  <si>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</si>
  <si>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</si>
  <si>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</si>
  <si>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</si>
  <si>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</si>
  <si>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</si>
  <si>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</si>
  <si>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</si>
  <si>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</si>
  <si>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</si>
  <si>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</si>
  <si>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</si>
  <si>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</si>
  <si>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</si>
  <si>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</si>
  <si>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</si>
  <si>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</si>
  <si>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</si>
  <si>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</si>
  <si>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</si>
  <si>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</si>
  <si>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</si>
  <si>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</si>
  <si>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</si>
  <si>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</si>
  <si>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</si>
  <si>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</si>
  <si>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</si>
  <si>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</si>
  <si>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</si>
  <si>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</si>
  <si>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</si>
  <si>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</si>
  <si>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</si>
  <si>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</si>
  <si>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</si>
  <si>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</si>
  <si>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</si>
  <si>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</si>
  <si>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</si>
  <si>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</si>
  <si>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</si>
  <si>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</si>
  <si>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</si>
  <si>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</si>
  <si>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</si>
  <si>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</si>
  <si>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</si>
  <si>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</si>
  <si>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</si>
  <si>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</si>
  <si>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</si>
  <si>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</si>
  <si>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</si>
  <si>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</si>
  <si>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</si>
  <si>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</si>
  <si>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</si>
  <si>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</si>
  <si>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</si>
  <si>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</si>
  <si>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</si>
  <si>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</si>
  <si>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</si>
  <si>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</si>
  <si>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</si>
  <si>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</si>
  <si>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</si>
  <si>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</si>
  <si>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</si>
  <si>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</si>
  <si>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</si>
  <si>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</si>
  <si>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</si>
  <si>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</si>
  <si>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</si>
  <si>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</si>
  <si>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</si>
  <si>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</si>
  <si>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</si>
  <si>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</si>
  <si>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</si>
  <si>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</si>
  <si>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</si>
  <si>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</si>
  <si>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</si>
  <si>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</si>
  <si>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</si>
  <si>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</si>
  <si>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</si>
  <si>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</si>
  <si>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</si>
  <si>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</si>
  <si>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</si>
  <si>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</si>
  <si>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</si>
  <si>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</si>
  <si>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</si>
  <si>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</si>
  <si>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</si>
  <si>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</si>
  <si>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</si>
  <si>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</si>
  <si>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</si>
  <si>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</si>
  <si>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</si>
  <si>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</si>
  <si>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</si>
  <si>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</si>
  <si>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</si>
  <si>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</si>
  <si>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</si>
  <si>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</si>
  <si>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</si>
  <si>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</si>
  <si>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</si>
  <si>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</si>
  <si>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</si>
  <si>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</si>
  <si>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</si>
  <si>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</si>
  <si>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</si>
  <si>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</si>
  <si>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</si>
  <si>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</si>
  <si>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</si>
  <si>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</si>
  <si>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</si>
  <si>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</si>
  <si>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</si>
  <si>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</si>
  <si>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</si>
  <si>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</si>
  <si>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</si>
  <si>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</si>
  <si>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</si>
  <si>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</si>
  <si>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</si>
  <si>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</si>
  <si>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</si>
  <si>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</si>
  <si>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</si>
  <si>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</si>
  <si>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</si>
  <si>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</si>
  <si>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</si>
  <si>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</si>
  <si>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</si>
  <si>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</si>
  <si>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</si>
  <si>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</si>
  <si>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</si>
  <si>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</si>
  <si>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</si>
  <si>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</si>
  <si>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</si>
  <si>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</si>
  <si>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</si>
  <si>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</si>
  <si>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</si>
  <si>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</si>
  <si>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</si>
  <si>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</si>
  <si>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</si>
  <si>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</si>
  <si>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</si>
  <si>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</si>
  <si>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</si>
  <si>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</si>
  <si>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</si>
  <si>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</si>
  <si>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</si>
  <si>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</si>
  <si>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</si>
  <si>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</si>
  <si>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</si>
  <si>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</si>
  <si>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</si>
  <si>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</si>
  <si>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</si>
  <si>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</si>
  <si>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</si>
  <si>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</si>
  <si>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</si>
  <si>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</si>
  <si>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</si>
  <si>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</si>
  <si>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</si>
  <si>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</si>
  <si>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</si>
  <si>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</si>
  <si>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</si>
  <si>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</si>
  <si>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</si>
  <si>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</si>
  <si>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</si>
  <si>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</si>
  <si>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</si>
  <si>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</si>
  <si>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</si>
  <si>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</si>
  <si>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</si>
  <si>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</si>
  <si>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</si>
  <si>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</si>
  <si>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</si>
  <si>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</si>
  <si>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</si>
  <si>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</si>
  <si>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</si>
  <si>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</si>
  <si>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</si>
  <si>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</si>
  <si>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</si>
  <si>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</si>
  <si>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</si>
  <si>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</si>
  <si>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</si>
  <si>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</si>
  <si>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</si>
  <si>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</si>
  <si>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</si>
  <si>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</si>
  <si>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</si>
  <si>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</si>
  <si>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</si>
  <si>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</si>
  <si>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</si>
  <si>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</si>
  <si>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</si>
  <si>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</si>
  <si>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</si>
  <si>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</si>
  <si>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</si>
  <si>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</si>
  <si>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</si>
  <si>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</si>
  <si>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</si>
  <si>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</si>
  <si>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</si>
  <si>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</si>
  <si>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</si>
  <si>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</si>
  <si>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</si>
  <si>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</si>
  <si>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</si>
  <si>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</si>
  <si>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</si>
  <si>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</si>
  <si>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</si>
  <si>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</si>
  <si>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</si>
  <si>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</si>
  <si>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</si>
  <si>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</si>
  <si>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</si>
  <si>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</si>
  <si>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</si>
  <si>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</si>
  <si>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</si>
  <si>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</si>
  <si>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</si>
  <si>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</si>
  <si>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</si>
  <si>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</si>
  <si>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</si>
  <si>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</si>
  <si>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</si>
  <si>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</si>
  <si>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</si>
  <si>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</si>
  <si>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</si>
  <si>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</si>
  <si>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</si>
  <si>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</si>
  <si>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</si>
  <si>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</si>
  <si>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</si>
  <si>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</si>
  <si>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</si>
  <si>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</si>
  <si>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</si>
  <si>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</si>
  <si>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</si>
  <si>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</si>
  <si>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</si>
  <si>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</si>
  <si>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</si>
  <si>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</si>
  <si>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</si>
  <si>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</si>
  <si>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</si>
  <si>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</si>
  <si>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</si>
  <si>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</si>
  <si>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</si>
  <si>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</si>
  <si>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</si>
  <si>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</si>
  <si>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</si>
  <si>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</si>
  <si>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</si>
  <si>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</si>
  <si>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</si>
  <si>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</si>
  <si>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</si>
  <si>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</si>
  <si>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</si>
  <si>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</si>
  <si>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</si>
  <si>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</si>
  <si>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</si>
  <si>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</si>
  <si>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</si>
  <si>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</si>
  <si>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</si>
  <si>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</si>
  <si>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</si>
  <si>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</si>
  <si>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</si>
  <si>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</si>
  <si>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</si>
  <si>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</si>
  <si>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</si>
  <si>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</si>
  <si>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</si>
  <si>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</si>
  <si>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</si>
  <si>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</si>
  <si>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</si>
  <si>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</si>
  <si>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</si>
  <si>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</si>
  <si>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</si>
  <si>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</si>
  <si>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</si>
  <si>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</si>
  <si>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</si>
  <si>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</si>
  <si>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</si>
  <si>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</si>
  <si>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</si>
  <si>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</si>
  <si>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</si>
  <si>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</si>
  <si>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</si>
  <si>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</si>
  <si>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</si>
  <si>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</si>
  <si>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</si>
  <si>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</si>
  <si>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</si>
  <si>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</si>
  <si>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</si>
  <si>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</si>
  <si>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</si>
  <si>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</si>
  <si>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</si>
  <si>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</si>
  <si>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</si>
  <si>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</si>
  <si>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</si>
  <si>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</si>
  <si>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</si>
  <si>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</si>
  <si>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</si>
  <si>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</si>
  <si>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</si>
  <si>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</si>
  <si>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</si>
  <si>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</si>
  <si>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</si>
  <si>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</si>
  <si>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</si>
  <si>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</si>
  <si>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</si>
  <si>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</si>
  <si>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</si>
  <si>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</si>
  <si>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</si>
  <si>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</si>
  <si>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</si>
  <si>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</si>
  <si>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</si>
  <si>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</si>
  <si>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</si>
  <si>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</si>
  <si>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</si>
  <si>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</si>
  <si>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</si>
  <si>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</si>
  <si>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</si>
  <si>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</si>
  <si>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</si>
  <si>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</si>
  <si>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</si>
  <si>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</si>
  <si>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</si>
  <si>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</si>
  <si>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</si>
  <si>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</si>
  <si>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</si>
  <si>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</si>
  <si>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</si>
  <si>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</si>
  <si>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</si>
  <si>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</si>
  <si>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</si>
  <si>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</si>
  <si>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</si>
  <si>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</si>
  <si>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</si>
  <si>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</si>
  <si>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</si>
  <si>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</si>
  <si>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</si>
  <si>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</si>
  <si>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</si>
  <si>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</si>
  <si>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</si>
  <si>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</si>
  <si>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</si>
  <si>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</si>
  <si>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</si>
  <si>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</si>
  <si>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</si>
  <si>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</si>
  <si>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</si>
  <si>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</si>
  <si>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</si>
  <si>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</si>
  <si>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</si>
  <si>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</si>
  <si>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</si>
  <si>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</si>
  <si>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</si>
  <si>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</si>
  <si>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</si>
  <si>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</si>
  <si>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</si>
  <si>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</si>
  <si>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</si>
  <si>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</si>
  <si>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</si>
  <si>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</si>
  <si>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</si>
  <si>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</si>
  <si>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</si>
  <si>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</si>
  <si>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</si>
  <si>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</si>
  <si>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</si>
  <si>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</si>
  <si>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</si>
  <si>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</si>
  <si>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</si>
  <si>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</si>
  <si>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</si>
  <si>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</si>
  <si>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</si>
  <si>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</si>
  <si>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</si>
  <si>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</si>
  <si>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</si>
  <si>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</si>
  <si>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</si>
  <si>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</si>
  <si>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</si>
  <si>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</si>
  <si>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</si>
  <si>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</si>
  <si>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</si>
  <si>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</si>
  <si>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</si>
  <si>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</si>
  <si>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</si>
  <si>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</si>
  <si>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</si>
  <si>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</si>
  <si>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</si>
  <si>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</si>
  <si>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</si>
  <si>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</si>
  <si>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</si>
  <si>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</si>
  <si>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</si>
  <si>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</si>
  <si>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</si>
  <si>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</si>
  <si>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</si>
  <si>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</si>
  <si>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</si>
  <si>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</si>
  <si>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</si>
  <si>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</si>
  <si>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</si>
  <si>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</si>
  <si>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</si>
  <si>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</si>
  <si>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</si>
  <si>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</si>
  <si>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</si>
  <si>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</si>
  <si>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</si>
  <si>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</si>
  <si>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</si>
  <si>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</si>
  <si>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</si>
  <si>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</si>
  <si>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</si>
  <si>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</si>
  <si>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</si>
  <si>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</si>
  <si>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</si>
  <si>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</si>
  <si>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</si>
  <si>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</si>
  <si>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</si>
  <si>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</si>
  <si>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</si>
  <si>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</si>
  <si>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</si>
  <si>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</si>
  <si>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</si>
  <si>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</si>
  <si>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</si>
  <si>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</si>
  <si>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</si>
  <si>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</si>
  <si>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</si>
  <si>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</si>
  <si>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</si>
  <si>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</si>
  <si>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</si>
  <si>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</si>
  <si>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</si>
  <si>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</si>
  <si>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</si>
  <si>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</si>
  <si>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</si>
  <si>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</si>
  <si>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</si>
  <si>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</si>
  <si>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</si>
  <si>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</si>
  <si>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</si>
  <si>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</si>
  <si>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</si>
  <si>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</si>
  <si>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</si>
  <si>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</si>
  <si>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</si>
  <si>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</si>
  <si>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</si>
  <si>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</si>
  <si>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</si>
  <si>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</si>
  <si>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</si>
  <si>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</si>
  <si>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</si>
  <si>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</si>
  <si>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</si>
  <si>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</si>
  <si>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</si>
  <si>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</si>
  <si>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</si>
  <si>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</si>
  <si>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</si>
  <si>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</si>
  <si>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</si>
  <si>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</si>
  <si>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</si>
  <si>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</si>
  <si>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</si>
  <si>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</si>
  <si>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</si>
  <si>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</si>
  <si>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</si>
  <si>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</si>
  <si>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</si>
  <si>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</si>
  <si>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</si>
  <si>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</si>
  <si>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</si>
  <si>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</si>
  <si>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</si>
  <si>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</si>
  <si>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</si>
  <si>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</si>
  <si>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</si>
  <si>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</si>
  <si>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</si>
  <si>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</si>
  <si>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</si>
  <si>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</si>
  <si>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</si>
  <si>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</si>
  <si>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</si>
  <si>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</si>
  <si>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</si>
  <si>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</si>
  <si>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</si>
  <si>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</si>
  <si>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</si>
  <si>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</si>
  <si>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</si>
  <si>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</si>
  <si>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</si>
  <si>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</si>
  <si>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</si>
  <si>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</si>
  <si>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</si>
  <si>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</si>
  <si>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</si>
  <si>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</si>
  <si>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</si>
  <si>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</si>
  <si>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</si>
  <si>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</si>
  <si>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</si>
  <si>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</si>
  <si>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</si>
  <si>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</si>
  <si>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</si>
  <si>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</si>
  <si>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</si>
  <si>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</si>
  <si>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</si>
  <si>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</si>
  <si>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</si>
  <si>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</si>
  <si>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</si>
  <si>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</si>
  <si>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</si>
  <si>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</si>
  <si>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</si>
  <si>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</si>
  <si>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</si>
  <si>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</si>
  <si>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</si>
  <si>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</si>
  <si>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</si>
  <si>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</si>
  <si>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</si>
  <si>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</si>
  <si>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</si>
  <si>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</si>
  <si>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</si>
  <si>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</si>
  <si>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</si>
  <si>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</si>
  <si>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</si>
  <si>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</si>
  <si>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</si>
  <si>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</si>
  <si>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</si>
  <si>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</si>
  <si>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</si>
  <si>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</si>
  <si>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</si>
  <si>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</si>
  <si>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</si>
  <si>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</si>
  <si>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</si>
  <si>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</si>
  <si>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</si>
  <si>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</si>
  <si>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</si>
  <si>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</si>
  <si>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</si>
  <si>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</si>
  <si>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</si>
  <si>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</si>
  <si>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</si>
  <si>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</si>
  <si>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</si>
  <si>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</si>
  <si>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</si>
  <si>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</si>
  <si>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</si>
  <si>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</si>
  <si>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</si>
  <si>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</si>
  <si>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</si>
  <si>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</si>
  <si>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</si>
  <si>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</si>
  <si>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</si>
  <si>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</si>
  <si>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</si>
  <si>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</si>
  <si>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</si>
  <si>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</si>
  <si>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</si>
  <si>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</si>
  <si>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</si>
  <si>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</si>
  <si>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</si>
  <si>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</si>
  <si>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</si>
  <si>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</si>
  <si>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</si>
  <si>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</si>
  <si>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</si>
  <si>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</si>
  <si>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</si>
  <si>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</si>
  <si>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</si>
  <si>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</si>
  <si>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</si>
  <si>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</si>
  <si>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</si>
  <si>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</si>
  <si>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</si>
  <si>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</si>
  <si>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</si>
  <si>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</si>
  <si>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</si>
  <si>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</si>
  <si>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</si>
  <si>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</si>
  <si>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</si>
  <si>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</si>
  <si>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</si>
  <si>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</si>
  <si>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</si>
  <si>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</si>
  <si>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</si>
  <si>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</si>
  <si>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</si>
  <si>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</si>
  <si>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</si>
  <si>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</si>
  <si>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</si>
  <si>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</si>
  <si>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</si>
  <si>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</si>
  <si>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</si>
  <si>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</si>
  <si>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</si>
  <si>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</si>
  <si>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</si>
  <si>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</si>
  <si>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</si>
  <si>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</si>
  <si>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</si>
  <si>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</si>
  <si>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</si>
  <si>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</si>
  <si>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</si>
  <si>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</si>
  <si>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</si>
  <si>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</si>
  <si>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</si>
  <si>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</si>
  <si>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</si>
  <si>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</si>
  <si>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</si>
  <si>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</si>
  <si>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</si>
  <si>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</si>
  <si>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</si>
  <si>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</si>
  <si>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</si>
  <si>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</si>
  <si>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</si>
  <si>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</si>
  <si>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</si>
  <si>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</si>
  <si>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</si>
  <si>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</si>
  <si>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</si>
  <si>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</si>
  <si>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</si>
  <si>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</si>
  <si>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</si>
  <si>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</si>
  <si>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</si>
  <si>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</si>
  <si>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</si>
  <si>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</si>
  <si>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</si>
  <si>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</si>
  <si>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</si>
  <si>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</si>
  <si>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</si>
  <si>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</si>
  <si>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</si>
  <si>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</si>
  <si>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</si>
  <si>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</si>
  <si>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</si>
  <si>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</si>
  <si>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</si>
  <si>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</si>
  <si>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</si>
  <si>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</si>
  <si>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</si>
  <si>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</si>
  <si>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</si>
  <si>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</si>
  <si>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</si>
  <si>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</si>
  <si>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</si>
  <si>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</si>
  <si>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</si>
  <si>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</si>
  <si>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</si>
  <si>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</si>
  <si>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</si>
  <si>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</si>
  <si>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</si>
  <si>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</si>
  <si>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</si>
  <si>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</si>
  <si>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</si>
  <si>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</si>
  <si>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</si>
  <si>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</si>
  <si>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</si>
  <si>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</si>
  <si>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</si>
  <si>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</si>
  <si>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</si>
  <si>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</si>
  <si>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</si>
  <si>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</si>
  <si>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</si>
  <si>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</si>
  <si>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</si>
  <si>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</si>
  <si>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</si>
  <si>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</si>
  <si>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</si>
  <si>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</si>
  <si>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</si>
  <si>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</si>
  <si>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</si>
  <si>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</si>
  <si>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</si>
  <si>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</si>
  <si>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</si>
  <si>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</si>
  <si>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</si>
  <si>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</si>
  <si>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</si>
  <si>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</si>
  <si>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</si>
  <si>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</si>
  <si>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</si>
  <si>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</si>
  <si>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</si>
  <si>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</si>
  <si>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</si>
  <si>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</si>
  <si>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</si>
  <si>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</si>
  <si>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</si>
  <si>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</si>
  <si>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</si>
  <si>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</si>
  <si>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</si>
  <si>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</si>
  <si>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</si>
  <si>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</si>
  <si>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</si>
  <si>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</si>
  <si>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</si>
  <si>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</si>
  <si>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</si>
  <si>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</si>
  <si>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</si>
  <si>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</si>
  <si>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</si>
  <si>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</si>
  <si>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</si>
  <si>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</si>
  <si>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</si>
  <si>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</si>
  <si>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</si>
  <si>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</si>
  <si>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</si>
  <si>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</si>
  <si>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</si>
  <si>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</si>
  <si>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</si>
  <si>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</si>
  <si>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</si>
  <si>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</si>
  <si>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</si>
  <si>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</si>
  <si>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</si>
  <si>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</si>
  <si>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</si>
  <si>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</si>
  <si>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</si>
  <si>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</si>
  <si>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</si>
  <si>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</si>
  <si>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</si>
  <si>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</si>
  <si>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</si>
  <si>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</si>
  <si>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</si>
  <si>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</si>
  <si>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</si>
  <si>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</si>
  <si>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</si>
  <si>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</si>
  <si>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</si>
  <si>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</si>
  <si>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</si>
  <si>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</si>
  <si>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</si>
  <si>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</si>
  <si>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</si>
  <si>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</si>
  <si>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</si>
  <si>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</si>
  <si>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</si>
  <si>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</si>
  <si>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</si>
  <si>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</si>
  <si>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</si>
  <si>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</si>
  <si>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</si>
  <si>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</si>
  <si>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</si>
  <si>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</si>
  <si>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</si>
  <si>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</si>
  <si>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</si>
  <si>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</si>
  <si>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</si>
  <si>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</si>
  <si>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</si>
  <si>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</si>
  <si>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</si>
  <si>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</si>
  <si>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</si>
  <si>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</si>
  <si>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</si>
  <si>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</si>
  <si>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</si>
  <si>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</si>
  <si>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</si>
  <si>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</si>
  <si>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</si>
  <si>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</si>
  <si>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</si>
  <si>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</si>
  <si>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</si>
  <si>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</si>
  <si>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</si>
  <si>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</si>
  <si>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</si>
  <si>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</si>
  <si>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</si>
  <si>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</si>
  <si>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</si>
  <si>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</si>
  <si>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</si>
  <si>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</si>
  <si>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</si>
  <si>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</si>
  <si>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</si>
  <si>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</si>
  <si>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</si>
  <si>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</si>
  <si>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</si>
  <si>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</si>
  <si>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</si>
  <si>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</si>
  <si>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</si>
  <si>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</si>
  <si>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</si>
  <si>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</si>
  <si>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</si>
  <si>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</si>
  <si>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</si>
  <si>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</si>
  <si>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</si>
  <si>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</si>
  <si>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</si>
  <si>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</si>
  <si>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</si>
  <si>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</si>
  <si>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</si>
  <si>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</si>
  <si>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</si>
  <si>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</si>
  <si>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</si>
  <si>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</si>
  <si>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</si>
  <si>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</si>
  <si>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</si>
  <si>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</si>
  <si>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</si>
  <si>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</si>
  <si>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</si>
  <si>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</si>
  <si>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</si>
  <si>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</si>
  <si>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</si>
  <si>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</si>
  <si>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</si>
  <si>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</si>
  <si>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</si>
  <si>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</si>
  <si>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</si>
  <si>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</si>
  <si>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</si>
  <si>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</si>
  <si>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</si>
  <si>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</si>
  <si>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</si>
  <si>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</si>
  <si>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</si>
  <si>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</si>
  <si>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</si>
  <si>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</si>
  <si>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</si>
  <si>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</si>
  <si>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</si>
  <si>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</si>
  <si>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</si>
  <si>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</si>
  <si>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</si>
  <si>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</si>
  <si>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</si>
  <si>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</si>
  <si>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</si>
  <si>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</si>
  <si>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</si>
  <si>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</si>
  <si>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</si>
  <si>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</si>
  <si>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</si>
  <si>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</si>
  <si>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</si>
  <si>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</si>
  <si>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</si>
  <si>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</si>
  <si>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</si>
  <si>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</si>
  <si>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</si>
  <si>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</si>
  <si>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</si>
  <si>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</si>
  <si>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</si>
  <si>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</si>
  <si>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</si>
  <si>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</si>
  <si>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</si>
  <si>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</si>
  <si>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</si>
  <si>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</si>
  <si>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</si>
  <si>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</si>
  <si>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</si>
  <si>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</si>
  <si>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</si>
  <si>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</si>
  <si>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</si>
  <si>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</si>
  <si>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</si>
  <si>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</si>
  <si>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</si>
  <si>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</si>
  <si>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</si>
  <si>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</si>
  <si>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</si>
  <si>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</si>
  <si>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</si>
  <si>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</si>
  <si>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</si>
  <si>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</si>
  <si>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</si>
  <si>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</si>
  <si>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</si>
  <si>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</si>
  <si>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</si>
  <si>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</si>
  <si>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</si>
  <si>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</si>
  <si>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</si>
  <si>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</si>
  <si>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</si>
  <si>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</si>
  <si>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</si>
  <si>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</si>
  <si>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</si>
  <si>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</si>
  <si>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</si>
  <si>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</si>
  <si>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</si>
  <si>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</si>
  <si>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</si>
  <si>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</si>
  <si>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</si>
  <si>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</si>
  <si>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</si>
  <si>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</si>
  <si>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</si>
  <si>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</si>
  <si>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</si>
  <si>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</si>
  <si>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</si>
  <si>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</si>
  <si>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</si>
  <si>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</si>
  <si>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</si>
  <si>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</si>
  <si>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</si>
  <si>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</si>
  <si>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</si>
  <si>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</si>
  <si>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</si>
  <si>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</si>
  <si>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</si>
  <si>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</si>
  <si>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</si>
  <si>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</si>
  <si>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</si>
  <si>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</si>
  <si>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</si>
  <si>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</si>
  <si>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</si>
  <si>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</si>
  <si>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</si>
  <si>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</si>
  <si>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</si>
  <si>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</si>
  <si>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</si>
  <si>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</si>
  <si>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</si>
  <si>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</si>
  <si>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</si>
  <si>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</si>
  <si>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</si>
  <si>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</si>
  <si>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</si>
  <si>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</si>
  <si>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</si>
  <si>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</si>
  <si>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</si>
  <si>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</si>
  <si>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</si>
  <si>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</si>
  <si>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</si>
  <si>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</si>
  <si>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</si>
  <si>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</si>
  <si>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</si>
  <si>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</si>
  <si>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</si>
  <si>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</si>
  <si>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</si>
  <si>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</si>
  <si>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</si>
  <si>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</si>
  <si>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</si>
  <si>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</si>
  <si>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</si>
  <si>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</si>
  <si>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</si>
  <si>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</si>
  <si>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</si>
  <si>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</si>
  <si>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</si>
  <si>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</si>
  <si>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</si>
  <si>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</si>
  <si>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</si>
  <si>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</si>
  <si>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</si>
  <si>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</si>
  <si>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</si>
  <si>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</si>
  <si>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</si>
  <si>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</si>
  <si>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</si>
  <si>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</si>
  <si>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</si>
  <si>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</si>
  <si>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</si>
  <si>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</si>
  <si>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</si>
  <si>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</si>
  <si>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</si>
  <si>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</si>
  <si>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</si>
  <si>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</si>
  <si>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</si>
  <si>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</si>
  <si>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</si>
  <si>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</si>
  <si>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</si>
  <si>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</si>
  <si>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</si>
  <si>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</si>
  <si>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</si>
  <si>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</si>
  <si>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</si>
  <si>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</si>
  <si>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</si>
  <si>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</si>
  <si>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</si>
  <si>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</si>
  <si>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</si>
  <si>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</si>
  <si>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</si>
  <si>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</si>
  <si>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</si>
  <si>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</si>
  <si>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</si>
  <si>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</si>
  <si>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</si>
  <si>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</si>
  <si>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</si>
  <si>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</si>
  <si>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</si>
  <si>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</si>
  <si>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</si>
  <si>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</si>
  <si>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</si>
  <si>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</si>
  <si>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</si>
  <si>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</si>
  <si>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</si>
  <si>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</si>
  <si>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</si>
  <si>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</si>
  <si>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</si>
  <si>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</si>
  <si>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</si>
  <si>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</si>
  <si>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</si>
  <si>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</si>
  <si>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</si>
  <si>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</si>
  <si>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</si>
  <si>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</si>
  <si>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</si>
  <si>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</si>
  <si>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</si>
  <si>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</si>
  <si>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</si>
  <si>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</si>
  <si>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</si>
  <si>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</si>
  <si>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</si>
  <si>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</si>
  <si>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</si>
  <si>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</si>
  <si>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</si>
  <si>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</si>
  <si>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</si>
  <si>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</si>
  <si>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</si>
  <si>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</si>
  <si>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</si>
  <si>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</si>
  <si>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</si>
  <si>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</si>
  <si>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</si>
  <si>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</si>
  <si>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</si>
  <si>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</si>
  <si>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</si>
  <si>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</si>
  <si>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</si>
  <si>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</si>
  <si>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</si>
  <si>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</si>
  <si>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</si>
  <si>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</si>
  <si>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</si>
  <si>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</si>
  <si>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</si>
  <si>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</si>
  <si>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</si>
  <si>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</si>
  <si>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</si>
  <si>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</si>
  <si>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</si>
  <si>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</si>
  <si>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</si>
  <si>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</si>
  <si>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</si>
  <si>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</si>
  <si>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</si>
  <si>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</si>
  <si>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</si>
  <si>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</si>
  <si>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</si>
  <si>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</si>
  <si>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</si>
  <si>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</si>
  <si>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</si>
  <si>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</si>
  <si>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</si>
  <si>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</si>
  <si>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</si>
  <si>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</si>
  <si>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</si>
  <si>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</si>
  <si>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</si>
  <si>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</si>
  <si>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</si>
  <si>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</si>
  <si>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</si>
  <si>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</si>
  <si>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</si>
  <si>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</si>
  <si>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</si>
  <si>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</si>
  <si>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</si>
  <si>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</si>
  <si>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</si>
  <si>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</si>
  <si>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</si>
  <si>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</si>
  <si>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</si>
  <si>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</si>
  <si>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</si>
  <si>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</si>
  <si>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</si>
  <si>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</si>
  <si>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</si>
  <si>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</si>
  <si>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</si>
  <si>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</si>
  <si>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</si>
  <si>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</si>
  <si>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</si>
  <si>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</si>
  <si>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</si>
  <si>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</si>
  <si>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</si>
  <si>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</si>
  <si>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</si>
  <si>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</si>
  <si>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</si>
  <si>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</si>
  <si>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</si>
  <si>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</si>
  <si>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</si>
  <si>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</si>
  <si>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</si>
  <si>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</si>
  <si>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</si>
  <si>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</si>
  <si>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</si>
  <si>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</si>
  <si>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</si>
  <si>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</si>
  <si>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</si>
  <si>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</si>
  <si>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</si>
  <si>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</si>
  <si>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</si>
  <si>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</si>
  <si>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</si>
  <si>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</si>
  <si>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</si>
  <si>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</si>
  <si>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</si>
  <si>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</si>
  <si>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</si>
  <si>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</si>
  <si>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</si>
  <si>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</si>
  <si>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</si>
  <si>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</si>
  <si>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</si>
  <si>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</si>
  <si>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</si>
  <si>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</si>
  <si>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</si>
  <si>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</si>
  <si>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</si>
  <si>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</si>
  <si>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</si>
  <si>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</si>
  <si>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</si>
  <si>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</si>
  <si>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</si>
  <si>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</si>
  <si>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</si>
  <si>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</si>
  <si>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</si>
  <si>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</si>
  <si>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</si>
  <si>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</si>
  <si>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</si>
  <si>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</si>
  <si>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</si>
  <si>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</si>
  <si>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</si>
  <si>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</si>
  <si>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</si>
  <si>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</si>
  <si>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</si>
  <si>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</si>
  <si>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</si>
  <si>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</si>
  <si>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</si>
  <si>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</si>
  <si>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</si>
  <si>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</si>
  <si>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</si>
  <si>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</si>
  <si>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</si>
  <si>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</si>
  <si>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</si>
  <si>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</si>
  <si>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</si>
  <si>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</si>
  <si>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</si>
  <si>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</si>
  <si>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</si>
  <si>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</si>
  <si>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</si>
  <si>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</si>
  <si>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</si>
  <si>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</si>
  <si>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</si>
  <si>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</si>
  <si>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</si>
  <si>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</si>
  <si>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</si>
  <si>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</si>
  <si>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</si>
  <si>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</si>
  <si>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</si>
  <si>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</si>
  <si>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</si>
  <si>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</si>
  <si>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</si>
  <si>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</si>
  <si>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</si>
  <si>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</si>
  <si>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</si>
  <si>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</si>
  <si>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</si>
  <si>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</si>
  <si>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</si>
  <si>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</si>
  <si>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</si>
  <si>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</si>
  <si>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</si>
  <si>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</si>
  <si>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</si>
  <si>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</si>
  <si>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</si>
  <si>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</si>
  <si>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</si>
  <si>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</si>
  <si>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</si>
  <si>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</si>
  <si>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</si>
  <si>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</si>
  <si>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</si>
  <si>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</si>
  <si>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</si>
  <si>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</si>
  <si>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</si>
  <si>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</si>
  <si>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</si>
  <si>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</si>
  <si>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</si>
  <si>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</si>
  <si>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</si>
  <si>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</si>
  <si>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</si>
  <si>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</si>
  <si>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</si>
  <si>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</si>
  <si>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</si>
  <si>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</si>
  <si>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</si>
  <si>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</si>
  <si>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</si>
  <si>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</si>
  <si>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</si>
  <si>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</si>
  <si>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</si>
  <si>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</si>
  <si>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</si>
  <si>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</si>
  <si>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</si>
  <si>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</si>
  <si>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</si>
  <si>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</si>
  <si>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</si>
  <si>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</si>
  <si>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</si>
  <si>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</si>
  <si>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</si>
  <si>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</si>
  <si>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</si>
  <si>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</si>
  <si>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</si>
  <si>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</si>
  <si>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</si>
  <si>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</si>
  <si>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</si>
  <si>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</si>
  <si>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</si>
  <si>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</si>
  <si>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</si>
  <si>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</si>
  <si>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</si>
  <si>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</si>
  <si>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</si>
  <si>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</si>
  <si>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</si>
  <si>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</si>
  <si>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</si>
  <si>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</si>
  <si>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</si>
  <si>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</si>
  <si>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</si>
  <si>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</si>
  <si>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</si>
  <si>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</si>
  <si>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</si>
  <si>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</si>
  <si>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</si>
  <si>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</si>
  <si>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</si>
  <si>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</si>
  <si>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</si>
  <si>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</si>
  <si>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</si>
  <si>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</si>
  <si>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</si>
  <si>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</si>
  <si>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</si>
  <si>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</si>
  <si>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</si>
  <si>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</si>
  <si>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</si>
  <si>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</si>
  <si>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</si>
  <si>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</si>
  <si>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</si>
  <si>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</si>
  <si>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</si>
  <si>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</si>
  <si>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</si>
  <si>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</si>
  <si>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</si>
  <si>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</si>
  <si>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</si>
  <si>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</si>
  <si>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</si>
  <si>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</si>
  <si>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</si>
  <si>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</si>
  <si>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</si>
  <si>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</si>
  <si>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</si>
  <si>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</si>
  <si>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</si>
  <si>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</si>
  <si>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</si>
  <si>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</si>
  <si>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</si>
  <si>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</si>
  <si>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</si>
  <si>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</si>
  <si>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</si>
  <si>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</si>
  <si>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</si>
  <si>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</si>
  <si>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</si>
  <si>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</si>
  <si>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</si>
  <si>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</si>
  <si>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</si>
  <si>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</si>
  <si>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</si>
  <si>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</si>
  <si>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</si>
  <si>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</si>
  <si>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</si>
  <si>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</si>
  <si>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</si>
  <si>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</si>
  <si>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</si>
  <si>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</si>
  <si>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</si>
  <si>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</si>
  <si>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</si>
  <si>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</si>
  <si>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</si>
  <si>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</si>
  <si>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</si>
  <si>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</si>
  <si>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</si>
  <si>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</si>
  <si>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</si>
  <si>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</si>
  <si>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</si>
  <si>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</si>
  <si>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</si>
  <si>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</si>
  <si>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</si>
  <si>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</si>
  <si>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</si>
  <si>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</si>
  <si>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</si>
  <si>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</si>
  <si>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</si>
  <si>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</si>
  <si>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</si>
  <si>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</si>
  <si>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</si>
  <si>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</si>
  <si>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</si>
  <si>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</si>
  <si>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</si>
  <si>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</si>
  <si>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</si>
  <si>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</si>
  <si>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</si>
  <si>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</si>
  <si>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</si>
  <si>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</si>
  <si>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</si>
  <si>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</si>
  <si>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</si>
  <si>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</si>
  <si>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</si>
  <si>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</si>
  <si>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</si>
  <si>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</si>
  <si>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</si>
  <si>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</si>
  <si>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</si>
  <si>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</si>
  <si>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</si>
  <si>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</si>
  <si>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</si>
  <si>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</si>
  <si>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</si>
  <si>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</si>
  <si>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</si>
  <si>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</si>
  <si>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</si>
  <si>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</si>
  <si>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</si>
  <si>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</si>
  <si>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</si>
  <si>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</si>
  <si>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</si>
  <si>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</si>
  <si>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</si>
  <si>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</si>
  <si>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</si>
  <si>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</si>
  <si>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</si>
  <si>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</si>
  <si>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</si>
  <si>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</si>
  <si>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</si>
  <si>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</si>
  <si>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</si>
  <si>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</si>
  <si>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</si>
  <si>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</si>
  <si>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</si>
  <si>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</si>
  <si>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</si>
  <si>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</si>
  <si>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</si>
  <si>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</si>
  <si>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</si>
  <si>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</si>
  <si>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</si>
  <si>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</si>
  <si>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</si>
  <si>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</si>
  <si>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</si>
  <si>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</si>
  <si>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</si>
  <si>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</si>
  <si>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</si>
  <si>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</si>
  <si>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</si>
  <si>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</si>
  <si>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</si>
  <si>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</si>
  <si>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</si>
  <si>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</si>
  <si>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</si>
  <si>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</si>
  <si>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</si>
  <si>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</si>
  <si>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</si>
  <si>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</si>
  <si>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</si>
  <si>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</si>
  <si>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</si>
  <si>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</si>
  <si>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</si>
  <si>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</si>
  <si>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</si>
  <si>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</si>
  <si>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</si>
  <si>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</si>
  <si>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</si>
  <si>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</si>
  <si>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</si>
  <si>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</si>
  <si>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</si>
  <si>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</si>
  <si>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</si>
  <si>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</si>
  <si>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</si>
  <si>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</si>
  <si>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</si>
  <si>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</si>
  <si>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</si>
  <si>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</si>
  <si>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</si>
  <si>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</si>
  <si>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</si>
  <si>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</si>
  <si>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</si>
  <si>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</si>
  <si>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</si>
  <si>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</si>
  <si>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</si>
  <si>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</si>
  <si>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</si>
  <si>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</si>
  <si>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</si>
  <si>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</si>
  <si>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</si>
  <si>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</si>
  <si>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</si>
  <si>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</si>
  <si>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</si>
  <si>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</si>
  <si>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</si>
  <si>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</si>
  <si>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</si>
  <si>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</si>
  <si>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</si>
  <si>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</si>
  <si>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</si>
  <si>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</si>
  <si>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</si>
  <si>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</si>
  <si>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</si>
  <si>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</si>
  <si>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</si>
  <si>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</si>
  <si>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</si>
  <si>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</si>
  <si>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</si>
  <si>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</si>
  <si>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</si>
  <si>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</si>
  <si>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</si>
  <si>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</si>
  <si>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</si>
  <si>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</si>
  <si>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</si>
  <si>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</si>
  <si>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</si>
  <si>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</si>
  <si>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</si>
  <si>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</si>
  <si>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</si>
  <si>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</si>
  <si>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</si>
  <si>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</si>
  <si>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</si>
  <si>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</si>
  <si>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</si>
  <si>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</si>
  <si>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</si>
  <si>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</si>
  <si>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</si>
  <si>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</si>
  <si>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</si>
  <si>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</si>
  <si>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</si>
  <si>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</si>
  <si>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</si>
  <si>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</si>
  <si>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</si>
  <si>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</si>
  <si>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</si>
  <si>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</si>
  <si>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</si>
  <si>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</si>
  <si>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</si>
  <si>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</si>
  <si>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</si>
  <si>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</si>
  <si>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</si>
  <si>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</si>
  <si>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</si>
  <si>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</si>
  <si>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</si>
  <si>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</si>
  <si>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</si>
  <si>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</si>
  <si>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</si>
  <si>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</si>
  <si>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</si>
  <si>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</si>
  <si>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</si>
  <si>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</si>
  <si>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</si>
  <si>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</si>
  <si>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</si>
  <si>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</si>
  <si>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</si>
  <si>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</si>
  <si>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</si>
  <si>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</si>
  <si>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</si>
  <si>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</si>
  <si>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</si>
  <si>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</si>
  <si>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</si>
  <si>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</si>
  <si>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</si>
  <si>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</si>
  <si>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</si>
  <si>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</si>
  <si>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</si>
  <si>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</si>
  <si>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</si>
  <si>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</si>
  <si>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</si>
  <si>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</si>
  <si>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</si>
  <si>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</si>
  <si>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</si>
  <si>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</si>
  <si>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</si>
  <si>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</si>
  <si>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</si>
  <si>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</si>
  <si>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</si>
  <si>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</si>
  <si>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</si>
  <si>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</si>
  <si>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</si>
  <si>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</si>
  <si>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</si>
  <si>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</si>
  <si>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</si>
  <si>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</si>
  <si>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</si>
  <si>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</si>
  <si>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</si>
  <si>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</si>
  <si>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</si>
  <si>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</si>
  <si>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</si>
  <si>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</si>
  <si>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</si>
  <si>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</si>
  <si>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</si>
  <si>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</si>
  <si>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</si>
  <si>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</si>
  <si>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</si>
  <si>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</si>
  <si>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</si>
  <si>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</si>
  <si>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</si>
  <si>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</si>
  <si>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</si>
  <si>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</si>
  <si>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</si>
  <si>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</si>
  <si>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</si>
  <si>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</si>
  <si>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</si>
  <si>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</si>
  <si>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</si>
  <si>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</si>
  <si>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</si>
  <si>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</si>
  <si>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</si>
  <si>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</si>
  <si>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</si>
  <si>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</si>
  <si>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</si>
  <si>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</si>
  <si>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</si>
  <si>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</si>
  <si>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</si>
  <si>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</si>
  <si>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</si>
  <si>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</si>
  <si>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</si>
  <si>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</si>
  <si>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</si>
  <si>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</si>
  <si>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</si>
  <si>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</si>
  <si>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</si>
  <si>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</si>
  <si>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</si>
  <si>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</si>
  <si>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</si>
  <si>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</si>
  <si>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</si>
  <si>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</si>
  <si>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</si>
  <si>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</si>
  <si>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</si>
  <si>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</si>
  <si>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</si>
  <si>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</si>
  <si>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</si>
  <si>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</si>
  <si>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</si>
  <si>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</si>
  <si>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</si>
  <si>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</si>
  <si>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</si>
  <si>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</si>
  <si>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</si>
  <si>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</si>
  <si>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</si>
  <si>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</si>
  <si>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</si>
  <si>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</si>
  <si>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</si>
  <si>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</si>
  <si>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</si>
  <si>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</si>
  <si>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</si>
  <si>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</si>
  <si>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</si>
  <si>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</si>
  <si>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</si>
  <si>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</si>
  <si>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</si>
  <si>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</si>
  <si>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</si>
  <si>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</si>
  <si>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</si>
  <si>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</si>
  <si>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</si>
  <si>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</si>
  <si>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</si>
  <si>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</si>
  <si>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</si>
  <si>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</si>
  <si>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</si>
  <si>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</si>
  <si>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</si>
  <si>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</si>
  <si>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</si>
  <si>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</si>
  <si>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</si>
  <si>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</si>
  <si>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</si>
  <si>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</si>
  <si>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</si>
  <si>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</si>
  <si>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</si>
  <si>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</si>
  <si>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</si>
  <si>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</si>
  <si>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</si>
  <si>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</si>
  <si>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</si>
  <si>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</si>
  <si>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</si>
  <si>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</si>
  <si>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</si>
  <si>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</si>
  <si>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</si>
  <si>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</si>
  <si>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</si>
  <si>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</si>
  <si>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</si>
  <si>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</si>
  <si>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</si>
  <si>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</si>
  <si>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</si>
  <si>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</si>
  <si>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</si>
  <si>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</si>
  <si>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</si>
  <si>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</si>
  <si>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</si>
  <si>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</si>
  <si>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</si>
  <si>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</si>
  <si>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</si>
  <si>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</si>
  <si>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</si>
  <si>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</si>
  <si>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</si>
  <si>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</si>
  <si>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</si>
  <si>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</si>
  <si>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</si>
  <si>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</si>
  <si>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</si>
  <si>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</si>
  <si>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</si>
  <si>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</si>
  <si>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</si>
  <si>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</si>
  <si>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</si>
  <si>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</si>
  <si>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</si>
  <si>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</si>
  <si>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</si>
  <si>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</si>
  <si>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</si>
  <si>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</si>
  <si>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</si>
  <si>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</si>
  <si>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</si>
  <si>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</si>
  <si>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</si>
  <si>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</si>
  <si>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</si>
  <si>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</si>
  <si>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</si>
  <si>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</si>
  <si>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</si>
  <si>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</si>
  <si>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</si>
  <si>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</si>
  <si>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</si>
  <si>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</si>
  <si>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</si>
  <si>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</si>
  <si>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</si>
  <si>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</si>
  <si>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</si>
  <si>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</si>
  <si>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</si>
  <si>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</si>
  <si>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</si>
  <si>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</si>
  <si>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</si>
  <si>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</si>
  <si>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</si>
  <si>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</si>
  <si>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</si>
  <si>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</si>
  <si>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</si>
  <si>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</si>
  <si>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</si>
  <si>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</si>
  <si>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</si>
  <si>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</si>
  <si>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</si>
  <si>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</si>
  <si>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</si>
  <si>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</si>
  <si>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</si>
  <si>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</si>
  <si>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</si>
  <si>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</si>
  <si>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</si>
  <si>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</si>
  <si>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</si>
  <si>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</si>
  <si>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</si>
  <si>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</si>
  <si>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</si>
  <si>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</si>
  <si>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</si>
  <si>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</si>
  <si>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</si>
  <si>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</si>
  <si>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</si>
  <si>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</si>
  <si>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</si>
  <si>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</si>
  <si>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</si>
  <si>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</si>
  <si>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</si>
  <si>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</si>
  <si>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</si>
  <si>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</si>
  <si>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</si>
  <si>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</si>
  <si>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</si>
  <si>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</si>
  <si>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</si>
  <si>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</si>
  <si>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</si>
  <si>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</si>
  <si>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</si>
  <si>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</si>
  <si>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</si>
  <si>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</si>
  <si>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</si>
  <si>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</si>
  <si>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</si>
  <si>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</si>
  <si>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</si>
  <si>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</si>
  <si>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</si>
  <si>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</si>
  <si>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</si>
  <si>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</si>
  <si>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</si>
  <si>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</si>
  <si>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</si>
  <si>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</si>
  <si>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</si>
  <si>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</si>
  <si>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</si>
  <si>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</si>
  <si>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</si>
  <si>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</si>
  <si>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</si>
  <si>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</si>
  <si>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</si>
  <si>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</si>
  <si>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</si>
  <si>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</si>
  <si>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</si>
  <si>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</si>
  <si>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</si>
  <si>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</si>
  <si>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</si>
  <si>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</si>
  <si>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</si>
  <si>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</si>
  <si>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</si>
  <si>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</si>
  <si>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</si>
  <si>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</si>
  <si>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</si>
  <si>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</si>
  <si>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</si>
  <si>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</si>
  <si>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</si>
  <si>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</si>
  <si>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</si>
  <si>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</si>
  <si>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</si>
  <si>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</si>
  <si>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</si>
  <si>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</si>
  <si>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</si>
  <si>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</si>
  <si>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</si>
  <si>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</si>
  <si>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</si>
  <si>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</si>
  <si>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</si>
  <si>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</si>
  <si>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</si>
  <si>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</si>
  <si>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</si>
  <si>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</si>
  <si>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</si>
  <si>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</si>
  <si>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</si>
  <si>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</si>
  <si>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</si>
  <si>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</si>
  <si>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</si>
  <si>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</si>
  <si>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</si>
  <si>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</si>
  <si>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</si>
  <si>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</si>
  <si>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</si>
  <si>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</si>
  <si>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</si>
  <si>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</si>
  <si>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</si>
  <si>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</si>
  <si>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</si>
  <si>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</si>
  <si>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</si>
  <si>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</si>
  <si>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</si>
  <si>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</si>
  <si>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</si>
  <si>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</si>
  <si>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</si>
  <si>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</si>
  <si>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</si>
  <si>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</si>
  <si>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</si>
  <si>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</si>
  <si>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</si>
  <si>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</si>
  <si>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</si>
  <si>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</si>
  <si>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</si>
  <si>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</si>
  <si>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</si>
  <si>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</si>
  <si>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</si>
  <si>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</si>
  <si>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</si>
  <si>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</si>
  <si>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</si>
  <si>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</si>
  <si>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</si>
  <si>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</si>
  <si>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</si>
  <si>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</si>
  <si>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</si>
  <si>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</si>
  <si>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</si>
  <si>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</si>
  <si>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</si>
  <si>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</si>
  <si>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</si>
  <si>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</si>
  <si>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</si>
  <si>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</si>
  <si>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</si>
  <si>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</si>
  <si>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</si>
  <si>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</si>
  <si>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</si>
  <si>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</si>
  <si>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</si>
  <si>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</si>
  <si>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</si>
  <si>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</si>
  <si>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</si>
  <si>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</si>
  <si>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</si>
  <si>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</si>
  <si>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</si>
  <si>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</si>
  <si>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</si>
  <si>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</si>
  <si>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</si>
  <si>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</si>
  <si>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</si>
  <si>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</si>
  <si>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</si>
  <si>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</si>
  <si>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</si>
  <si>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</si>
  <si>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</si>
  <si>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</si>
  <si>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</si>
  <si>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</si>
  <si>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</si>
  <si>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</si>
  <si>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</si>
  <si>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</si>
  <si>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</si>
  <si>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</si>
  <si>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</si>
  <si>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</si>
  <si>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</si>
  <si>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</si>
  <si>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</si>
  <si>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</si>
  <si>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</si>
  <si>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</si>
  <si>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</si>
  <si>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</si>
  <si>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</si>
  <si>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</si>
  <si>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</si>
  <si>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</si>
  <si>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</si>
  <si>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</si>
  <si>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</si>
  <si>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</si>
  <si>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</si>
  <si>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</si>
  <si>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</si>
  <si>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</si>
  <si>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</si>
  <si>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</si>
  <si>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</si>
  <si>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</si>
  <si>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</si>
  <si>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</si>
  <si>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</si>
  <si>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</si>
  <si>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</si>
  <si>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</si>
  <si>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</si>
  <si>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</si>
  <si>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</si>
  <si>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</si>
  <si>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</si>
  <si>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</si>
  <si>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</si>
  <si>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</si>
  <si>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</si>
  <si>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</si>
  <si>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</si>
  <si>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</si>
  <si>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</si>
  <si>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</si>
  <si>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</si>
  <si>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</si>
  <si>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</si>
  <si>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</si>
  <si>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</si>
  <si>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</si>
  <si>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</si>
  <si>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</si>
  <si>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</si>
  <si>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</si>
  <si>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</si>
  <si>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</si>
  <si>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</si>
  <si>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</si>
  <si>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</si>
  <si>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</si>
  <si>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</si>
  <si>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</si>
  <si>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</si>
  <si>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</si>
  <si>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</si>
  <si>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</si>
  <si>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</si>
  <si>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</si>
  <si>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</si>
  <si>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</si>
  <si>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</si>
  <si>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</si>
  <si>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</si>
  <si>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</si>
  <si>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</si>
  <si>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</si>
  <si>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</si>
  <si>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</si>
  <si>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</si>
  <si>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</si>
  <si>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</si>
  <si>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</si>
  <si>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</si>
  <si>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</si>
  <si>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</si>
  <si>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</si>
  <si>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</si>
  <si>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</si>
  <si>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</si>
  <si>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</si>
  <si>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</si>
  <si>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</si>
  <si>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</si>
  <si>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</si>
  <si>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</si>
  <si>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</si>
  <si>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</si>
  <si>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</si>
  <si>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</si>
  <si>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</si>
  <si>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</si>
  <si>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</si>
  <si>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</si>
  <si>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</si>
  <si>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</si>
  <si>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</si>
  <si>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</si>
  <si>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</si>
  <si>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</si>
  <si>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</si>
  <si>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</si>
  <si>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</si>
  <si>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</si>
  <si>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</si>
  <si>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</si>
  <si>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</si>
  <si>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</si>
  <si>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</si>
  <si>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</si>
  <si>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</si>
  <si>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</si>
  <si>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</si>
  <si>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</si>
  <si>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</si>
  <si>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</si>
  <si>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</si>
  <si>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</si>
  <si>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</si>
  <si>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</si>
  <si>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</si>
  <si>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</si>
  <si>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</si>
  <si>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</si>
  <si>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</si>
  <si>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</si>
  <si>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</si>
  <si>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</si>
  <si>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</si>
  <si>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</si>
  <si>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</si>
  <si>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</si>
  <si>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</si>
  <si>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</si>
  <si>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</si>
  <si>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</si>
  <si>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</si>
  <si>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</si>
  <si>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</si>
  <si>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</si>
  <si>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</si>
  <si>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</si>
  <si>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</si>
  <si>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</si>
  <si>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</si>
  <si>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</si>
  <si>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</si>
  <si>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</si>
  <si>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</si>
  <si>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</si>
  <si>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</si>
  <si>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</si>
  <si>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</si>
  <si>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</si>
  <si>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</si>
  <si>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</si>
  <si>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</si>
  <si>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</si>
  <si>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</si>
  <si>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</si>
  <si>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</si>
  <si>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</si>
  <si>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</si>
  <si>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</si>
  <si>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</si>
  <si>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</si>
  <si>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</si>
  <si>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</si>
  <si>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</si>
  <si>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</si>
  <si>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</si>
  <si>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</si>
  <si>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</si>
  <si>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</si>
  <si>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</si>
  <si>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</si>
  <si>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</si>
  <si>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</si>
  <si>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</si>
  <si>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</si>
  <si>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</si>
  <si>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</si>
  <si>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</si>
  <si>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</si>
  <si>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</si>
  <si>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</si>
  <si>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</si>
  <si>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</si>
  <si>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</si>
  <si>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</si>
  <si>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</si>
  <si>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</si>
  <si>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</si>
  <si>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</si>
  <si>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</si>
  <si>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</si>
  <si>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</si>
  <si>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</si>
  <si>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</si>
  <si>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</si>
  <si>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</si>
  <si>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</si>
  <si>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</si>
  <si>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</si>
  <si>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</si>
  <si>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</si>
  <si>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</si>
  <si>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</si>
  <si>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</si>
  <si>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</si>
  <si>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</si>
  <si>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</si>
  <si>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</si>
  <si>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</si>
  <si>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</si>
  <si>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</si>
  <si>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</si>
  <si>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</si>
  <si>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</si>
  <si>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</si>
  <si>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</si>
  <si>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</si>
  <si>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</si>
  <si>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</si>
  <si>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</si>
  <si>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</si>
  <si>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</si>
  <si>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</si>
  <si>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</si>
  <si>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</si>
  <si>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</si>
  <si>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</si>
  <si>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</si>
  <si>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</si>
  <si>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</si>
  <si>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</si>
  <si>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</si>
  <si>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</si>
  <si>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</si>
  <si>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</si>
  <si>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</si>
  <si>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</si>
  <si>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</si>
  <si>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</si>
  <si>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</si>
  <si>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</si>
  <si>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</si>
  <si>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</si>
  <si>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</si>
  <si>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</si>
  <si>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</si>
  <si>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</si>
  <si>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</si>
  <si>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</si>
  <si>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</si>
  <si>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</si>
  <si>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</si>
  <si>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</si>
  <si>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</si>
  <si>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</si>
  <si>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</si>
  <si>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</si>
  <si>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</si>
  <si>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</si>
  <si>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</si>
  <si>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</si>
  <si>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</si>
  <si>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</si>
  <si>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</si>
  <si>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</si>
  <si>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</si>
  <si>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</si>
  <si>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</si>
  <si>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</si>
  <si>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</si>
  <si>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</si>
  <si>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</si>
  <si>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</si>
  <si>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</si>
  <si>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</si>
  <si>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</si>
  <si>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</si>
  <si>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</si>
  <si>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</si>
  <si>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</si>
  <si>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</si>
  <si>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</si>
  <si>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</si>
  <si>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</si>
  <si>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</si>
  <si>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</si>
  <si>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</si>
  <si>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</si>
  <si>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</si>
  <si>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</si>
  <si>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</si>
  <si>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</si>
  <si>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</si>
  <si>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</si>
  <si>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</si>
  <si>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</si>
  <si>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</si>
  <si>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</si>
  <si>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</si>
  <si>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</si>
  <si>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</si>
  <si>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</si>
  <si>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</si>
  <si>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</si>
  <si>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</si>
  <si>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</si>
  <si>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</si>
  <si>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</si>
  <si>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</si>
  <si>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</si>
  <si>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</si>
  <si>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</si>
  <si>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</si>
  <si>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</si>
  <si>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</si>
  <si>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</si>
  <si>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</si>
  <si>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</si>
  <si>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</si>
  <si>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</si>
  <si>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</si>
  <si>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</si>
  <si>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</si>
  <si>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</si>
  <si>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</si>
  <si>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</si>
  <si>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</si>
  <si>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</si>
  <si>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</si>
  <si>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</si>
  <si>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</si>
  <si>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</si>
  <si>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</si>
  <si>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</si>
  <si>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</si>
  <si>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</si>
  <si>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</si>
  <si>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</si>
  <si>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</si>
  <si>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</si>
  <si>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</si>
  <si>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</si>
  <si>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</si>
  <si>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</si>
  <si>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</si>
  <si>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</si>
  <si>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</si>
  <si>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</si>
  <si>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</si>
  <si>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</si>
  <si>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</si>
  <si>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</si>
  <si>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</si>
  <si>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</si>
  <si>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</si>
  <si>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</si>
  <si>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</si>
  <si>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</si>
  <si>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</si>
  <si>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</si>
  <si>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</si>
  <si>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</si>
  <si>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</si>
  <si>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</si>
  <si>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</si>
  <si>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</si>
  <si>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</si>
  <si>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</si>
  <si>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</si>
  <si>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</si>
  <si>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</si>
  <si>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</si>
  <si>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</si>
  <si>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</si>
  <si>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</si>
  <si>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</si>
  <si>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</si>
  <si>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</si>
  <si>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</si>
  <si>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</si>
  <si>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</si>
  <si>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</si>
  <si>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</si>
  <si>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</si>
  <si>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</si>
  <si>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</si>
  <si>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</si>
  <si>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</si>
  <si>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</si>
  <si>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</si>
  <si>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</si>
  <si>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</si>
  <si>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</si>
  <si>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</si>
  <si>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</si>
  <si>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</si>
  <si>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</si>
  <si>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</si>
  <si>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</si>
  <si>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</si>
  <si>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</si>
  <si>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</si>
  <si>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</si>
  <si>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</si>
  <si>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</si>
  <si>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</si>
  <si>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</si>
  <si>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</si>
  <si>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</si>
  <si>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</si>
  <si>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</si>
  <si>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</si>
  <si>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</si>
  <si>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</si>
  <si>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</si>
  <si>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</si>
  <si>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</si>
  <si>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</si>
  <si>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</si>
  <si>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</si>
  <si>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</si>
  <si>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</si>
  <si>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</si>
  <si>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</si>
  <si>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</si>
  <si>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</si>
  <si>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</si>
  <si>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</si>
  <si>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</si>
  <si>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</si>
  <si>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</si>
  <si>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</si>
  <si>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</si>
  <si>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</si>
  <si>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</si>
  <si>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</si>
  <si>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</si>
  <si>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</si>
  <si>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</si>
  <si>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</si>
  <si>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</si>
  <si>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</si>
  <si>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</si>
  <si>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</si>
  <si>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</si>
  <si>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</si>
  <si>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</si>
  <si>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</si>
  <si>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</si>
  <si>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</si>
  <si>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</si>
  <si>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</si>
  <si>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</si>
  <si>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</si>
  <si>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</si>
  <si>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</si>
  <si>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</si>
  <si>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</si>
  <si>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</si>
  <si>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</si>
  <si>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</si>
  <si>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</si>
  <si>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</si>
  <si>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</si>
  <si>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</si>
  <si>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</si>
  <si>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</si>
  <si>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</si>
  <si>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</si>
  <si>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</si>
  <si>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</si>
  <si>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</si>
  <si>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</si>
  <si>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</si>
  <si>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</si>
  <si>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</si>
  <si>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</si>
  <si>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</si>
  <si>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</si>
  <si>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</si>
  <si>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</si>
  <si>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</si>
  <si>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</si>
  <si>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</si>
  <si>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</si>
  <si>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</si>
  <si>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</si>
  <si>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</si>
  <si>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</si>
  <si>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</si>
  <si>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</si>
  <si>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</si>
  <si>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</si>
  <si>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</si>
  <si>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</si>
  <si>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</si>
  <si>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</si>
  <si>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</si>
  <si>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</si>
  <si>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</si>
  <si>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</si>
  <si>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</si>
  <si>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</si>
  <si>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</si>
  <si>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</si>
  <si>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</si>
  <si>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</si>
  <si>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</si>
  <si>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</si>
  <si>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</si>
  <si>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</si>
  <si>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</si>
  <si>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</si>
  <si>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</si>
  <si>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</si>
  <si>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</si>
  <si>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</si>
  <si>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</si>
  <si>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</si>
  <si>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</si>
  <si>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</si>
  <si>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</si>
  <si>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</si>
  <si>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</si>
  <si>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</si>
  <si>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</si>
  <si>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</si>
  <si>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</si>
  <si>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</si>
  <si>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</si>
  <si>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</si>
  <si>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</si>
  <si>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</si>
  <si>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</si>
  <si>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</si>
  <si>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</si>
  <si>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</si>
  <si>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</si>
  <si>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</si>
  <si>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</si>
  <si>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</si>
  <si>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</si>
  <si>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</si>
  <si>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</si>
  <si>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</si>
  <si>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</si>
  <si>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</si>
  <si>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</si>
  <si>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</si>
  <si>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</si>
  <si>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</si>
  <si>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</si>
  <si>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</si>
  <si>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</si>
  <si>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</si>
  <si>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</si>
  <si>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</si>
  <si>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</si>
  <si>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</si>
  <si>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</si>
  <si>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</si>
  <si>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</si>
  <si>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</si>
  <si>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</si>
  <si>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</si>
  <si>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</si>
  <si>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</si>
  <si>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</si>
  <si>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</si>
  <si>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</si>
  <si>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</si>
  <si>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</si>
  <si>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</si>
  <si>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</si>
  <si>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</si>
  <si>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</si>
  <si>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</si>
  <si>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</si>
  <si>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</si>
  <si>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</si>
  <si>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</si>
  <si>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</si>
  <si>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</si>
  <si>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</si>
  <si>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</si>
  <si>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</si>
  <si>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</si>
  <si>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</si>
  <si>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</si>
  <si>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</si>
  <si>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</si>
  <si>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</si>
  <si>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</si>
  <si>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</si>
  <si>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</si>
  <si>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</si>
  <si>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</si>
  <si>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</si>
  <si>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</si>
  <si>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</si>
  <si>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</si>
  <si>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</si>
  <si>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</si>
  <si>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</si>
  <si>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</si>
  <si>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</si>
  <si>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</si>
  <si>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</si>
  <si>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</si>
  <si>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</si>
  <si>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</si>
  <si>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</si>
  <si>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</si>
  <si>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</si>
  <si>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</si>
  <si>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</si>
  <si>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</si>
  <si>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</si>
  <si>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</si>
  <si>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</si>
  <si>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</si>
  <si>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</si>
  <si>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</si>
  <si>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</si>
  <si>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</si>
  <si>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</si>
  <si>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</si>
  <si>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</si>
  <si>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</si>
  <si>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</si>
  <si>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</si>
  <si>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</si>
  <si>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</si>
  <si>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</si>
  <si>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</si>
  <si>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</si>
  <si>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</si>
  <si>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</si>
  <si>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</si>
  <si>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</si>
  <si>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</si>
  <si>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</si>
  <si>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</si>
  <si>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</si>
  <si>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</si>
  <si>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</si>
  <si>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</si>
  <si>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</si>
  <si>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</si>
  <si>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</si>
  <si>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</si>
  <si>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</si>
  <si>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</si>
  <si>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</si>
  <si>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</si>
  <si>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</si>
  <si>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</si>
  <si>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</si>
  <si>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</si>
  <si>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</si>
  <si>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</si>
  <si>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</si>
  <si>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</si>
  <si>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</si>
  <si>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</si>
  <si>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</si>
  <si>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</si>
  <si>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</si>
  <si>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</si>
  <si>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</si>
  <si>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</si>
  <si>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</si>
  <si>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</si>
  <si>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</si>
  <si>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</si>
  <si>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</si>
  <si>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</si>
  <si>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</si>
  <si>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</si>
  <si>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</si>
  <si>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</si>
  <si>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</si>
  <si>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</si>
  <si>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</si>
  <si>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</si>
  <si>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</si>
  <si>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</si>
  <si>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</si>
  <si>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</si>
  <si>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</si>
  <si>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</si>
  <si>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</si>
  <si>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</si>
  <si>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</si>
  <si>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</si>
  <si>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</si>
  <si>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</si>
  <si>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</si>
  <si>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</si>
  <si>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</si>
  <si>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</si>
  <si>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</si>
  <si>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</si>
  <si>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</si>
  <si>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</si>
  <si>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</si>
  <si>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</si>
  <si>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</si>
  <si>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</si>
  <si>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</si>
  <si>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</si>
  <si>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</si>
  <si>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</si>
  <si>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</si>
  <si>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</si>
  <si>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</si>
  <si>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</si>
  <si>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</si>
  <si>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</si>
  <si>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</si>
  <si>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</si>
  <si>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</si>
  <si>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</si>
  <si>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</si>
  <si>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</si>
  <si>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</si>
  <si>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</si>
  <si>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</si>
  <si>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</si>
  <si>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</si>
  <si>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</si>
  <si>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</si>
  <si>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</si>
  <si>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</si>
  <si>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</si>
  <si>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</si>
  <si>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</si>
  <si>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</si>
  <si>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</si>
  <si>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</si>
  <si>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</si>
  <si>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</si>
  <si>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</si>
  <si>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</si>
  <si>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</si>
  <si>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</si>
  <si>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</si>
  <si>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</si>
  <si>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</si>
  <si>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</si>
  <si>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</si>
  <si>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</si>
  <si>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</si>
  <si>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</si>
  <si>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</si>
  <si>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</si>
  <si>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</si>
  <si>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</si>
  <si>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</si>
  <si>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</si>
  <si>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</si>
  <si>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</si>
  <si>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</si>
  <si>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</si>
  <si>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</si>
  <si>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</si>
  <si>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</si>
  <si>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</si>
  <si>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</si>
  <si>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</si>
  <si>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</si>
  <si>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</si>
  <si>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</si>
  <si>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</si>
  <si>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</si>
  <si>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</si>
  <si>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</si>
  <si>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</si>
  <si>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</si>
  <si>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</si>
  <si>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</si>
  <si>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</si>
  <si>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</si>
  <si>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</si>
  <si>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</si>
  <si>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</si>
  <si>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</si>
  <si>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</si>
  <si>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</si>
  <si>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</si>
  <si>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</si>
  <si>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</si>
  <si>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</si>
  <si>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</si>
  <si>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</si>
  <si>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</si>
  <si>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</si>
  <si>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</si>
  <si>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</si>
  <si>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</si>
  <si>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</si>
  <si>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</si>
  <si>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</si>
  <si>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</si>
  <si>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</si>
  <si>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</si>
  <si>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</si>
  <si>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</si>
  <si>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</si>
  <si>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</si>
  <si>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</si>
  <si>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</si>
  <si>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</si>
  <si>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</si>
  <si>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</si>
  <si>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</si>
  <si>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</si>
  <si>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</si>
  <si>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</si>
  <si>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</si>
  <si>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</si>
  <si>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</si>
  <si>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</si>
  <si>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</si>
  <si>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</si>
  <si>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</si>
  <si>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</si>
  <si>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</si>
  <si>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</si>
  <si>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</si>
  <si>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</si>
  <si>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</si>
  <si>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</si>
  <si>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</si>
  <si>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</si>
  <si>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</si>
  <si>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</si>
  <si>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</si>
  <si>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</si>
  <si>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</si>
  <si>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</si>
  <si>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</si>
  <si>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</si>
  <si>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</si>
  <si>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</si>
  <si>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</si>
  <si>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</si>
  <si>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</si>
  <si>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</si>
  <si>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</si>
  <si>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</si>
  <si>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</si>
  <si>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</si>
  <si>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</si>
  <si>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</si>
  <si>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</si>
  <si>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</si>
  <si>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</si>
  <si>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</si>
  <si>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</si>
  <si>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</si>
  <si>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</si>
  <si>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</si>
  <si>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</si>
  <si>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</si>
  <si>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</si>
  <si>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</si>
  <si>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</si>
  <si>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</si>
  <si>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</si>
  <si>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</si>
  <si>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</si>
  <si>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</si>
  <si>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</si>
  <si>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</si>
  <si>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</si>
  <si>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</si>
  <si>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</si>
  <si>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</si>
  <si>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</si>
  <si>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</si>
  <si>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</si>
  <si>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</si>
  <si>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</si>
  <si>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</si>
  <si>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</si>
  <si>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</si>
  <si>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</si>
  <si>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</si>
  <si>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</si>
  <si>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</si>
  <si>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</si>
  <si>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</si>
  <si>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</si>
  <si>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</si>
  <si>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</si>
  <si>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</si>
  <si>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</si>
  <si>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</si>
  <si>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</si>
  <si>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</si>
  <si>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</si>
  <si>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</si>
  <si>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</si>
  <si>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</si>
  <si>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</si>
  <si>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</si>
  <si>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</si>
  <si>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</si>
  <si>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</si>
  <si>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</si>
  <si>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</si>
  <si>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</si>
  <si>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</si>
  <si>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</si>
  <si>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</si>
  <si>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</si>
  <si>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</si>
  <si>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</si>
  <si>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</si>
  <si>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</si>
  <si>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</si>
  <si>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</si>
  <si>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</si>
  <si>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</si>
  <si>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</si>
  <si>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</si>
  <si>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</si>
  <si>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</si>
  <si>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</si>
  <si>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</si>
  <si>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</si>
  <si>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</si>
  <si>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</si>
  <si>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</si>
  <si>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</si>
  <si>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</si>
  <si>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</si>
  <si>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</si>
  <si>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</si>
  <si>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</si>
  <si>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</si>
  <si>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</si>
  <si>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</si>
  <si>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</si>
  <si>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</si>
  <si>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</si>
  <si>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</si>
  <si>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</si>
  <si>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</si>
  <si>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</si>
  <si>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</si>
  <si>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</si>
  <si>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</si>
  <si>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</si>
  <si>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</si>
  <si>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</si>
  <si>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</si>
  <si>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</si>
  <si>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</si>
  <si>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</si>
  <si>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</si>
  <si>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</si>
  <si>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</si>
  <si>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</si>
  <si>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</si>
  <si>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</si>
  <si>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</si>
  <si>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</si>
  <si>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</si>
  <si>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</si>
  <si>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</si>
  <si>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</si>
  <si>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</si>
  <si>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</si>
  <si>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</si>
  <si>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</si>
  <si>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</si>
  <si>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</si>
  <si>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</si>
  <si>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</si>
  <si>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</si>
  <si>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</si>
  <si>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</si>
  <si>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</si>
  <si>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</si>
  <si>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</si>
  <si>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</si>
  <si>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</si>
  <si>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</si>
  <si>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</si>
  <si>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</si>
  <si>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</si>
  <si>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</si>
  <si>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</si>
  <si>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</si>
  <si>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</si>
  <si>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</si>
  <si>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</si>
  <si>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</si>
  <si>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</si>
  <si>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</si>
  <si>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</si>
  <si>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</si>
  <si>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</si>
  <si>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</si>
  <si>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</si>
  <si>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</si>
  <si>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</si>
  <si>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</si>
  <si>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</si>
  <si>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</si>
  <si>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</si>
  <si>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</si>
  <si>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</si>
  <si>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</si>
  <si>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</si>
  <si>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</si>
  <si>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</si>
  <si>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</si>
  <si>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</si>
  <si>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</si>
  <si>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</si>
  <si>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</si>
  <si>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</si>
  <si>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</si>
  <si>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</si>
  <si>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</si>
  <si>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</si>
  <si>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</si>
  <si>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</si>
  <si>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</si>
  <si>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</si>
  <si>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</si>
  <si>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</si>
  <si>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</si>
  <si>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</si>
  <si>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</si>
  <si>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</si>
  <si>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</si>
  <si>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</si>
  <si>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</si>
  <si>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</si>
  <si>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</si>
  <si>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</si>
  <si>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</si>
  <si>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</si>
  <si>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</si>
  <si>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</si>
  <si>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</si>
  <si>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</si>
  <si>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</si>
  <si>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</si>
  <si>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</si>
  <si>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</si>
  <si>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</si>
  <si>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</si>
  <si>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</si>
  <si>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</si>
  <si>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</si>
  <si>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</si>
  <si>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</si>
  <si>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</si>
  <si>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</si>
  <si>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</si>
  <si>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</si>
  <si>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</si>
  <si>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</si>
  <si>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</si>
  <si>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</si>
  <si>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</si>
  <si>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</si>
  <si>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</si>
  <si>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</si>
  <si>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</si>
  <si>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</si>
  <si>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</si>
  <si>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</si>
  <si>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</si>
  <si>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</si>
  <si>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</si>
  <si>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</si>
  <si>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</si>
  <si>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</si>
  <si>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</si>
  <si>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</si>
  <si>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</si>
  <si>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</si>
  <si>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</si>
  <si>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</si>
  <si>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</si>
  <si>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</si>
  <si>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</si>
  <si>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</si>
  <si>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</si>
  <si>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</si>
  <si>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</si>
  <si>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</si>
  <si>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</si>
  <si>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</si>
  <si>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</si>
  <si>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</si>
  <si>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</si>
  <si>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</si>
  <si>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</si>
  <si>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</si>
  <si>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</si>
  <si>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</si>
  <si>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</si>
  <si>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</si>
  <si>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</si>
  <si>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</si>
  <si>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</si>
  <si>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</si>
  <si>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</si>
  <si>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</si>
  <si>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</si>
  <si>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</si>
  <si>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</si>
  <si>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</si>
  <si>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</si>
  <si>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</si>
  <si>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</si>
  <si>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</si>
  <si>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</si>
  <si>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</si>
  <si>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</si>
  <si>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</si>
  <si>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</si>
  <si>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</si>
  <si>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</si>
  <si>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</si>
  <si>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</si>
  <si>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</si>
  <si>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</si>
  <si>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</si>
  <si>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</si>
  <si>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</si>
  <si>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</si>
  <si>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</si>
  <si>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</si>
  <si>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</si>
  <si>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</si>
  <si>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</si>
  <si>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</si>
  <si>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</si>
  <si>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</si>
  <si>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</si>
  <si>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</si>
  <si>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</si>
  <si>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</si>
  <si>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</si>
  <si>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</si>
  <si>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</si>
  <si>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</si>
  <si>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</si>
  <si>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</si>
  <si>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</si>
  <si>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</si>
  <si>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</si>
  <si>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</si>
  <si>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</si>
  <si>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</si>
  <si>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</si>
  <si>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</si>
  <si>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</si>
  <si>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</si>
  <si>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</si>
  <si>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</si>
  <si>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</si>
  <si>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</si>
  <si>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</si>
  <si>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</si>
  <si>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</si>
  <si>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</si>
  <si>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</si>
  <si>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</si>
  <si>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</si>
  <si>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</si>
  <si>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</si>
  <si>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</si>
  <si>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</si>
  <si>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</si>
  <si>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</si>
  <si>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</si>
  <si>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</si>
  <si>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</si>
  <si>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</si>
  <si>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</si>
  <si>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</si>
  <si>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</si>
  <si>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</si>
  <si>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</si>
  <si>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</si>
  <si>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</si>
  <si>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</si>
  <si>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</si>
  <si>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</si>
  <si>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</si>
  <si>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</si>
  <si>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</si>
  <si>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</si>
  <si>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</si>
  <si>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</si>
  <si>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</si>
  <si>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</si>
  <si>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</si>
  <si>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</si>
  <si>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</si>
  <si>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</si>
  <si>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</si>
  <si>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</si>
  <si>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</si>
  <si>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</si>
  <si>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</si>
  <si>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</si>
  <si>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</si>
  <si>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</si>
  <si>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</si>
  <si>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</si>
  <si>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</si>
  <si>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</si>
  <si>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</si>
  <si>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</si>
  <si>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</si>
  <si>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</si>
  <si>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</si>
  <si>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</si>
  <si>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</si>
  <si>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</si>
  <si>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</si>
  <si>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</si>
  <si>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</si>
  <si>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</si>
  <si>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</si>
  <si>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</si>
  <si>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</si>
  <si>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</si>
  <si>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</si>
  <si>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</si>
  <si>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</si>
  <si>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</si>
  <si>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</si>
  <si>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</si>
  <si>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</si>
  <si>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</si>
  <si>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</si>
  <si>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</si>
  <si>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</si>
  <si>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</si>
  <si>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</si>
  <si>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</si>
  <si>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</si>
  <si>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</si>
  <si>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</si>
  <si>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</si>
  <si>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</si>
  <si>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</si>
  <si>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</si>
  <si>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</si>
  <si>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</si>
  <si>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</si>
  <si>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</si>
  <si>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</si>
  <si>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</si>
  <si>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</si>
  <si>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</si>
  <si>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</si>
  <si>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</si>
  <si>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</si>
  <si>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</si>
  <si>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</si>
  <si>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</si>
  <si>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</si>
  <si>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</si>
  <si>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</si>
  <si>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</si>
  <si>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</si>
  <si>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</si>
  <si>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</si>
  <si>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</si>
  <si>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</si>
  <si>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</si>
  <si>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</si>
  <si>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</si>
  <si>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</si>
  <si>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</si>
  <si>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</si>
  <si>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</si>
  <si>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</si>
  <si>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</si>
  <si>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</si>
  <si>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</si>
  <si>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</si>
  <si>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</si>
  <si>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</si>
  <si>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</si>
  <si>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</si>
  <si>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</si>
  <si>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</si>
  <si>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</si>
  <si>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</si>
  <si>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</si>
  <si>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</si>
  <si>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</si>
  <si>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</si>
  <si>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</si>
  <si>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</si>
  <si>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</si>
  <si>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</si>
  <si>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</si>
  <si>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</si>
  <si>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</si>
  <si>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</si>
  <si>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</si>
  <si>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</si>
  <si>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</si>
  <si>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</si>
  <si>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</si>
  <si>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</si>
  <si>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</si>
  <si>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</si>
  <si>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</si>
  <si>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</si>
  <si>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</si>
  <si>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</si>
  <si>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</si>
  <si>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</si>
  <si>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</si>
  <si>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</si>
  <si>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</si>
  <si>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</si>
  <si>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</si>
  <si>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</si>
  <si>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</si>
  <si>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</si>
  <si>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</si>
  <si>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</si>
  <si>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</si>
  <si>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</si>
  <si>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</si>
  <si>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</si>
  <si>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</si>
  <si>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</si>
  <si>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</si>
  <si>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</si>
  <si>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</si>
  <si>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</si>
  <si>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</si>
  <si>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</si>
  <si>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</si>
  <si>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</si>
  <si>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</si>
  <si>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</si>
  <si>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</si>
  <si>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</si>
  <si>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</si>
  <si>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</si>
  <si>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</si>
  <si>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</si>
  <si>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</si>
  <si>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</si>
  <si>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</si>
  <si>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</si>
  <si>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</si>
  <si>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</si>
  <si>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</si>
  <si>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</si>
  <si>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</si>
  <si>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</si>
  <si>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</si>
  <si>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</si>
  <si>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</si>
  <si>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</si>
  <si>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</si>
  <si>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</si>
  <si>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</si>
  <si>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</si>
  <si>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</si>
  <si>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</si>
  <si>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</si>
  <si>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</si>
  <si>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</si>
  <si>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</si>
  <si>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</si>
  <si>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</si>
  <si>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</si>
  <si>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</si>
  <si>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</si>
  <si>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</si>
  <si>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</si>
  <si>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</si>
  <si>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</si>
  <si>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</si>
  <si>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</si>
  <si>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</si>
  <si>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</si>
  <si>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</si>
  <si>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</si>
  <si>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</si>
  <si>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</si>
  <si>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</si>
  <si>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</si>
  <si>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</si>
  <si>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</si>
  <si>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</si>
  <si>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</si>
  <si>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</si>
  <si>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</si>
  <si>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</si>
  <si>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</si>
  <si>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</si>
  <si>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</si>
  <si>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</si>
  <si>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</si>
  <si>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</si>
  <si>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</si>
  <si>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</si>
  <si>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</si>
  <si>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</si>
  <si>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</si>
  <si>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</si>
  <si>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</si>
  <si>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</si>
  <si>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</si>
  <si>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</si>
  <si>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</si>
  <si>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</si>
  <si>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</si>
  <si>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</si>
  <si>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</si>
  <si>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</si>
  <si>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</si>
  <si>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</si>
  <si>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</si>
  <si>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</si>
  <si>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</si>
  <si>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</si>
  <si>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</si>
  <si>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</si>
  <si>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</si>
  <si>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</si>
  <si>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</si>
  <si>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</si>
  <si>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</si>
  <si>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</si>
  <si>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</si>
  <si>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</si>
  <si>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</si>
  <si>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</si>
  <si>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</si>
  <si>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</si>
  <si>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</si>
  <si>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</si>
  <si>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</si>
  <si>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</si>
  <si>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</si>
  <si>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</si>
  <si>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</si>
  <si>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</si>
  <si>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</si>
  <si>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</si>
  <si>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</si>
  <si>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</si>
  <si>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</si>
  <si>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</si>
  <si>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</si>
  <si>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</si>
  <si>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</si>
  <si>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</si>
  <si>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</si>
  <si>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</si>
  <si>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</si>
  <si>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</si>
  <si>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</si>
  <si>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</si>
  <si>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</si>
  <si>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</si>
  <si>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</si>
  <si>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</si>
  <si>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</si>
  <si>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</si>
  <si>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</si>
  <si>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</si>
  <si>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</si>
  <si>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</si>
  <si>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</si>
  <si>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</si>
  <si>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</si>
  <si>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</si>
  <si>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</si>
  <si>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</si>
  <si>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</si>
  <si>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</si>
  <si>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</si>
  <si>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</si>
  <si>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</si>
  <si>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</si>
  <si>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</si>
  <si>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</si>
  <si>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</si>
  <si>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</si>
  <si>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</si>
  <si>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</si>
  <si>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</si>
  <si>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</si>
  <si>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</si>
  <si>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</si>
  <si>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</si>
  <si>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</si>
  <si>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</si>
  <si>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</si>
  <si>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</si>
  <si>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</si>
  <si>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</si>
  <si>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</si>
  <si>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</si>
  <si>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</si>
  <si>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</si>
  <si>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</si>
  <si>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</si>
  <si>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</si>
  <si>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</si>
  <si>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</si>
  <si>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</si>
  <si>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</si>
  <si>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</si>
  <si>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</si>
  <si>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</si>
  <si>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</si>
  <si>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</si>
  <si>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</si>
  <si>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</si>
  <si>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</si>
  <si>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</si>
  <si>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</si>
  <si>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</si>
  <si>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</si>
  <si>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</si>
  <si>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</si>
  <si>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</si>
  <si>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</si>
  <si>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</si>
  <si>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</si>
  <si>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</si>
  <si>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</si>
  <si>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</si>
  <si>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</si>
  <si>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</si>
  <si>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</si>
  <si>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</si>
  <si>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</si>
  <si>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</si>
  <si>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</si>
  <si>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</si>
  <si>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</si>
  <si>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</si>
  <si>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</si>
  <si>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</si>
  <si>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</si>
  <si>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</si>
  <si>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</si>
  <si>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</si>
  <si>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</si>
  <si>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</si>
  <si>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</si>
  <si>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</si>
  <si>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</si>
  <si>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</si>
  <si>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</si>
  <si>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</si>
  <si>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</si>
  <si>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</si>
  <si>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</si>
  <si>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</si>
  <si>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</si>
  <si>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</si>
  <si>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</si>
  <si>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</si>
  <si>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</si>
  <si>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</si>
  <si>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</si>
  <si>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</si>
  <si>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</si>
  <si>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</si>
  <si>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</si>
  <si>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</si>
  <si>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</si>
  <si>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</si>
  <si>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</si>
  <si>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</si>
  <si>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</si>
  <si>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</si>
  <si>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</si>
  <si>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</si>
  <si>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</si>
  <si>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</si>
  <si>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</si>
  <si>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</si>
  <si>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</si>
  <si>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</si>
  <si>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</si>
  <si>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</si>
  <si>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</si>
  <si>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</si>
  <si>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</si>
  <si>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</si>
  <si>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</si>
  <si>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</si>
  <si>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</si>
  <si>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</si>
  <si>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</si>
  <si>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</si>
  <si>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</si>
  <si>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</si>
  <si>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</si>
  <si>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</si>
  <si>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</si>
  <si>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</si>
  <si>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</si>
  <si>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</si>
  <si>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</si>
  <si>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</si>
  <si>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</si>
  <si>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</si>
  <si>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</si>
  <si>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</si>
  <si>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</si>
  <si>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</si>
  <si>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</si>
  <si>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</si>
  <si>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</si>
  <si>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</si>
  <si>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</si>
  <si>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</si>
  <si>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</si>
  <si>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</si>
  <si>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</si>
  <si>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</si>
  <si>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</si>
  <si>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</si>
  <si>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</si>
  <si>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</si>
  <si>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</si>
  <si>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</si>
  <si>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</si>
  <si>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</si>
  <si>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</si>
  <si>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</si>
  <si>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</si>
  <si>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</si>
  <si>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</si>
  <si>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</si>
  <si>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</si>
  <si>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</si>
  <si>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</si>
  <si>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</si>
  <si>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</si>
  <si>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</si>
  <si>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</si>
  <si>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</si>
  <si>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</si>
  <si>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</si>
  <si>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</si>
  <si>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</si>
  <si>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</si>
  <si>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</si>
  <si>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</si>
  <si>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</si>
  <si>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</si>
  <si>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</si>
  <si>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</si>
  <si>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</si>
  <si>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</si>
  <si>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</si>
  <si>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</si>
  <si>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</si>
  <si>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</si>
  <si>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</si>
  <si>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</si>
  <si>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</si>
  <si>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</si>
  <si>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</si>
  <si>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</si>
  <si>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</si>
  <si>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</si>
  <si>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</si>
  <si>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</si>
  <si>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</si>
  <si>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</si>
  <si>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</si>
  <si>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</si>
  <si>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</si>
  <si>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</si>
  <si>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</si>
  <si>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</si>
  <si>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</si>
  <si>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</si>
  <si>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</si>
  <si>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</si>
  <si>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</si>
  <si>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</si>
  <si>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</si>
  <si>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</si>
  <si>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</si>
  <si>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</si>
  <si>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</si>
  <si>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</si>
  <si>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</si>
  <si>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</si>
  <si>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</si>
  <si>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</si>
  <si>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</si>
  <si>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</si>
  <si>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</si>
  <si>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</si>
  <si>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</si>
  <si>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</si>
  <si>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</si>
  <si>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</si>
  <si>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</si>
  <si>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</si>
  <si>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</si>
  <si>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</si>
  <si>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</si>
  <si>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</si>
  <si>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</si>
  <si>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</si>
  <si>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</si>
  <si>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</si>
  <si>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</si>
  <si>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</si>
  <si>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</si>
  <si>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</si>
  <si>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</si>
  <si>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</si>
  <si>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</si>
  <si>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</si>
  <si>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</si>
  <si>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</si>
  <si>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</si>
  <si>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</si>
  <si>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</si>
  <si>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</si>
  <si>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</si>
  <si>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</si>
  <si>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</si>
  <si>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</si>
  <si>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</si>
  <si>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</si>
  <si>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</si>
  <si>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</si>
  <si>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</si>
  <si>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</si>
  <si>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</si>
  <si>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</si>
  <si>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</si>
  <si>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</si>
  <si>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</si>
  <si>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</si>
  <si>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</si>
  <si>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</si>
  <si>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</si>
  <si>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</si>
  <si>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</si>
  <si>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</si>
  <si>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</si>
  <si>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</si>
  <si>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</si>
  <si>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</si>
  <si>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</si>
  <si>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</si>
  <si>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</si>
  <si>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</si>
  <si>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</si>
  <si>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</si>
  <si>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</si>
  <si>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</si>
  <si>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</si>
  <si>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</si>
  <si>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</si>
  <si>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</si>
  <si>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</si>
  <si>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</si>
  <si>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</si>
  <si>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</si>
  <si>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</si>
  <si>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</si>
  <si>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</si>
  <si>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</si>
  <si>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</si>
  <si>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</si>
  <si>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</si>
  <si>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</si>
  <si>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</si>
  <si>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</si>
  <si>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</si>
  <si>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</si>
  <si>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</si>
  <si>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</si>
  <si>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</si>
  <si>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</si>
  <si>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</si>
  <si>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</si>
  <si>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</si>
  <si>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</si>
  <si>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</si>
  <si>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</si>
  <si>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</si>
  <si>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</si>
  <si>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</si>
  <si>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</si>
  <si>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</si>
  <si>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</si>
  <si>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</si>
  <si>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</si>
  <si>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</si>
  <si>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</si>
  <si>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</si>
  <si>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</si>
  <si>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</si>
  <si>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</si>
  <si>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</si>
  <si>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</si>
  <si>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</si>
  <si>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</si>
  <si>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</si>
  <si>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</si>
  <si>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</si>
  <si>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</si>
  <si>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</si>
  <si>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</si>
  <si>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</si>
  <si>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</si>
  <si>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</si>
  <si>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</si>
  <si>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</si>
  <si>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</si>
  <si>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</si>
  <si>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</si>
  <si>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</si>
  <si>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</si>
  <si>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</si>
  <si>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</si>
  <si>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</si>
  <si>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</si>
  <si>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</si>
  <si>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</si>
  <si>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</si>
  <si>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</si>
  <si>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</si>
  <si>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</si>
  <si>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</si>
  <si>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</si>
  <si>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</si>
  <si>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</si>
  <si>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</si>
  <si>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</si>
  <si>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</si>
  <si>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</si>
  <si>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</si>
  <si>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</si>
  <si>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</si>
  <si>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</si>
  <si>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</si>
  <si>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</si>
  <si>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</si>
  <si>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</si>
  <si>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</si>
  <si>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</si>
  <si>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</si>
  <si>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</si>
  <si>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</si>
  <si>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</si>
  <si>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</si>
  <si>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</si>
  <si>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</si>
  <si>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</si>
  <si>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</si>
  <si>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</si>
  <si>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</si>
  <si>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</si>
  <si>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</si>
  <si>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</si>
  <si>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</si>
  <si>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</si>
  <si>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</si>
  <si>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</si>
  <si>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</si>
  <si>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</si>
  <si>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</si>
  <si>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</si>
  <si>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</si>
  <si>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</si>
  <si>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</si>
  <si>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</si>
  <si>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</si>
  <si>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</si>
  <si>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</si>
  <si>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</si>
  <si>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</si>
  <si>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</si>
  <si>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</si>
  <si>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</si>
  <si>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</si>
  <si>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</si>
  <si>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</si>
  <si>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</si>
  <si>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</si>
  <si>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</si>
  <si>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</si>
  <si>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</si>
  <si>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</si>
  <si>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</si>
  <si>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</si>
  <si>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</si>
  <si>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</si>
  <si>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</si>
  <si>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</si>
  <si>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</si>
  <si>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</si>
  <si>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</si>
  <si>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</si>
  <si>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</si>
  <si>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</si>
  <si>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</si>
  <si>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</si>
  <si>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</si>
  <si>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</si>
  <si>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</si>
  <si>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</si>
  <si>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</si>
  <si>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</si>
  <si>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</si>
  <si>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</si>
  <si>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</si>
  <si>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</si>
  <si>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</si>
  <si>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</si>
  <si>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</si>
  <si>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</si>
  <si>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</si>
  <si>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</si>
  <si>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</si>
  <si>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</si>
  <si>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</si>
  <si>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</si>
  <si>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</si>
  <si>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</si>
  <si>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</si>
  <si>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</si>
  <si>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</si>
  <si>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</si>
  <si>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</si>
  <si>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</si>
  <si>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</si>
  <si>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</si>
  <si>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</si>
  <si>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</si>
  <si>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</si>
  <si>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</si>
  <si>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</si>
  <si>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</si>
  <si>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</si>
  <si>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</si>
  <si>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</si>
  <si>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</si>
  <si>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</si>
  <si>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</si>
  <si>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</si>
  <si>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</si>
  <si>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</si>
  <si>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</si>
  <si>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</si>
  <si>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</si>
  <si>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</si>
  <si>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</si>
  <si>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</si>
  <si>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</si>
  <si>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</si>
  <si>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</si>
  <si>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</si>
  <si>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</si>
  <si>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</si>
  <si>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</si>
  <si>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</si>
  <si>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</si>
  <si>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</si>
  <si>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</si>
  <si>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</si>
  <si>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</si>
  <si>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</si>
  <si>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</si>
  <si>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</si>
  <si>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</si>
  <si>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</si>
  <si>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</si>
  <si>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</si>
  <si>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</si>
  <si>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</si>
  <si>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</si>
  <si>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</si>
  <si>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</si>
  <si>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</si>
  <si>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</si>
  <si>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</si>
  <si>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</si>
  <si>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</si>
  <si>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</si>
  <si>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</si>
  <si>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</si>
  <si>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</si>
  <si>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</si>
  <si>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</si>
  <si>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</si>
  <si>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</si>
  <si>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</si>
  <si>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</si>
  <si>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</si>
  <si>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</si>
  <si>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</si>
  <si>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</si>
  <si>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</si>
  <si>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</si>
  <si>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</si>
  <si>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</si>
  <si>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</si>
  <si>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</si>
  <si>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</si>
  <si>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</si>
  <si>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</si>
  <si>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</si>
  <si>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</si>
  <si>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</si>
  <si>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</si>
  <si>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</si>
  <si>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</si>
  <si>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</si>
  <si>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</si>
  <si>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</si>
  <si>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</si>
  <si>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</si>
  <si>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</si>
  <si>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</si>
  <si>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</si>
  <si>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</si>
  <si>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</si>
  <si>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</si>
  <si>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</si>
  <si>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</si>
  <si>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</si>
  <si>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</si>
  <si>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</si>
  <si>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</si>
  <si>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</si>
  <si>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</si>
  <si>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</si>
  <si>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</si>
  <si>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</si>
  <si>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</si>
  <si>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</si>
  <si>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</si>
  <si>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</si>
  <si>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</si>
  <si>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</si>
  <si>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</si>
  <si>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</si>
  <si>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</si>
  <si>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</si>
  <si>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</si>
  <si>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</si>
  <si>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</si>
  <si>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</si>
  <si>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</si>
  <si>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</si>
  <si>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</si>
  <si>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</si>
  <si>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</si>
  <si>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</si>
  <si>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</si>
  <si>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</si>
  <si>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</si>
  <si>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</si>
  <si>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</si>
  <si>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</si>
  <si>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</si>
  <si>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</si>
  <si>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</si>
  <si>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</si>
  <si>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</si>
  <si>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</si>
  <si>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</si>
  <si>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</si>
  <si>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</si>
  <si>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</si>
  <si>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</si>
  <si>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</si>
  <si>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</si>
  <si>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</si>
  <si>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</si>
  <si>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</si>
  <si>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</si>
  <si>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</si>
  <si>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</si>
  <si>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</si>
  <si>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</si>
  <si>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</si>
  <si>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</si>
  <si>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</si>
  <si>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</si>
  <si>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</si>
  <si>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</si>
  <si>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</si>
  <si>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</si>
  <si>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</si>
  <si>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</si>
  <si>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</si>
  <si>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</si>
  <si>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</si>
  <si>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</si>
  <si>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</si>
  <si>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</si>
  <si>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</si>
  <si>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</si>
  <si>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</si>
  <si>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</si>
  <si>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</si>
  <si>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</si>
  <si>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</si>
  <si>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</si>
  <si>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</si>
  <si>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</si>
  <si>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</si>
  <si>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</si>
  <si>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</si>
  <si>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</si>
  <si>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</si>
  <si>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</si>
  <si>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</si>
  <si>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</si>
  <si>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</si>
  <si>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</si>
  <si>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</si>
  <si>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</si>
  <si>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</si>
  <si>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</si>
  <si>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</si>
  <si>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</si>
  <si>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</si>
  <si>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</si>
  <si>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</si>
  <si>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</si>
  <si>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</si>
  <si>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</si>
  <si>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</si>
  <si>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</si>
  <si>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</si>
  <si>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</si>
  <si>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</si>
  <si>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</si>
  <si>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</si>
  <si>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</si>
  <si>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</si>
  <si>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</si>
  <si>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</si>
  <si>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</si>
  <si>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</si>
  <si>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</si>
  <si>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</si>
  <si>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</si>
  <si>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</si>
  <si>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</si>
  <si>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</si>
  <si>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</si>
  <si>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</si>
  <si>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</si>
  <si>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</si>
  <si>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</si>
  <si>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</si>
  <si>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</si>
  <si>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</si>
  <si>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</si>
  <si>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</si>
  <si>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</si>
  <si>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</si>
  <si>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</si>
  <si>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</si>
  <si>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</si>
  <si>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</si>
  <si>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</si>
  <si>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</si>
  <si>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</si>
  <si>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</si>
  <si>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</si>
  <si>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</si>
  <si>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</si>
  <si>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</si>
  <si>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</si>
  <si>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</si>
  <si>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</si>
  <si>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</si>
  <si>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</si>
  <si>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</si>
  <si>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</si>
  <si>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</si>
  <si>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</si>
  <si>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</si>
  <si>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</si>
  <si>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</si>
  <si>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</si>
  <si>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</si>
  <si>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</si>
  <si>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</si>
  <si>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</si>
  <si>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</si>
  <si>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</si>
  <si>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</si>
  <si>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</si>
  <si>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</si>
  <si>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</si>
  <si>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</si>
  <si>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</si>
  <si>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</si>
  <si>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</si>
  <si>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</si>
  <si>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</si>
  <si>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</si>
  <si>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</si>
  <si>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</si>
  <si>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</si>
  <si>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</si>
  <si>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</si>
  <si>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</si>
  <si>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</si>
  <si>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</si>
  <si>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</si>
  <si>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</si>
  <si>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</si>
  <si>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</si>
  <si>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</si>
  <si>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</si>
  <si>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</si>
  <si>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</si>
  <si>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</si>
  <si>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</si>
  <si>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</si>
  <si>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</si>
  <si>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</si>
  <si>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</si>
  <si>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</si>
  <si>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</si>
  <si>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</si>
  <si>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</si>
  <si>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</si>
  <si>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</si>
  <si>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</si>
  <si>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</si>
  <si>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</si>
  <si>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</si>
  <si>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</si>
  <si>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</si>
  <si>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</si>
  <si>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</si>
  <si>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</si>
  <si>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</si>
  <si>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</si>
  <si>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</si>
  <si>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</si>
  <si>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</si>
  <si>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</si>
  <si>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</si>
  <si>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</si>
  <si>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</si>
  <si>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</si>
  <si>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</si>
  <si>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</si>
  <si>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</si>
  <si>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</si>
  <si>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</si>
  <si>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</si>
  <si>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</si>
  <si>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</si>
  <si>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</si>
  <si>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</si>
  <si>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</si>
  <si>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</si>
  <si>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</si>
  <si>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</si>
  <si>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</si>
  <si>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</si>
  <si>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</si>
  <si>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</si>
  <si>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</si>
  <si>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</si>
  <si>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</si>
  <si>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</si>
  <si>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</si>
  <si>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</si>
  <si>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</si>
  <si>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</si>
  <si>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</si>
  <si>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</si>
  <si>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</si>
  <si>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</si>
  <si>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</si>
  <si>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</si>
  <si>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</si>
  <si>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</si>
  <si>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</si>
  <si>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</si>
  <si>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</si>
  <si>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</si>
  <si>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</si>
  <si>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</si>
  <si>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</si>
  <si>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</si>
  <si>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</si>
  <si>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</si>
  <si>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</si>
  <si>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</si>
  <si>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</si>
  <si>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</si>
  <si>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</si>
  <si>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</si>
  <si>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</si>
  <si>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</si>
  <si>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</si>
  <si>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</si>
  <si>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</si>
  <si>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</si>
  <si>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</si>
  <si>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</si>
  <si>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</si>
  <si>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</si>
  <si>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</si>
  <si>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</si>
  <si>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</si>
  <si>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</si>
  <si>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</si>
  <si>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</si>
  <si>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</si>
  <si>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</si>
  <si>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</si>
  <si>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</si>
  <si>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</si>
  <si>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</si>
  <si>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</si>
  <si>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</si>
  <si>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</si>
  <si>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</si>
  <si>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</si>
  <si>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</si>
  <si>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</si>
  <si>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</si>
  <si>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</si>
  <si>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</si>
  <si>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</si>
  <si>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</si>
  <si>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</si>
  <si>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</si>
  <si>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</si>
  <si>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</si>
  <si>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</si>
  <si>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</si>
  <si>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</si>
  <si>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</si>
  <si>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</si>
  <si>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</si>
  <si>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</si>
  <si>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</si>
  <si>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</si>
  <si>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</si>
  <si>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</si>
  <si>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</si>
  <si>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</si>
  <si>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</si>
  <si>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</si>
  <si>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</si>
  <si>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</si>
  <si>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</si>
  <si>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</si>
  <si>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</si>
  <si>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</si>
  <si>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</si>
  <si>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</si>
  <si>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</si>
  <si>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</si>
  <si>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</si>
  <si>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</si>
  <si>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</si>
  <si>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</si>
  <si>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</si>
  <si>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</si>
  <si>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</si>
  <si>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</si>
  <si>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</si>
  <si>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</si>
  <si>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</si>
  <si>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</si>
  <si>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</si>
  <si>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</si>
  <si>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</si>
  <si>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</si>
  <si>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</si>
  <si>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</si>
  <si>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</si>
  <si>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</si>
  <si>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</si>
  <si>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</si>
  <si>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</si>
  <si>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</si>
  <si>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</si>
  <si>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</si>
  <si>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</si>
  <si>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</si>
  <si>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</si>
  <si>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</si>
  <si>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</si>
  <si>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</si>
  <si>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</si>
  <si>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</si>
  <si>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</si>
  <si>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</si>
  <si>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</si>
  <si>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</si>
  <si>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</si>
  <si>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</si>
  <si>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</si>
  <si>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</si>
  <si>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</si>
  <si>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</si>
  <si>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</si>
  <si>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</si>
  <si>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</si>
  <si>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</si>
  <si>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</si>
  <si>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</si>
  <si>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</si>
  <si>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</si>
  <si>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</si>
  <si>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</si>
  <si>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</si>
  <si>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</si>
  <si>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</si>
  <si>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</si>
  <si>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</si>
  <si>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</si>
  <si>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</si>
  <si>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</si>
  <si>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</si>
  <si>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</si>
  <si>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</si>
  <si>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</si>
  <si>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</si>
  <si>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</si>
  <si>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</si>
  <si>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</si>
  <si>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</si>
  <si>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</si>
  <si>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</si>
  <si>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</si>
  <si>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</si>
  <si>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</si>
  <si>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</si>
  <si>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</si>
  <si>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</si>
  <si>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</si>
  <si>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</si>
  <si>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</si>
  <si>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</si>
  <si>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</si>
  <si>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</si>
  <si>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</si>
  <si>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</si>
  <si>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</si>
  <si>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</si>
  <si>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</si>
  <si>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</si>
  <si>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</si>
  <si>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</si>
  <si>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</si>
  <si>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</si>
  <si>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</si>
  <si>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</si>
  <si>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</si>
  <si>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</si>
  <si>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</si>
  <si>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</si>
  <si>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</si>
  <si>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</si>
  <si>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</si>
  <si>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</si>
  <si>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</si>
  <si>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</si>
  <si>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</si>
  <si>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</si>
  <si>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</si>
  <si>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</si>
  <si>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</si>
  <si>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</si>
  <si>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</si>
  <si>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</si>
  <si>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</si>
  <si>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</si>
  <si>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</si>
  <si>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</si>
  <si>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</si>
  <si>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</si>
  <si>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</si>
  <si>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</si>
  <si>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</si>
  <si>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</si>
  <si>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</si>
  <si>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</si>
  <si>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</si>
  <si>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</si>
  <si>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</si>
  <si>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</si>
  <si>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</si>
  <si>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</si>
  <si>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</si>
  <si>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</si>
  <si>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</si>
  <si>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</si>
  <si>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</si>
  <si>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</si>
  <si>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</si>
  <si>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</si>
  <si>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</si>
  <si>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</si>
  <si>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</si>
  <si>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</si>
  <si>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</si>
  <si>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</si>
  <si>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</si>
  <si>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</si>
  <si>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</si>
  <si>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</si>
  <si>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</si>
  <si>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</si>
  <si>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</si>
  <si>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</si>
  <si>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</si>
  <si>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</si>
  <si>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</si>
  <si>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</si>
  <si>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</si>
  <si>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</si>
  <si>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</si>
  <si>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</si>
  <si>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</si>
  <si>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</si>
  <si>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</si>
  <si>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</si>
  <si>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</si>
  <si>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</si>
  <si>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</si>
  <si>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</si>
  <si>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</si>
  <si>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</si>
  <si>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</si>
  <si>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</si>
  <si>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</si>
  <si>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</si>
  <si>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</si>
  <si>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</si>
  <si>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</si>
  <si>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</si>
  <si>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</si>
  <si>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</si>
  <si>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</si>
  <si>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</si>
  <si>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</si>
  <si>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</si>
  <si>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</si>
  <si>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</si>
  <si>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</si>
  <si>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</si>
  <si>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</si>
  <si>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</si>
  <si>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</si>
  <si>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</si>
  <si>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</si>
  <si>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</si>
  <si>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</si>
  <si>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</si>
  <si>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</si>
  <si>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</si>
  <si>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</si>
  <si>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</si>
  <si>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</si>
  <si>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</si>
  <si>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</si>
  <si>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</si>
  <si>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</si>
  <si>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</si>
  <si>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</si>
  <si>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</si>
  <si>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</si>
  <si>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</si>
  <si>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</si>
  <si>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</si>
  <si>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</si>
  <si>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</si>
  <si>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</si>
  <si>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</si>
  <si>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</si>
  <si>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</si>
  <si>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</si>
  <si>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</si>
  <si>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</si>
  <si>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</si>
  <si>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</si>
  <si>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</si>
  <si>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</si>
  <si>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</si>
  <si>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</si>
  <si>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</si>
  <si>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</si>
  <si>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</si>
  <si>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</si>
  <si>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</si>
  <si>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</si>
  <si>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</si>
  <si>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</si>
  <si>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</si>
  <si>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</si>
  <si>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</si>
  <si>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</si>
  <si>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</si>
  <si>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</si>
  <si>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</si>
  <si>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</si>
  <si>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</si>
  <si>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</si>
  <si>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</si>
  <si>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</si>
  <si>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</si>
  <si>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</si>
  <si>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</si>
  <si>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</si>
  <si>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</si>
  <si>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</si>
  <si>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</si>
  <si>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</si>
  <si>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</si>
  <si>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</si>
  <si>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</si>
  <si>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</si>
  <si>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</si>
  <si>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</si>
  <si>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</si>
  <si>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</si>
  <si>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</si>
  <si>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</si>
  <si>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</si>
  <si>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</si>
  <si>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</si>
  <si>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</si>
  <si>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</si>
  <si>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</si>
  <si>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</si>
  <si>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</si>
  <si>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</si>
  <si>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</si>
  <si>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</si>
  <si>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</si>
  <si>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</si>
  <si>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</si>
  <si>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</si>
  <si>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</si>
  <si>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</si>
  <si>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</si>
  <si>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</si>
  <si>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</si>
  <si>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</si>
  <si>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</si>
  <si>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</si>
  <si>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</si>
  <si>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</si>
  <si>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</si>
  <si>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</si>
  <si>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</si>
  <si>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</si>
  <si>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</si>
  <si>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</si>
  <si>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</si>
  <si>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</si>
  <si>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</si>
  <si>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</si>
  <si>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</si>
  <si>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</si>
  <si>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</si>
  <si>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</si>
  <si>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</si>
  <si>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</si>
  <si>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</si>
  <si>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</si>
  <si>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</si>
  <si>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</si>
  <si>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</si>
  <si>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</si>
  <si>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</si>
  <si>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</si>
  <si>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</si>
  <si>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</si>
  <si>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</si>
  <si>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</si>
  <si>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</si>
  <si>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</si>
  <si>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</si>
  <si>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</si>
  <si>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</si>
  <si>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</si>
  <si>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</si>
  <si>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</si>
  <si>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</si>
  <si>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</si>
  <si>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</si>
  <si>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</si>
  <si>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</si>
  <si>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</si>
  <si>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</si>
  <si>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</si>
  <si>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</si>
  <si>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</si>
  <si>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</si>
  <si>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</si>
  <si>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</si>
  <si>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</si>
  <si>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</si>
  <si>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</si>
  <si>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</si>
  <si>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</si>
  <si>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</si>
  <si>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</si>
  <si>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</si>
  <si>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</si>
  <si>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</si>
  <si>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</si>
  <si>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</si>
  <si>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</si>
  <si>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</si>
  <si>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</si>
  <si>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</si>
  <si>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</si>
  <si>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</si>
  <si>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</si>
  <si>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</si>
  <si>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</si>
  <si>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</si>
  <si>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</si>
  <si>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</si>
  <si>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</si>
  <si>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</si>
  <si>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</si>
  <si>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</si>
  <si>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</si>
  <si>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</si>
  <si>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</si>
  <si>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</si>
  <si>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</si>
  <si>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</si>
  <si>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</si>
  <si>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</si>
  <si>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</si>
  <si>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</si>
  <si>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</si>
  <si>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</si>
  <si>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</si>
  <si>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</si>
  <si>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</si>
  <si>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</si>
  <si>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</si>
  <si>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</si>
  <si>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</si>
  <si>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</si>
  <si>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</si>
  <si>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</si>
  <si>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</si>
  <si>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</si>
  <si>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</si>
  <si>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</si>
  <si>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</si>
  <si>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</si>
  <si>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</si>
  <si>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</si>
  <si>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</si>
  <si>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</si>
  <si>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</si>
  <si>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</si>
  <si>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</si>
  <si>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</si>
  <si>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</si>
  <si>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</si>
  <si>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</si>
  <si>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</si>
  <si>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</si>
  <si>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</si>
  <si>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</si>
  <si>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</si>
  <si>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</si>
  <si>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</si>
  <si>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</si>
  <si>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</si>
  <si>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</si>
  <si>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</si>
  <si>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</si>
  <si>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</si>
  <si>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</si>
  <si>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</si>
  <si>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</si>
  <si>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</si>
  <si>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</si>
  <si>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</si>
  <si>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</si>
  <si>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</si>
  <si>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</si>
  <si>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</si>
  <si>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</si>
  <si>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</si>
  <si>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</si>
  <si>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</si>
  <si>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</si>
  <si>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</si>
  <si>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</si>
  <si>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</si>
  <si>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</si>
  <si>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</si>
  <si>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</si>
  <si>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</si>
  <si>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</si>
  <si>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</si>
  <si>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</si>
  <si>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</si>
  <si>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</si>
  <si>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</si>
  <si>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</si>
  <si>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</si>
  <si>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</si>
  <si>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</si>
  <si>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</si>
  <si>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</si>
  <si>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</si>
  <si>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</si>
  <si>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</si>
  <si>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</si>
  <si>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</si>
  <si>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</si>
  <si>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</si>
  <si>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</si>
  <si>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</si>
  <si>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</si>
  <si>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</si>
  <si>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</si>
  <si>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</si>
  <si>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</si>
  <si>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</si>
  <si>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</si>
  <si>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</si>
  <si>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</si>
  <si>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</si>
  <si>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</si>
  <si>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</si>
  <si>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</si>
  <si>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</si>
  <si>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</si>
  <si>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</si>
  <si>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</si>
  <si>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</si>
  <si>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</si>
  <si>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</si>
  <si>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</si>
  <si>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</si>
  <si>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</si>
  <si>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</si>
  <si>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</si>
  <si>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</si>
  <si>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</si>
  <si>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</si>
  <si>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</si>
  <si>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</si>
  <si>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</si>
  <si>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</si>
  <si>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</si>
  <si>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</si>
  <si>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</si>
  <si>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</si>
  <si>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</si>
  <si>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</si>
  <si>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</si>
  <si>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</si>
  <si>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</si>
  <si>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</si>
  <si>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</si>
  <si>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</si>
  <si>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</si>
  <si>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</si>
  <si>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</si>
  <si>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</si>
  <si>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</si>
  <si>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</si>
  <si>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</si>
  <si>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</si>
  <si>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</si>
  <si>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</si>
  <si>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</si>
  <si>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</si>
  <si>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</si>
  <si>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</si>
  <si>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</si>
  <si>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</si>
  <si>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</si>
  <si>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</si>
  <si>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</si>
  <si>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</si>
  <si>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</si>
  <si>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</si>
  <si>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</si>
  <si>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</si>
  <si>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</si>
  <si>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</si>
  <si>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</si>
  <si>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</si>
  <si>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</si>
  <si>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</si>
  <si>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</si>
  <si>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</si>
  <si>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</si>
  <si>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</si>
  <si>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</si>
  <si>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</si>
  <si>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</si>
  <si>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</si>
  <si>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</si>
  <si>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</si>
  <si>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</si>
  <si>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</si>
  <si>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</si>
  <si>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</si>
  <si>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</si>
  <si>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</si>
  <si>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</si>
  <si>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</si>
  <si>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</si>
  <si>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</si>
  <si>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</si>
  <si>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</si>
  <si>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</si>
  <si>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</si>
  <si>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</si>
  <si>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</si>
  <si>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</si>
  <si>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</si>
  <si>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</si>
  <si>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</si>
  <si>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</si>
  <si>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</si>
  <si>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</si>
  <si>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</si>
  <si>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</si>
  <si>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</si>
  <si>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</si>
  <si>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</si>
  <si>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</si>
  <si>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</si>
  <si>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</si>
  <si>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</si>
  <si>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</si>
  <si>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</si>
  <si>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</si>
  <si>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</si>
  <si>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</si>
  <si>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</si>
  <si>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</si>
  <si>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</si>
  <si>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</si>
  <si>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</si>
  <si>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</si>
  <si>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</si>
  <si>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</si>
  <si>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</si>
  <si>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</si>
  <si>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</si>
  <si>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</si>
  <si>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</si>
  <si>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</si>
  <si>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</si>
  <si>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</si>
  <si>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</si>
  <si>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</si>
  <si>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</si>
  <si>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</si>
  <si>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</si>
  <si>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</si>
  <si>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</si>
  <si>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</si>
  <si>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</si>
  <si>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</si>
  <si>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</si>
  <si>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</si>
  <si>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</si>
  <si>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</si>
  <si>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</si>
  <si>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</si>
  <si>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</si>
  <si>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</si>
  <si>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</si>
  <si>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</si>
  <si>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</si>
  <si>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</si>
  <si>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</si>
  <si>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</si>
  <si>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</si>
  <si>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</si>
  <si>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</si>
  <si>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</si>
  <si>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</si>
  <si>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</si>
  <si>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</si>
  <si>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</si>
  <si>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</si>
  <si>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</si>
  <si>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</si>
  <si>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</si>
  <si>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</si>
  <si>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</si>
  <si>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</si>
  <si>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</si>
  <si>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</si>
  <si>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</si>
  <si>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</si>
  <si>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</si>
  <si>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</si>
  <si>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</si>
  <si>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</si>
  <si>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</si>
  <si>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</si>
  <si>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</si>
  <si>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</si>
  <si>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</si>
  <si>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</si>
  <si>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</si>
  <si>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</si>
  <si>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</si>
  <si>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</si>
  <si>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</si>
  <si>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</si>
  <si>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</si>
  <si>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</si>
  <si>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</si>
  <si>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</si>
  <si>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</si>
  <si>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</si>
  <si>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</si>
  <si>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</si>
  <si>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</si>
  <si>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</si>
  <si>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</si>
  <si>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</si>
  <si>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</si>
  <si>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</si>
  <si>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</si>
  <si>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</si>
  <si>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</si>
  <si>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</si>
  <si>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</si>
  <si>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</si>
  <si>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</si>
  <si>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</si>
  <si>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</si>
  <si>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</si>
  <si>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</si>
  <si>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</si>
  <si>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</si>
  <si>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</si>
  <si>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</si>
  <si>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</si>
  <si>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</si>
  <si>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</si>
  <si>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</si>
  <si>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</si>
  <si>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</si>
  <si>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</si>
  <si>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</si>
  <si>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</si>
  <si>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</si>
  <si>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</si>
  <si>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</si>
  <si>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</si>
  <si>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</si>
  <si>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</si>
  <si>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</si>
  <si>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</si>
  <si>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</si>
  <si>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</si>
  <si>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</si>
  <si>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</si>
  <si>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</si>
  <si>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</si>
  <si>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</si>
  <si>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</si>
  <si>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</si>
  <si>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</si>
  <si>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</si>
  <si>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</si>
  <si>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</si>
  <si>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</si>
  <si>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</si>
  <si>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</si>
  <si>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</si>
  <si>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</si>
  <si>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</si>
  <si>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</si>
  <si>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</si>
  <si>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</si>
  <si>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</si>
  <si>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</si>
  <si>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</si>
  <si>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</si>
  <si>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</si>
  <si>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</si>
  <si>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</si>
  <si>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</si>
  <si>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</si>
  <si>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</si>
  <si>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</si>
  <si>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</si>
  <si>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</si>
  <si>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</si>
  <si>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</si>
  <si>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</si>
  <si>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</si>
  <si>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</si>
  <si>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</si>
  <si>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</si>
  <si>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</si>
  <si>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</si>
  <si>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</si>
  <si>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</si>
  <si>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</si>
  <si>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</si>
  <si>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</si>
  <si>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</si>
  <si>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</si>
  <si>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</si>
  <si>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</si>
  <si>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</si>
  <si>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</si>
  <si>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</si>
  <si>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</si>
  <si>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</si>
  <si>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</si>
  <si>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</si>
  <si>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</si>
  <si>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</si>
  <si>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</si>
  <si>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</si>
  <si>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</si>
  <si>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</si>
  <si>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</si>
  <si>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</si>
  <si>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</si>
  <si>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</si>
  <si>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</si>
  <si>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</si>
  <si>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</si>
  <si>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</si>
  <si>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</si>
  <si>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</si>
  <si>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</si>
  <si>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</si>
  <si>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</si>
  <si>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</si>
  <si>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</si>
  <si>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</si>
  <si>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</si>
  <si>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</si>
  <si>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</si>
  <si>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</si>
  <si>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</si>
  <si>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</si>
  <si>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</si>
  <si>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</si>
  <si>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</si>
  <si>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</si>
  <si>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</si>
  <si>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</si>
  <si>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</si>
  <si>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</si>
  <si>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</si>
  <si>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</si>
  <si>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</si>
  <si>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</si>
  <si>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</si>
  <si>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</si>
  <si>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</si>
  <si>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</si>
  <si>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</si>
  <si>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</si>
  <si>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</si>
  <si>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</si>
  <si>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</si>
  <si>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</si>
  <si>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</si>
  <si>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</si>
  <si>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</si>
  <si>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</si>
  <si>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</si>
  <si>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</si>
  <si>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</si>
  <si>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</si>
  <si>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</si>
  <si>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</si>
  <si>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</si>
  <si>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</si>
  <si>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</si>
  <si>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</si>
  <si>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</si>
  <si>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</si>
  <si>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</si>
  <si>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</si>
  <si>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</si>
  <si>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</si>
  <si>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</si>
  <si>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</si>
  <si>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</si>
  <si>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</si>
  <si>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</si>
  <si>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</si>
  <si>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</si>
  <si>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</si>
  <si>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</si>
  <si>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</si>
  <si>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</si>
  <si>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</si>
  <si>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</si>
  <si>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</si>
  <si>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</si>
  <si>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</si>
  <si>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</si>
  <si>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</si>
  <si>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</si>
  <si>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</si>
  <si>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</si>
  <si>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</si>
  <si>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</si>
  <si>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</si>
  <si>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</si>
  <si>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</si>
  <si>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</si>
  <si>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</si>
  <si>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</si>
  <si>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</si>
  <si>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</si>
  <si>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</si>
  <si>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</si>
  <si>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</si>
  <si>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</si>
  <si>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</si>
  <si>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</si>
  <si>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</si>
  <si>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</si>
  <si>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</si>
  <si>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</si>
  <si>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</si>
  <si>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</si>
  <si>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</si>
  <si>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</si>
  <si>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</si>
  <si>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</si>
  <si>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</si>
  <si>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</si>
  <si>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</si>
  <si>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</si>
  <si>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</si>
  <si>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</si>
  <si>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</si>
  <si>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</si>
  <si>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</si>
  <si>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</si>
  <si>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</si>
  <si>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</si>
  <si>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</si>
  <si>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</si>
  <si>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</si>
  <si>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</si>
  <si>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</si>
  <si>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</si>
  <si>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</si>
  <si>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</si>
  <si>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</si>
  <si>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</si>
  <si>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</si>
  <si>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</si>
  <si>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</si>
  <si>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</si>
  <si>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</si>
  <si>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</si>
  <si>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</si>
  <si>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</si>
  <si>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</si>
  <si>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</si>
  <si>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</si>
  <si>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</si>
  <si>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</si>
  <si>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</si>
  <si>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</si>
  <si>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</si>
  <si>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</si>
  <si>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</si>
  <si>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</si>
  <si>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</si>
  <si>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</si>
  <si>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</si>
  <si>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</si>
  <si>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</si>
  <si>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</si>
  <si>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</si>
  <si>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</si>
  <si>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</si>
  <si>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</si>
  <si>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</si>
  <si>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</si>
  <si>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</si>
  <si>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</si>
  <si>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</si>
  <si>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</si>
  <si>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</si>
  <si>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</si>
  <si>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</si>
  <si>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</si>
  <si>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</si>
  <si>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</si>
  <si>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</si>
  <si>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</si>
  <si>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</si>
  <si>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</si>
  <si>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</si>
  <si>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</si>
  <si>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</si>
  <si>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</si>
  <si>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</si>
  <si>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</si>
  <si>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</si>
  <si>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</si>
  <si>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</si>
  <si>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</si>
  <si>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</si>
  <si>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</si>
  <si>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</si>
  <si>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</si>
  <si>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</si>
  <si>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</si>
  <si>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</si>
  <si>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</si>
  <si>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</si>
  <si>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</si>
  <si>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</si>
  <si>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</si>
  <si>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</si>
  <si>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</si>
  <si>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</si>
  <si>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</si>
  <si>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</si>
  <si>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</si>
  <si>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</si>
  <si>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</si>
  <si>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</si>
  <si>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</si>
  <si>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</si>
  <si>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</si>
  <si>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</si>
  <si>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</si>
  <si>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</si>
  <si>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</si>
  <si>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</si>
  <si>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</si>
  <si>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</si>
  <si>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</si>
  <si>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</si>
  <si>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</si>
  <si>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</si>
  <si>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</si>
  <si>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</si>
  <si>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</si>
  <si>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</si>
  <si>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</si>
  <si>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</si>
  <si>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</si>
  <si>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</si>
  <si>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</si>
  <si>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</si>
  <si>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</si>
  <si>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</si>
  <si>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</si>
  <si>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</si>
  <si>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</si>
  <si>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</si>
  <si>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</si>
  <si>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</si>
  <si>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</si>
  <si>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</si>
  <si>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</si>
  <si>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</si>
  <si>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</si>
  <si>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</si>
  <si>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</si>
  <si>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</si>
  <si>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</si>
  <si>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</si>
  <si>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</si>
  <si>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</si>
  <si>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</si>
  <si>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</si>
  <si>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</si>
  <si>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</si>
  <si>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</si>
  <si>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</si>
  <si>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</si>
  <si>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</si>
  <si>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</si>
  <si>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</si>
  <si>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</si>
  <si>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</si>
  <si>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</si>
  <si>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</si>
  <si>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</si>
  <si>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</si>
  <si>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</si>
  <si>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</si>
  <si>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</si>
  <si>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</si>
  <si>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</si>
  <si>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</si>
  <si>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</si>
  <si>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</si>
  <si>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</si>
  <si>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</si>
  <si>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</si>
  <si>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</si>
  <si>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</si>
  <si>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</si>
  <si>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</si>
  <si>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</si>
  <si>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</si>
  <si>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</si>
  <si>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</si>
  <si>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</si>
  <si>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</si>
  <si>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</si>
  <si>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</si>
  <si>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</si>
  <si>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</si>
  <si>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</si>
  <si>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</si>
  <si>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</si>
  <si>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</si>
  <si>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</si>
  <si>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</si>
  <si>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</si>
  <si>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</si>
  <si>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</si>
  <si>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</si>
  <si>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</si>
  <si>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</si>
  <si>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</si>
  <si>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</si>
  <si>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</si>
  <si>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</si>
  <si>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</si>
  <si>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</si>
  <si>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</si>
  <si>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</si>
  <si>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</si>
  <si>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</si>
  <si>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</si>
  <si>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</si>
  <si>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</si>
  <si>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</si>
  <si>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</si>
  <si>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</si>
  <si>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</si>
  <si>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</si>
  <si>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</si>
  <si>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</si>
  <si>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</si>
  <si>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</si>
  <si>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</si>
  <si>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</si>
  <si>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</si>
  <si>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</si>
  <si>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</si>
  <si>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</si>
  <si>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</si>
  <si>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</si>
  <si>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</si>
  <si>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</si>
  <si>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</si>
  <si>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</si>
  <si>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</si>
  <si>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</si>
  <si>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</si>
  <si>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</si>
  <si>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</si>
  <si>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</si>
  <si>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</si>
  <si>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</si>
  <si>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</si>
  <si>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</si>
  <si>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</si>
  <si>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</si>
  <si>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</si>
  <si>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</si>
  <si>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</si>
  <si>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</si>
  <si>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</si>
  <si>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</si>
  <si>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</si>
  <si>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</si>
  <si>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</si>
  <si>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</si>
  <si>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</si>
  <si>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</si>
  <si>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</si>
  <si>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</si>
  <si>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</si>
  <si>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</si>
  <si>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</si>
  <si>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</si>
  <si>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</si>
  <si>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</si>
  <si>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</si>
  <si>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</si>
  <si>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</si>
  <si>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</si>
  <si>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</si>
  <si>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</si>
  <si>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</si>
  <si>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</si>
  <si>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</si>
  <si>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</si>
  <si>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</si>
  <si>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</si>
  <si>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</si>
  <si>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</si>
  <si>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</si>
  <si>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</si>
  <si>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</si>
  <si>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</si>
  <si>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</si>
  <si>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</si>
  <si>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</si>
  <si>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</si>
  <si>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</si>
  <si>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</si>
  <si>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</si>
  <si>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</si>
  <si>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</si>
  <si>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</si>
  <si>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</si>
  <si>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</si>
  <si>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</si>
  <si>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</si>
  <si>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</si>
  <si>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</si>
  <si>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</si>
  <si>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</si>
  <si>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</si>
  <si>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</si>
  <si>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</si>
  <si>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</si>
  <si>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</si>
  <si>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</si>
  <si>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</si>
  <si>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</si>
  <si>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</si>
  <si>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</si>
  <si>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</si>
  <si>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</si>
  <si>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</si>
  <si>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</si>
  <si>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</si>
  <si>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</si>
  <si>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</si>
  <si>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</si>
  <si>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</si>
  <si>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</si>
  <si>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</si>
  <si>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</si>
  <si>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</si>
  <si>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</si>
  <si>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</si>
  <si>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</si>
  <si>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</si>
  <si>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</si>
  <si>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</si>
  <si>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</si>
  <si>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</si>
  <si>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</si>
  <si>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</si>
  <si>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</si>
  <si>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</si>
  <si>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</si>
  <si>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</si>
  <si>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</si>
  <si>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</si>
  <si>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</si>
  <si>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</si>
  <si>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</si>
  <si>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</si>
  <si>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</si>
  <si>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</si>
  <si>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</si>
  <si>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</si>
  <si>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</si>
  <si>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</si>
  <si>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</si>
  <si>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</si>
  <si>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</si>
  <si>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</si>
  <si>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</si>
  <si>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</si>
  <si>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</si>
  <si>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</si>
  <si>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</si>
  <si>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</si>
  <si>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</si>
  <si>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</si>
  <si>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</si>
  <si>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</si>
  <si>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</si>
  <si>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</si>
  <si>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</si>
  <si>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</si>
  <si>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</si>
  <si>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</si>
  <si>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</si>
  <si>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</si>
  <si>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</si>
  <si>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</si>
  <si>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</si>
  <si>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</si>
  <si>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</si>
  <si>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</si>
  <si>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</si>
  <si>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</si>
  <si>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</si>
  <si>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</si>
  <si>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</si>
  <si>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</si>
  <si>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</si>
  <si>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</si>
  <si>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</si>
  <si>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</si>
  <si>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</si>
  <si>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</si>
  <si>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</si>
  <si>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</si>
  <si>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</si>
  <si>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</si>
  <si>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</si>
  <si>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</si>
  <si>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</si>
  <si>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</si>
  <si>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</si>
  <si>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</si>
  <si>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</si>
  <si>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</si>
  <si>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</si>
  <si>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</si>
  <si>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</si>
  <si>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</si>
  <si>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</si>
  <si>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</si>
  <si>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</si>
  <si>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</si>
  <si>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</si>
  <si>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</si>
  <si>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</si>
  <si>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</si>
  <si>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</si>
  <si>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</si>
  <si>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</si>
  <si>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</si>
  <si>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</si>
  <si>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</si>
  <si>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</si>
  <si>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</si>
  <si>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</si>
  <si>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</si>
  <si>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</si>
  <si>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</si>
  <si>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</si>
  <si>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</si>
  <si>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</si>
  <si>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</si>
  <si>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</si>
  <si>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</si>
  <si>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</si>
  <si>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</si>
  <si>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</si>
  <si>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</si>
  <si>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</si>
  <si>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</si>
  <si>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</si>
  <si>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</si>
  <si>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</si>
  <si>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</si>
  <si>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</si>
  <si>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</si>
  <si>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</si>
  <si>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</si>
  <si>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</si>
  <si>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</si>
  <si>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</si>
  <si>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</si>
  <si>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</si>
  <si>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</si>
  <si>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</si>
  <si>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</si>
  <si>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</si>
  <si>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</si>
  <si>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</si>
  <si>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</si>
  <si>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</si>
  <si>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</si>
  <si>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</si>
  <si>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</si>
  <si>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</si>
  <si>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</si>
  <si>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</si>
  <si>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</si>
  <si>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</si>
  <si>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</si>
  <si>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</si>
  <si>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</si>
  <si>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</si>
  <si>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</si>
  <si>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</si>
  <si>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</si>
  <si>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</si>
  <si>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</si>
  <si>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</si>
  <si>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</si>
  <si>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</si>
  <si>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</si>
  <si>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</si>
  <si>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</si>
  <si>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</si>
  <si>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</si>
  <si>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</si>
  <si>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</si>
  <si>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</si>
  <si>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</si>
  <si>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</si>
  <si>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</si>
  <si>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</si>
  <si>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</si>
  <si>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</si>
  <si>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</si>
  <si>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</si>
  <si>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</si>
  <si>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</si>
  <si>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</si>
  <si>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</si>
  <si>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</si>
  <si>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</si>
  <si>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</si>
  <si>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</si>
  <si>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</si>
  <si>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</si>
  <si>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</si>
  <si>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</si>
  <si>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</si>
  <si>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</si>
  <si>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</si>
  <si>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</si>
  <si>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</si>
  <si>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</si>
  <si>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</si>
  <si>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</si>
  <si>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</si>
  <si>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</si>
  <si>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</si>
  <si>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</si>
  <si>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</si>
  <si>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</si>
  <si>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</si>
  <si>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</si>
  <si>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</si>
  <si>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</si>
  <si>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</si>
  <si>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</si>
  <si>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</si>
  <si>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</si>
  <si>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</si>
  <si>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</si>
  <si>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</si>
  <si>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</si>
  <si>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</si>
  <si>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</si>
  <si>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</si>
  <si>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</si>
  <si>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</si>
  <si>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</si>
  <si>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</si>
  <si>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</si>
  <si>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</si>
  <si>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</si>
  <si>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</si>
  <si>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</si>
  <si>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</si>
  <si>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</si>
  <si>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</si>
  <si>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</si>
  <si>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</si>
  <si>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</si>
  <si>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</si>
  <si>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</si>
  <si>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</si>
  <si>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</si>
  <si>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</si>
  <si>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</si>
  <si>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</si>
  <si>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</si>
  <si>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</si>
  <si>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</si>
  <si>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</si>
  <si>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</si>
  <si>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</si>
  <si>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</si>
  <si>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</si>
  <si>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</si>
  <si>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</si>
  <si>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</si>
  <si>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</si>
  <si>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</si>
  <si>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</si>
  <si>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</si>
  <si>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</si>
  <si>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</si>
  <si>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</si>
  <si>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</si>
  <si>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</si>
  <si>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</si>
  <si>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</si>
  <si>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</si>
  <si>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</si>
  <si>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</si>
  <si>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</si>
  <si>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</si>
  <si>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</si>
  <si>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</si>
  <si>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</si>
  <si>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</si>
  <si>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</si>
  <si>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</si>
  <si>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</si>
  <si>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</si>
  <si>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</si>
  <si>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</si>
  <si>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</si>
  <si>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</si>
  <si>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</si>
  <si>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</si>
  <si>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</si>
  <si>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</si>
  <si>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</si>
  <si>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</si>
  <si>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</si>
  <si>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</si>
  <si>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</si>
  <si>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</si>
  <si>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</si>
  <si>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</si>
  <si>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</si>
  <si>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</si>
  <si>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</si>
  <si>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</si>
  <si>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</si>
  <si>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</si>
  <si>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</si>
  <si>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</si>
  <si>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</si>
  <si>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</si>
  <si>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</si>
  <si>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</si>
  <si>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</si>
  <si>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</si>
  <si>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</si>
  <si>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</si>
  <si>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</si>
  <si>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</si>
  <si>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</si>
  <si>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</si>
  <si>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</si>
  <si>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</si>
  <si>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</si>
  <si>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</si>
  <si>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</si>
  <si>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</si>
  <si>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</si>
  <si>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</si>
  <si>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</si>
  <si>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</si>
  <si>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</si>
  <si>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</si>
  <si>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</si>
  <si>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</si>
  <si>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</si>
  <si>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</si>
  <si>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</si>
  <si>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</si>
  <si>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</si>
  <si>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</si>
  <si>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</si>
  <si>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</si>
  <si>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</si>
  <si>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</si>
  <si>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</si>
  <si>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</si>
  <si>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</si>
  <si>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</si>
  <si>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</si>
  <si>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</si>
  <si>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</si>
  <si>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</si>
  <si>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</si>
  <si>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</si>
  <si>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</si>
  <si>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</si>
  <si>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</si>
  <si>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</si>
  <si>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</si>
  <si>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</si>
  <si>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</si>
  <si>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</si>
  <si>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</si>
  <si>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</si>
  <si>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</si>
  <si>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</si>
  <si>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</si>
  <si>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</si>
  <si>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</si>
  <si>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</si>
  <si>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</si>
  <si>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</si>
  <si>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</si>
  <si>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</si>
  <si>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</si>
  <si>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</si>
  <si>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</si>
  <si>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</si>
  <si>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</si>
  <si>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</si>
  <si>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</si>
  <si>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</si>
  <si>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</si>
  <si>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</si>
  <si>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</si>
  <si>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</si>
  <si>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</si>
  <si>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</si>
  <si>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</si>
  <si>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</si>
  <si>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</si>
  <si>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</si>
  <si>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</si>
  <si>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</si>
  <si>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</si>
  <si>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</si>
  <si>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</si>
  <si>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</si>
  <si>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</si>
  <si>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</si>
  <si>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</si>
  <si>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</si>
  <si>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</si>
  <si>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</si>
  <si>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</si>
  <si>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</si>
  <si>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</si>
  <si>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</si>
  <si>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</si>
  <si>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</si>
  <si>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</si>
  <si>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</si>
  <si>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</si>
  <si>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</si>
  <si>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</si>
  <si>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</si>
  <si>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</si>
  <si>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</si>
  <si>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</si>
  <si>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</si>
  <si>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</si>
  <si>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</si>
  <si>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</si>
  <si>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</si>
  <si>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</si>
  <si>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</si>
  <si>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</si>
  <si>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</si>
  <si>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</si>
  <si>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</si>
  <si>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</si>
  <si>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</si>
  <si>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</si>
  <si>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</si>
  <si>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</si>
  <si>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</si>
  <si>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</si>
  <si>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</si>
  <si>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</si>
  <si>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</si>
  <si>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</si>
  <si>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</si>
  <si>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</si>
  <si>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</si>
  <si>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</si>
  <si>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</si>
  <si>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</si>
  <si>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</si>
  <si>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</si>
  <si>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</si>
  <si>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</si>
  <si>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</si>
  <si>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</si>
  <si>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</si>
  <si>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</si>
  <si>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</si>
  <si>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</si>
  <si>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</si>
  <si>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</si>
  <si>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</si>
  <si>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</si>
  <si>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</si>
  <si>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</si>
  <si>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</si>
  <si>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</si>
  <si>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</si>
  <si>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</si>
  <si>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</si>
  <si>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</si>
  <si>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</si>
  <si>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</si>
  <si>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</si>
  <si>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</si>
  <si>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</si>
  <si>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</si>
  <si>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</si>
  <si>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</si>
  <si>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</si>
  <si>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</si>
  <si>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</si>
  <si>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</si>
  <si>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</si>
  <si>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</si>
  <si>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</si>
  <si>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</si>
  <si>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</si>
  <si>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</si>
  <si>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</si>
  <si>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</si>
  <si>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</si>
  <si>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</si>
  <si>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</si>
  <si>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</si>
  <si>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</si>
  <si>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</si>
  <si>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</si>
  <si>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</si>
  <si>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</si>
  <si>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</si>
  <si>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</si>
  <si>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</si>
  <si>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</si>
  <si>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</si>
  <si>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</si>
  <si>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</si>
  <si>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</si>
  <si>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</si>
  <si>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</si>
  <si>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</si>
  <si>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</si>
  <si>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</si>
  <si>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</si>
  <si>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</si>
  <si>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</si>
  <si>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</si>
  <si>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</si>
  <si>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</si>
  <si>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</si>
  <si>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</si>
  <si>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</si>
  <si>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</si>
  <si>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</si>
  <si>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</si>
  <si>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</si>
  <si>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</si>
  <si>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</si>
  <si>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</si>
  <si>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</si>
  <si>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</si>
  <si>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</si>
  <si>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</si>
  <si>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</si>
  <si>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</si>
  <si>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</si>
  <si>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</si>
  <si>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</si>
  <si>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</si>
  <si>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</si>
  <si>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</si>
  <si>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</si>
  <si>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</si>
  <si>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</si>
  <si>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</si>
  <si>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</si>
  <si>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</si>
  <si>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</si>
  <si>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</si>
  <si>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</si>
  <si>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</si>
  <si>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</si>
  <si>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</si>
  <si>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</si>
  <si>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</si>
  <si>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</si>
  <si>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</si>
  <si>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</si>
  <si>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</si>
  <si>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</si>
  <si>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</si>
  <si>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</si>
  <si>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</si>
  <si>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</si>
  <si>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</si>
  <si>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</si>
  <si>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</si>
  <si>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</si>
  <si>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</si>
  <si>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</si>
  <si>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</si>
  <si>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</si>
  <si>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</si>
  <si>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</si>
  <si>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</si>
  <si>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</si>
  <si>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</si>
  <si>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</si>
  <si>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</si>
  <si>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</si>
  <si>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</si>
  <si>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</si>
  <si>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</si>
  <si>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</si>
  <si>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</si>
  <si>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</si>
  <si>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</si>
  <si>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</si>
  <si>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</si>
  <si>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</si>
  <si>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</si>
  <si>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</si>
  <si>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</si>
  <si>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</si>
  <si>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</si>
  <si>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</si>
  <si>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</si>
  <si>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</si>
  <si>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</si>
  <si>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</si>
  <si>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</si>
  <si>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</si>
  <si>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</si>
  <si>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</si>
  <si>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</si>
  <si>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</si>
  <si>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</si>
  <si>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</si>
  <si>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</si>
  <si>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</si>
  <si>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</si>
  <si>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</si>
  <si>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</si>
  <si>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</si>
  <si>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(пусто)</t>
  </si>
  <si>
    <t>Количество по полю Объект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</si>
  <si>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</si>
  <si>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</si>
  <si>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</si>
  <si>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</si>
  <si>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</si>
  <si>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</si>
  <si>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</si>
  <si>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</si>
  <si>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</si>
  <si>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</si>
  <si>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</si>
  <si>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</si>
  <si>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</si>
  <si>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</si>
  <si>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</si>
  <si>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</si>
  <si>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</si>
  <si>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</si>
  <si>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</si>
  <si>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</si>
  <si>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</si>
  <si>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</si>
  <si>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</si>
  <si>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</si>
  <si>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</si>
  <si>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</si>
  <si>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</si>
  <si>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</si>
  <si>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</si>
  <si>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</si>
  <si>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</si>
  <si>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</si>
  <si>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</si>
  <si>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</si>
  <si>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</si>
  <si>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</si>
  <si>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</si>
  <si>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</si>
  <si>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</si>
  <si>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</si>
  <si>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</si>
  <si>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</si>
  <si>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</si>
  <si>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</si>
  <si>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</si>
  <si>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</si>
  <si>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</si>
  <si>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</si>
  <si>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</si>
  <si>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</si>
  <si>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</si>
  <si>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</si>
  <si>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</si>
  <si>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</si>
  <si>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</si>
  <si>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</si>
  <si>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</si>
  <si>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</si>
  <si>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</si>
  <si>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</si>
  <si>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</si>
  <si>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</si>
  <si>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</si>
  <si>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</si>
  <si>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</si>
  <si>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</si>
  <si>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</si>
  <si>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</si>
  <si>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</si>
  <si>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</si>
  <si>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</si>
  <si>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</si>
  <si>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</si>
  <si>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</si>
  <si>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</si>
  <si>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</si>
  <si>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</si>
  <si>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</si>
  <si>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</si>
  <si>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</si>
  <si>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</si>
  <si>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</si>
  <si>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</si>
  <si>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</si>
  <si>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</si>
  <si>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</si>
  <si>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</si>
  <si>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</si>
  <si>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</si>
  <si>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</si>
  <si>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</si>
  <si>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</si>
  <si>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</si>
  <si>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</si>
  <si>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</si>
  <si>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</si>
  <si>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</si>
  <si>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</si>
  <si>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</si>
  <si>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</si>
  <si>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</si>
  <si>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</si>
  <si>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</si>
  <si>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</si>
  <si>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</si>
  <si>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</si>
  <si>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</si>
  <si>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</si>
  <si>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</si>
  <si>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</si>
  <si>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</si>
  <si>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</si>
  <si>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</si>
  <si>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</si>
  <si>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</si>
  <si>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</si>
  <si>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</si>
  <si>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</si>
  <si>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</si>
  <si>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</si>
  <si>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</si>
  <si>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</si>
  <si>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</si>
  <si>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</si>
  <si>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</si>
  <si>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</si>
  <si>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</si>
  <si>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</si>
  <si>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</si>
  <si>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</si>
  <si>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</si>
  <si>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</si>
  <si>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</si>
  <si>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</si>
  <si>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</si>
  <si>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</si>
  <si>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</si>
  <si>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</si>
  <si>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</si>
  <si>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</si>
  <si>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</si>
  <si>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</si>
  <si>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</si>
  <si>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</si>
  <si>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</si>
  <si>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</si>
  <si>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</si>
  <si>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</si>
  <si>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</si>
  <si>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</si>
  <si>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</si>
  <si>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</si>
  <si>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</si>
  <si>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</si>
  <si>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</si>
  <si>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</si>
  <si>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</si>
  <si>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</si>
  <si>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</si>
  <si>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</si>
  <si>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</si>
  <si>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</si>
  <si>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</si>
  <si>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</si>
  <si>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</si>
  <si>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</si>
  <si>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</si>
  <si>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</si>
  <si>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</si>
  <si>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</si>
  <si>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</si>
  <si>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</si>
  <si>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</si>
  <si>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</si>
  <si>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</si>
  <si>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</si>
  <si>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</si>
  <si>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</si>
  <si>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</si>
  <si>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</si>
  <si>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</si>
  <si>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</si>
  <si>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</si>
  <si>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</si>
  <si>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</si>
  <si>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</si>
  <si>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</si>
  <si>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</si>
  <si>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</si>
  <si>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</si>
  <si>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</si>
  <si>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</si>
  <si>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</si>
  <si>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</si>
  <si>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</si>
  <si>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</si>
  <si>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</si>
  <si>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</si>
  <si>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</si>
  <si>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</si>
  <si>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</si>
  <si>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</si>
  <si>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</si>
  <si>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</si>
  <si>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</si>
  <si>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</si>
  <si>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</si>
  <si>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</si>
  <si>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</si>
  <si>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</si>
  <si>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</si>
  <si>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</si>
  <si>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</si>
  <si>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</si>
  <si>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</si>
  <si>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</si>
  <si>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</si>
  <si>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</si>
  <si>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</si>
  <si>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</si>
  <si>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</si>
  <si>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</si>
  <si>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</si>
  <si>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</si>
  <si>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</si>
  <si>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</si>
  <si>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</si>
  <si>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</si>
  <si>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</si>
  <si>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</si>
  <si>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</si>
  <si>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</si>
  <si>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</si>
  <si>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</si>
  <si>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</si>
  <si>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</si>
  <si>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</si>
  <si>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</si>
  <si>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</si>
  <si>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</si>
  <si>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</si>
  <si>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</si>
  <si>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</si>
  <si>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</si>
  <si>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</si>
  <si>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</si>
  <si>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</si>
  <si>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</si>
  <si>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</si>
  <si>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</si>
  <si>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</si>
  <si>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</si>
  <si>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</si>
  <si>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</si>
  <si>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</si>
  <si>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</si>
  <si>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</si>
  <si>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</si>
  <si>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</si>
  <si>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</si>
  <si>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</si>
  <si>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</si>
  <si>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</si>
  <si>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</si>
  <si>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</si>
  <si>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</si>
  <si>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</si>
  <si>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</si>
  <si>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</si>
  <si>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</si>
  <si>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</si>
  <si>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</si>
  <si>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</si>
  <si>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</si>
  <si>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</si>
  <si>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</si>
  <si>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</si>
  <si>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</si>
  <si>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</si>
  <si>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</si>
  <si>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</si>
  <si>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</si>
  <si>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</si>
  <si>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</si>
  <si>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</si>
  <si>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</si>
  <si>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</si>
  <si>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</si>
  <si>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</si>
  <si>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</si>
  <si>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</si>
  <si>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</si>
  <si>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</si>
  <si>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</si>
  <si>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</si>
  <si>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</si>
  <si>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</si>
  <si>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</si>
  <si>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</si>
  <si>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</si>
  <si>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</si>
  <si>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</si>
  <si>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</si>
  <si>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</si>
  <si>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</si>
  <si>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</si>
  <si>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</si>
  <si>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</si>
  <si>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</si>
  <si>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</si>
  <si>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</si>
  <si>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</si>
  <si>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</si>
  <si>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</si>
  <si>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</si>
  <si>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</si>
  <si>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</si>
  <si>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</si>
  <si>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</si>
  <si>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</si>
  <si>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</si>
  <si>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</si>
  <si>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</si>
  <si>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</si>
  <si>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</si>
  <si>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</si>
  <si>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</si>
  <si>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</si>
  <si>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</si>
  <si>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</si>
  <si>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</si>
  <si>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</si>
  <si>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</si>
  <si>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</si>
  <si>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</si>
  <si>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</si>
  <si>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</si>
  <si>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</si>
  <si>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</si>
  <si>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</si>
  <si>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</si>
  <si>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</si>
  <si>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</si>
  <si>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</si>
  <si>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</si>
  <si>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</si>
  <si>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</si>
  <si>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</si>
  <si>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</si>
  <si>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</si>
  <si>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</si>
  <si>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</si>
  <si>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</si>
  <si>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</si>
  <si>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</si>
  <si>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</si>
  <si>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</si>
  <si>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</si>
  <si>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</si>
  <si>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</si>
  <si>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</si>
  <si>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</si>
  <si>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</si>
  <si>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</si>
  <si>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</si>
  <si>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</si>
  <si>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</si>
  <si>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</si>
  <si>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</si>
  <si>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</si>
  <si>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</si>
  <si>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</si>
  <si>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</si>
  <si>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</si>
  <si>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</si>
  <si>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</si>
  <si>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</si>
  <si>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</si>
  <si>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</si>
  <si>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</si>
  <si>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</si>
  <si>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</si>
  <si>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</si>
  <si>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</si>
  <si>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</si>
  <si>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</si>
  <si>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</si>
  <si>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</si>
  <si>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</si>
  <si>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</si>
  <si>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</si>
  <si>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</si>
  <si>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</si>
  <si>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</si>
  <si>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</si>
  <si>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</si>
  <si>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</si>
  <si>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</si>
  <si>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</si>
  <si>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</si>
  <si>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</si>
  <si>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</si>
  <si>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</si>
  <si>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</si>
  <si>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</si>
  <si>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</si>
  <si>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</si>
  <si>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</si>
  <si>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</si>
  <si>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</si>
  <si>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</si>
  <si>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</si>
  <si>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</si>
  <si>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</si>
  <si>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</si>
  <si>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</si>
  <si>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</si>
  <si>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</si>
  <si>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</si>
  <si>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</si>
  <si>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</si>
  <si>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</si>
  <si>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</si>
  <si>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</si>
  <si>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</si>
  <si>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</si>
  <si>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</si>
  <si>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</si>
  <si>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</si>
  <si>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</si>
  <si>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</si>
  <si>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</si>
  <si>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</si>
  <si>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</si>
  <si>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</si>
  <si>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</si>
  <si>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</si>
  <si>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</si>
  <si>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</si>
  <si>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</si>
  <si>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</si>
  <si>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</si>
  <si>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</si>
  <si>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</si>
  <si>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</si>
  <si>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</si>
  <si>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</si>
  <si>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</si>
  <si>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</si>
  <si>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</si>
  <si>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</si>
  <si>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</si>
  <si>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</si>
  <si>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</si>
  <si>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</si>
  <si>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</si>
  <si>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</si>
  <si>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</si>
  <si>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</si>
  <si>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</si>
  <si>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</si>
  <si>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</si>
  <si>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</si>
  <si>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</si>
  <si>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</si>
  <si>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</si>
  <si>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</si>
  <si>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</si>
  <si>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</si>
  <si>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</si>
  <si>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</si>
  <si>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</si>
  <si>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</si>
  <si>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</si>
  <si>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</si>
  <si>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</si>
  <si>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</si>
  <si>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</si>
  <si>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</si>
  <si>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</si>
  <si>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</si>
  <si>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</si>
  <si>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</si>
  <si>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</si>
  <si>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</si>
  <si>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</si>
  <si>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</si>
  <si>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</si>
  <si>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</si>
  <si>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</si>
  <si>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</si>
  <si>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</si>
  <si>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</si>
  <si>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</si>
  <si>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</si>
  <si>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</si>
  <si>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</si>
  <si>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</si>
  <si>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</si>
  <si>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</si>
  <si>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</si>
  <si>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</si>
  <si>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</si>
  <si>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</si>
  <si>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</si>
  <si>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</si>
  <si>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</si>
  <si>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</si>
  <si>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</si>
  <si>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</si>
  <si>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</si>
  <si>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</si>
  <si>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</si>
  <si>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</si>
  <si>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</si>
  <si>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</si>
  <si>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</si>
  <si>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</si>
  <si>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</si>
  <si>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</si>
  <si>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</si>
  <si>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</si>
  <si>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</si>
  <si>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</si>
  <si>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</si>
  <si>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</si>
  <si>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</si>
  <si>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</si>
  <si>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</si>
  <si>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</si>
  <si>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</si>
  <si>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</si>
  <si>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</si>
  <si>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</si>
  <si>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</si>
  <si>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</si>
  <si>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</si>
  <si>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</si>
  <si>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</si>
  <si>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</si>
  <si>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</si>
  <si>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</si>
  <si>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</si>
  <si>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</si>
  <si>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</si>
  <si>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</si>
  <si>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</si>
  <si>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</si>
  <si>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</si>
  <si>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</si>
  <si>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</si>
  <si>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</si>
  <si>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</si>
  <si>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</si>
  <si>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</si>
  <si>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</si>
  <si>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</si>
  <si>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</si>
  <si>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</si>
  <si>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</si>
  <si>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</si>
  <si>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</si>
  <si>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</si>
  <si>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</si>
  <si>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</si>
  <si>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</si>
  <si>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</si>
  <si>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</si>
  <si>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</si>
  <si>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</si>
  <si>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</si>
  <si>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</si>
  <si>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</si>
  <si>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</si>
  <si>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</si>
  <si>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</si>
  <si>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</si>
  <si>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</si>
  <si>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</si>
  <si>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</si>
  <si>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</si>
  <si>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</si>
  <si>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</si>
  <si>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</si>
  <si>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</si>
  <si>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</si>
  <si>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</si>
  <si>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</si>
  <si>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</si>
  <si>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</si>
  <si>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</si>
  <si>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</si>
  <si>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</si>
  <si>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</si>
  <si>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</si>
  <si>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</si>
  <si>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</si>
  <si>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</si>
  <si>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</si>
  <si>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</si>
  <si>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</si>
  <si>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</si>
  <si>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</si>
  <si>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</si>
  <si>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</si>
  <si>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</si>
  <si>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</si>
  <si>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</si>
  <si>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</si>
  <si>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</si>
  <si>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</si>
  <si>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</si>
  <si>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</si>
  <si>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</si>
  <si>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</si>
  <si>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</si>
  <si>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</si>
  <si>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</si>
  <si>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</si>
  <si>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</si>
  <si>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</si>
  <si>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</si>
  <si>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</si>
  <si>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08.июн</t>
  </si>
  <si>
    <t>11.июн</t>
  </si>
  <si>
    <t>Перемещение мешка</t>
  </si>
  <si>
    <t>09.июн</t>
  </si>
  <si>
    <t>Перемещение емкости</t>
  </si>
  <si>
    <t>дрова/доски под тентом</t>
  </si>
  <si>
    <t>Доставка листов настила</t>
  </si>
  <si>
    <t>10.июн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</si>
  <si>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</si>
  <si>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</si>
  <si>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</si>
  <si>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</si>
  <si>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</si>
  <si>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</si>
  <si>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</si>
  <si>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</si>
  <si>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</si>
  <si>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</si>
  <si>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</si>
  <si>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</si>
  <si>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</si>
  <si>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</si>
  <si>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</si>
  <si>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</si>
  <si>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</si>
  <si>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</si>
  <si>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</si>
  <si>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</si>
  <si>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</si>
  <si>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</si>
  <si>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</si>
  <si>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</si>
  <si>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</si>
  <si>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</si>
  <si>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</si>
  <si>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</si>
  <si>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</si>
  <si>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</si>
  <si>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</si>
  <si>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</si>
  <si>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</si>
  <si>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</si>
  <si>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</si>
  <si>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</si>
  <si>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</si>
  <si>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</si>
  <si>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</si>
  <si>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</si>
  <si>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</si>
  <si>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</si>
  <si>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</si>
  <si>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</si>
  <si>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</si>
  <si>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</si>
  <si>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</si>
  <si>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</si>
  <si>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</si>
  <si>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</si>
  <si>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</si>
  <si>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</si>
  <si>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</si>
  <si>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</si>
  <si>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</si>
  <si>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</si>
  <si>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</si>
  <si>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</si>
  <si>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</si>
  <si>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</si>
  <si>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</si>
  <si>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</si>
  <si>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</si>
  <si>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</si>
  <si>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</si>
  <si>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</si>
  <si>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</si>
  <si>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</si>
  <si>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</si>
  <si>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</si>
  <si>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</si>
  <si>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</si>
  <si>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</si>
  <si>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</si>
  <si>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</si>
  <si>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</si>
  <si>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</si>
  <si>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</si>
  <si>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</si>
  <si>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</si>
  <si>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</si>
  <si>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</si>
  <si>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</si>
  <si>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</si>
  <si>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</si>
  <si>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</si>
  <si>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</si>
  <si>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</si>
  <si>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</si>
  <si>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</si>
  <si>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</si>
  <si>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</si>
  <si>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</si>
  <si>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</si>
  <si>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</si>
  <si>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</si>
  <si>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</si>
  <si>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</si>
  <si>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</si>
  <si>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</si>
  <si>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</si>
  <si>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</si>
  <si>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</si>
  <si>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</si>
  <si>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</si>
  <si>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</si>
  <si>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</si>
  <si>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</si>
  <si>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</si>
  <si>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</si>
  <si>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</si>
  <si>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</si>
  <si>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</si>
  <si>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</si>
  <si>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</si>
  <si>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</si>
  <si>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</si>
  <si>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</si>
  <si>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</si>
  <si>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</si>
  <si>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</si>
  <si>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</si>
  <si>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</si>
  <si>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</si>
  <si>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</si>
  <si>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</si>
  <si>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</si>
  <si>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</si>
  <si>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</si>
  <si>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</si>
  <si>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</si>
  <si>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</si>
  <si>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</si>
  <si>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</si>
  <si>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</si>
  <si>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</si>
  <si>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</si>
  <si>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</si>
  <si>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</si>
  <si>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</si>
  <si>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</si>
  <si>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</si>
  <si>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</si>
  <si>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</si>
  <si>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</si>
  <si>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</si>
  <si>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</si>
  <si>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</si>
  <si>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</si>
  <si>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</si>
  <si>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</si>
  <si>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</si>
  <si>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</si>
  <si>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</si>
  <si>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</si>
  <si>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</si>
  <si>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</si>
  <si>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</si>
  <si>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</si>
  <si>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</si>
  <si>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</si>
  <si>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</si>
  <si>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</si>
  <si>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</si>
  <si>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</si>
  <si>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</si>
  <si>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</si>
  <si>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</si>
  <si>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</si>
  <si>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</si>
  <si>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</si>
  <si>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</si>
  <si>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</si>
  <si>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</si>
  <si>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</si>
  <si>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</si>
  <si>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</si>
  <si>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</si>
  <si>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</si>
  <si>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</si>
  <si>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</si>
  <si>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</si>
  <si>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</si>
  <si>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</si>
  <si>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</si>
  <si>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</si>
  <si>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</si>
  <si>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</si>
  <si>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</si>
  <si>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</si>
  <si>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</si>
  <si>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</si>
  <si>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</si>
  <si>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</si>
  <si>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</si>
  <si>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</si>
  <si>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</si>
  <si>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</si>
  <si>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</si>
  <si>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</si>
  <si>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</si>
  <si>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</si>
  <si>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</si>
  <si>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</si>
  <si>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</si>
  <si>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</si>
  <si>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</si>
  <si>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</si>
  <si>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</si>
  <si>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</si>
  <si>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</si>
  <si>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</si>
  <si>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</si>
  <si>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</si>
  <si>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</si>
  <si>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</si>
  <si>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</si>
  <si>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</si>
  <si>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</si>
  <si>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</si>
  <si>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</si>
  <si>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</si>
  <si>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</si>
  <si>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</si>
  <si>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</si>
  <si>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</si>
  <si>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</si>
  <si>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</si>
  <si>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</si>
  <si>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</si>
  <si>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</si>
  <si>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</si>
  <si>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</si>
  <si>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</si>
  <si>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</si>
  <si>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</si>
  <si>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</si>
  <si>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</si>
  <si>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</si>
  <si>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</si>
  <si>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</si>
  <si>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</si>
  <si>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</si>
  <si>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</si>
  <si>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</si>
  <si>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</si>
  <si>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</si>
  <si>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</si>
  <si>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</si>
  <si>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</si>
  <si>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</si>
  <si>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</si>
  <si>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</si>
  <si>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</si>
  <si>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</si>
  <si>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</si>
  <si>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</si>
  <si>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</si>
  <si>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</si>
  <si>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</si>
  <si>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</si>
  <si>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</si>
  <si>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</si>
  <si>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</si>
  <si>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</si>
  <si>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</si>
  <si>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</si>
  <si>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</si>
  <si>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</si>
  <si>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</si>
  <si>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</si>
  <si>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</si>
  <si>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</si>
  <si>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</si>
  <si>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</si>
  <si>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</si>
  <si>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</si>
  <si>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</si>
  <si>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</si>
  <si>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</si>
  <si>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навес, столярка,ангар</t>
  </si>
  <si>
    <t>доски/горбыль</t>
  </si>
  <si>
    <t>за столяркой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</si>
</sst>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  <xf numFmtId="0" fontId="0" fillId="0" borderId="1" xfId="0" applyFill="1" applyBorder="1"/>
  </cellXfs>
  <cellStyles count="2">
    <cellStyle name="Гиперссылка" xfId="1" builtinId="8"/>
    <cellStyle name="Обычный" xfId="0" builtinId="0"/>
  </cellStyles>
  <dxfs count="125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188.694412500001" createdVersion="7" refreshedVersion="7" minRefreshableVersion="3" recordCount="97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13T00:00:00" count="71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</sharedItems>
      <fieldGroup par="14" base="1">
        <rangePr groupBy="days" startDate="2026-03-02T00:00:00" endDate="2026-06-13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3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97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41:37"/>
        <d v="1899-12-30T20:00:14"/>
        <d v="1899-12-30T20:19:40"/>
        <d v="1899-12-30T20:28:40"/>
        <d v="1899-12-30T20:31:2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0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</sharedItems>
    </cacheField>
    <cacheField name="Объект" numFmtId="0">
      <sharedItems containsBlank="1" count="7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</sharedItems>
    </cacheField>
    <cacheField name="Груз" numFmtId="0">
      <sharedItems count="77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</sharedItems>
    </cacheField>
    <cacheField name="Кол-во" numFmtId="0">
      <sharedItems containsString="0" containsBlank="1" containsNumber="1" containsInteger="1" minValue="1" maxValue="16" count="7">
        <m/>
        <n v="13"/>
        <n v="5"/>
        <n v="1"/>
        <n v="4"/>
        <n v="16"/>
        <n v="2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 count="973">
        <s v="пн 02.03.2026 — 10:25:43"/>
        <s v="пн 02.03.2026 — 13:59:28"/>
        <s v="вт 03.03.2026 — 15:36:50"/>
        <s v="вт 03.03.2026 — 15:39:28"/>
        <s v="чт 05.03.2026 — 13:22:03"/>
        <s v="чт 05.03.2026 — 15:05:47"/>
        <s v="чт 05.03.2026 — 18:59:19"/>
        <s v="чт 05.03.2026 — 19:00:37"/>
        <s v="чт 05.03.2026 — 19:10:22"/>
        <s v="чт 05.03.2026 — 19:11:46"/>
        <s v="чт 05.03.2026 — 19:12:09"/>
        <s v="чт 05.03.2026 — 19:13:28"/>
        <s v="чт 05.03.2026 — 19:15:00"/>
        <s v="чт 05.03.2026 — 19:20:03"/>
        <s v="вт 10.03.2026 — 11:05:14"/>
        <s v="вт 10.03.2026 — 11:05:24"/>
        <s v="вт 10.03.2026 — 11:05:36"/>
        <s v="вт 10.03.2026 — 11:05:55"/>
        <s v="вт 10.03.2026 — 11:06:08"/>
        <s v="вт 10.03.2026 — 11:06:20"/>
        <s v="вт 10.03.2026 — 11:06:38"/>
        <s v="вт 10.03.2026 — 11:07:22"/>
        <s v="вт 10.03.2026 — 11:07:34"/>
        <s v="вт 10.03.2026 — 11:08:57"/>
        <s v="вт 10.03.2026 — 11:09:13"/>
        <s v="вт 10.03.2026 — 11:09:47"/>
        <s v="вт 10.03.2026 — 11:10:03"/>
        <s v="вт 10.03.2026 — 11:10:40"/>
        <s v="вт 10.03.2026 — 11:10:51"/>
        <s v="вт 10.03.2026 — 11:11:10"/>
        <s v="вт 10.03.2026 — 11:11:39"/>
        <s v="вт 10.03.2026 — 11:16:20"/>
        <s v="вт 10.03.2026 — 11:16:39"/>
        <s v="вт 10.03.2026 — 11:19:21"/>
        <s v="вт 10.03.2026 — 14:59:41"/>
        <s v="ср 11.03.2026 — 09:30:43"/>
        <s v="ср 11.03.2026 — 09:30:54"/>
        <s v="ср 11.03.2026 — 09:32:03"/>
        <s v="ср 11.03.2026 — 09:33:46"/>
        <s v="чт 12.03.2026 — 10:43:18"/>
        <s v="чт 12.03.2026 — 10:44:25"/>
        <s v="чт 12.03.2026 — 10:44:49"/>
        <s v="чт 12.03.2026 — 10:45:46"/>
        <s v="чт 12.03.2026 — 10:47:06"/>
        <s v="чт 12.03.2026 — 11:56:51"/>
        <s v="чт 12.03.2026 — 11:57:23"/>
        <s v="чт 12.03.2026 — 11:57:48"/>
        <s v="чт 12.03.2026 — 11:57:59"/>
        <s v="чт 12.03.2026 — 11:58:09"/>
        <s v="чт 12.03.2026 — 11:58:13"/>
        <s v="чт 12.03.2026 — 11:58:24"/>
        <s v="чт 12.03.2026 — 11:58:36"/>
        <s v="чт 12.03.2026 — 12:01:07"/>
        <s v="чт 12.03.2026 — 12:15:48"/>
        <s v="чт 12.03.2026 — 12:16:43"/>
        <s v="чт 12.03.2026 — 12:18:01"/>
        <s v="чт 12.03.2026 — 12:18:57"/>
        <s v="чт 12.03.2026 — 12:19:04"/>
        <s v="чт 12.03.2026 — 12:19:35"/>
        <s v="чт 12.03.2026 — 12:19:47"/>
        <s v="чт 12.03.2026 — 12:19:55"/>
        <s v="чт 12.03.2026 — 12:20:13"/>
        <s v="чт 12.03.2026 — 12:20:16"/>
        <s v="чт 12.03.2026 — 12:20:36"/>
        <s v="чт 12.03.2026 — 15:06:49"/>
        <s v="чт 12.03.2026 — 15:07:03"/>
        <s v="чт 12.03.2026 — 15:07:31"/>
        <s v="чт 12.03.2026 — 15:07:38"/>
        <s v="чт 12.03.2026 — 15:08:18"/>
        <s v="чт 12.03.2026 — 15:08:24"/>
        <s v="чт 12.03.2026 — 15:08:51"/>
        <s v="чт 12.03.2026 — 15:08:57"/>
        <s v="чт 12.03.2026 — 15:09:16"/>
        <s v="чт 12.03.2026 — 15:09:21"/>
        <s v="чт 12.03.2026 — 15:09:35"/>
        <s v="чт 12.03.2026 — 15:09:47"/>
        <s v="чт 12.03.2026 — 15:28:28"/>
        <s v="пт 13.03.2026 — 09:16:27"/>
        <s v="пт 13.03.2026 — 09:16:52"/>
        <s v="пт 13.03.2026 — 09:39:10"/>
        <s v="пт 13.03.2026 — 09:41:17"/>
        <s v="пт 13.03.2026 — 09:44:08"/>
        <s v="пт 13.03.2026 — 09:46:50"/>
        <s v="пт 13.03.2026 — 09:49:29"/>
        <s v="пт 13.03.2026 — 09:52:51"/>
        <s v="пт 13.03.2026 — 09:59:18"/>
        <s v="пт 13.03.2026 — 10:02:08"/>
        <s v="пт 13.03.2026 — 10:04:58"/>
        <s v="пт 13.03.2026 — 10:09:33"/>
        <s v="пт 13.03.2026 — 10:13:54"/>
        <s v="пт 13.03.2026 — 10:16:06"/>
        <s v="пт 13.03.2026 — 10:18:47"/>
        <s v="пт 13.03.2026 — 10:32:13"/>
        <s v="пт 13.03.2026 — 10:35:41"/>
        <s v="пт 13.03.2026 — 10:39:21"/>
        <s v="пт 13.03.2026 — 10:48:24"/>
        <s v="пт 13.03.2026 — 10:50:54"/>
        <s v="пт 13.03.2026 — 10:53:29"/>
        <s v="пт 13.03.2026 — 10:56:21"/>
        <s v="пт 13.03.2026 — 10:59:23"/>
        <s v="пт 13.03.2026 — 11:02:15"/>
        <s v="пт 13.03.2026 — 13:16:11"/>
        <s v="пт 13.03.2026 — 13:37:49"/>
        <s v="пт 13.03.2026 — 13:38:36"/>
        <s v="пт 13.03.2026 — 13:40:04"/>
        <s v="пт 13.03.2026 — 13:40:21"/>
        <s v="пт 13.03.2026 — 15:17:20"/>
        <s v="пт 13.03.2026 — 15:22:19"/>
        <s v="пт 13.03.2026 — 15:32:12"/>
        <s v="пт 13.03.2026 — 19:15:46"/>
        <s v="пт 13.03.2026 — 19:18:45"/>
        <s v="пт 13.03.2026 — 19:20:21"/>
        <s v="пт 13.03.2026 — 19:24:11"/>
        <s v="пт 13.03.2026 — 19:24:53"/>
        <s v="пт 13.03.2026 — 19:25:53"/>
        <s v="пт 13.03.2026 — 19:27:03"/>
        <s v="пт 13.03.2026 — 19:27:21"/>
        <s v="пт 13.03.2026 — 19:27:46"/>
        <s v="пт 13.03.2026 — 19:27:56"/>
        <s v="пт 13.03.2026 — 19:30:33"/>
        <s v="пт 13.03.2026 — 19:41:18"/>
        <s v="пт 13.03.2026 — 19:56:43"/>
        <s v="пт 13.03.2026 — 19:57:59"/>
        <s v="пт 13.03.2026 — 19:59:59"/>
        <s v="пн 16.03.2026 — 16:30:07"/>
        <s v="пн 16.03.2026 — 16:30:18"/>
        <s v="пн 16.03.2026 — 16:30:41"/>
        <s v="пн 16.03.2026 — 16:30:44"/>
        <s v="пн 16.03.2026 — 16:34:23"/>
        <s v="вт 17.03.2026 — 10:02:19"/>
        <s v="вт 17.03.2026 — 17:39:35"/>
        <s v="вт 17.03.2026 — 17:42:47"/>
        <s v="вт 17.03.2026 — 17:44:46"/>
        <s v="вт 17.03.2026 — 17:45:54"/>
        <s v="вт 17.03.2026 — 17:47:52"/>
        <s v="вт 17.03.2026 — 17:47:58"/>
        <s v="вт 17.03.2026 — 17:49:20"/>
        <s v="вт 17.03.2026 — 17:49:28"/>
        <s v="вт 17.03.2026 — 17:49:38"/>
        <s v="вт 17.03.2026 — 17:57:51"/>
        <s v="вт 17.03.2026 — 18:03:41"/>
        <s v="вт 17.03.2026 — 18:03:54"/>
        <s v="вт 17.03.2026 — 18:05:21"/>
        <s v="вт 17.03.2026 — 18:07:47"/>
        <s v="вт 17.03.2026 — 18:08:18"/>
        <s v="чт 19.03.2026 — 09:22:23"/>
        <s v="чт 19.03.2026 — 09:25:08"/>
        <s v="чт 19.03.2026 — 09:29:19"/>
        <s v="чт 19.03.2026 — 09:33:33"/>
        <s v="чт 19.03.2026 — 09:36:55"/>
        <s v="чт 19.03.2026 — 09:40:14"/>
        <s v="чт 19.03.2026 — 09:44:18"/>
        <s v="чт 19.03.2026 — 09:47:48"/>
        <s v="чт 19.03.2026 — 09:53:58"/>
        <s v="чт 19.03.2026 — 09:56:43"/>
        <s v="чт 19.03.2026 — 09:59:02"/>
        <s v="чт 19.03.2026 — 10:05:35"/>
        <s v="чт 19.03.2026 — 10:09:07"/>
        <s v="чт 19.03.2026 — 10:13:04"/>
        <s v="чт 19.03.2026 — 10:16:09"/>
        <s v="чт 19.03.2026 — 10:19:30"/>
        <s v="чт 19.03.2026 — 10:22:48"/>
        <s v="чт 19.03.2026 — 10:26:03"/>
        <s v="чт 19.03.2026 — 10:29:11"/>
        <s v="чт 19.03.2026 — 10:32:39"/>
        <s v="чт 19.03.2026 — 10:36:22"/>
        <s v="чт 19.03.2026 — 10:39:36"/>
        <s v="чт 19.03.2026 — 10:42:59"/>
        <s v="чт 19.03.2026 — 14:21:25"/>
        <s v="чт 19.03.2026 — 14:21:52"/>
        <s v="чт 19.03.2026 — 14:22:19"/>
        <s v="чт 19.03.2026 — 14:23:02"/>
        <s v="чт 19.03.2026 — 14:24:18"/>
        <s v="чт 19.03.2026 — 14:24:45"/>
        <s v="чт 19.03.2026 — 14:25:13"/>
        <s v="чт 19.03.2026 — 14:25:56"/>
        <s v="чт 19.03.2026 — 14:26:37"/>
        <s v="чт 19.03.2026 — 14:27:27"/>
        <s v="чт 19.03.2026 — 14:27:55"/>
        <s v="чт 19.03.2026 — 14:28:35"/>
        <s v="чт 19.03.2026 — 14:29:03"/>
        <s v="чт 19.03.2026 — 14:29:35"/>
        <s v="чт 19.03.2026 — 14:30:09"/>
        <s v="чт 19.03.2026 — 14:30:44"/>
        <s v="чт 19.03.2026 — 14:31:45"/>
        <s v="чт 19.03.2026 — 14:46:54"/>
        <s v="сб 21.03.2026 — 10:24:24"/>
        <s v="сб 21.03.2026 — 10:25:00"/>
        <s v="сб 21.03.2026 — 10:31:24"/>
        <s v="сб 21.03.2026 — 19:06:39"/>
        <s v="сб 21.03.2026 — 19:08:04"/>
        <s v="сб 21.03.2026 — 19:17:48"/>
        <s v="вт 24.03.2026 — 08:37:53"/>
        <s v="вт 24.03.2026 — 08:38:11"/>
        <s v="вт 24.03.2026 — 08:38:35"/>
        <s v="вт 24.03.2026 — 08:38:57"/>
        <s v="вт 24.03.2026 — 08:39:18"/>
        <s v="вт 24.03.2026 — 08:39:41"/>
        <s v="вт 24.03.2026 — 09:01:04"/>
        <s v="вт 24.03.2026 — 09:01:51"/>
        <s v="вт 24.03.2026 — 09:02:32"/>
        <s v="вт 24.03.2026 — 09:02:58"/>
        <s v="вт 24.03.2026 — 09:06:26"/>
        <s v="вт 24.03.2026 — 09:58:46"/>
        <s v="вт 24.03.2026 — 10:11:34"/>
        <s v="вт 24.03.2026 — 10:13:57"/>
        <s v="вт 24.03.2026 — 10:17:11"/>
        <s v="вт 24.03.2026 — 10:20:51"/>
        <s v="вт 24.03.2026 — 10:23:03"/>
        <s v="вт 24.03.2026 — 10:24:49"/>
        <s v="вт 24.03.2026 — 10:26:47"/>
        <s v="вт 24.03.2026 — 10:29:55"/>
        <s v="вт 24.03.2026 — 10:34:01"/>
        <s v="вт 24.03.2026 — 10:40:16"/>
        <s v="вт 24.03.2026 — 10:43:02"/>
        <s v="вт 24.03.2026 — 10:46:26"/>
        <s v="вт 24.03.2026 — 10:48:44"/>
        <s v="вт 24.03.2026 — 10:48:54"/>
        <s v="вт 24.03.2026 — 10:51:02"/>
        <s v="вт 24.03.2026 — 10:53:09"/>
        <s v="вт 24.03.2026 — 10:53:10"/>
        <s v="вт 24.03.2026 — 10:54:58"/>
        <s v="вт 24.03.2026 — 10:55:15"/>
        <s v="вт 24.03.2026 — 10:55:22"/>
        <s v="вт 24.03.2026 — 10:57:23"/>
        <s v="вт 24.03.2026 — 10:57:38"/>
        <s v="вт 24.03.2026 — 10:58:37"/>
        <s v="вт 24.03.2026 — 10:59:37"/>
        <s v="вт 24.03.2026 — 11:00:34"/>
        <s v="вт 24.03.2026 — 11:00:37"/>
        <s v="вт 24.03.2026 — 11:02:29"/>
        <s v="вт 24.03.2026 — 11:04:35"/>
        <s v="вт 24.03.2026 — 11:04:45"/>
        <s v="вт 24.03.2026 — 11:09:17"/>
        <s v="вт 24.03.2026 — 11:11:28"/>
        <s v="вт 24.03.2026 — 11:14:49"/>
        <s v="вт 24.03.2026 — 11:15:19"/>
        <s v="вт 24.03.2026 — 11:15:56"/>
        <s v="вт 24.03.2026 — 11:16:28"/>
        <s v="вт 24.03.2026 — 11:19:38"/>
        <s v="вт 24.03.2026 — 11:20:42"/>
        <s v="вт 24.03.2026 — 11:21:24"/>
        <s v="вт 24.03.2026 — 11:23:17"/>
        <s v="вт 24.03.2026 — 11:34:29"/>
        <s v="вт 24.03.2026 — 11:36:29"/>
        <s v="вт 24.03.2026 — 11:37:40"/>
        <s v="вт 24.03.2026 — 11:40:15"/>
        <s v="вт 24.03.2026 — 11:55:44"/>
        <s v="вт 24.03.2026 — 17:13:03"/>
        <s v="чт 26.03.2026 — 13:57:31"/>
        <s v="чт 26.03.2026 — 14:02:06"/>
        <s v="пт 27.03.2026 — 11:07:39"/>
        <s v="пт 27.03.2026 — 12:23:44"/>
        <s v="пт 27.03.2026 — 12:35:34"/>
        <s v="пт 27.03.2026 — 12:39:37"/>
        <s v="сб 28.03.2026 — 19:15:29"/>
        <s v="сб 28.03.2026 — 20:09:25"/>
        <s v="сб 28.03.2026 — 20:11:09"/>
        <s v="сб 28.03.2026 — 20:12:43"/>
        <s v="сб 28.03.2026 — 20:14:29"/>
        <s v="сб 28.03.2026 — 20:16:25"/>
        <s v="сб 28.03.2026 — 20:18:20"/>
        <s v="сб 28.03.2026 — 20:20:40"/>
        <s v="сб 28.03.2026 — 20:22:12"/>
        <s v="сб 28.03.2026 — 20:24:14"/>
        <s v="сб 28.03.2026 — 20:26:22"/>
        <s v="сб 28.03.2026 — 20:28:15"/>
        <s v="сб 28.03.2026 — 20:29:43"/>
        <s v="сб 28.03.2026 — 20:31:47"/>
        <s v="сб 28.03.2026 — 20:33:32"/>
        <s v="сб 28.03.2026 — 20:34:33"/>
        <s v="сб 28.03.2026 — 20:35:01"/>
        <s v="сб 28.03.2026 — 20:36:38"/>
        <s v="сб 28.03.2026 — 20:37:21"/>
        <s v="сб 28.03.2026 — 20:38:47"/>
        <s v="сб 28.03.2026 — 20:42:01"/>
        <s v="сб 28.03.2026 — 20:44:06"/>
        <s v="сб 28.03.2026 — 20:45:36"/>
        <s v="сб 28.03.2026 — 20:47:01"/>
        <s v="сб 28.03.2026 — 20:48:15"/>
        <s v="сб 28.03.2026 — 20:54:57"/>
        <s v="сб 28.03.2026 — 20:57:05"/>
        <s v="сб 28.03.2026 — 20:59:02"/>
        <s v="сб 28.03.2026 — 21:00:57"/>
        <s v="сб 28.03.2026 — 21:02:09"/>
        <s v="сб 28.03.2026 — 21:03:55"/>
        <s v="сб 28.03.2026 — 21:05:20"/>
        <s v="сб 28.03.2026 — 21:06:56"/>
        <s v="сб 28.03.2026 — 21:09:01"/>
        <s v="сб 28.03.2026 — 21:10:02"/>
        <s v="сб 28.03.2026 — 21:13:35"/>
        <s v="сб 28.03.2026 — 21:14:55"/>
        <s v="сб 28.03.2026 — 21:16:02"/>
        <s v="сб 28.03.2026 — 21:17:29"/>
        <s v="сб 28.03.2026 — 21:19:16"/>
        <s v="сб 28.03.2026 — 21:20:37"/>
        <s v="сб 28.03.2026 — 21:22:00"/>
        <s v="сб 28.03.2026 — 21:23:27"/>
        <s v="сб 28.03.2026 — 21:24:56"/>
        <s v="сб 28.03.2026 — 21:26:08"/>
        <s v="вт 31.03.2026 — 19:33:52"/>
        <s v="вт 31.03.2026 — 19:36:48"/>
        <s v="вт 31.03.2026 — 19:48:01"/>
        <s v="вт 31.03.2026 — 19:53:56"/>
        <s v="вт 31.03.2026 — 19:58:09"/>
        <s v="вт 31.03.2026 — 20:02:21"/>
        <s v="вт 31.03.2026 — 20:10:08"/>
        <s v="вт 31.03.2026 — 20:15:08"/>
        <s v="вт 31.03.2026 — 20:19:37"/>
        <s v="вт 31.03.2026 — 20:29:53"/>
        <s v="вт 31.03.2026 — 20:34:34"/>
        <s v="вт 31.03.2026 — 20:38:50"/>
        <s v="вт 31.03.2026 — 20:42:55"/>
        <s v="вт 31.03.2026 — 20:46:57"/>
        <s v="вт 31.03.2026 — 20:51:40"/>
        <s v="вт 31.03.2026 — 20:55:37"/>
        <s v="вт 31.03.2026 — 21:00:40"/>
        <s v="вт 31.03.2026 — 21:05:21"/>
        <s v="вт 31.03.2026 — 21:09:17"/>
        <s v="вт 31.03.2026 — 21:13:50"/>
        <s v="вт 31.03.2026 — 23:43:56"/>
        <s v="вт 31.03.2026 — 23:45:18"/>
        <s v="ср 01.04.2026 — 08:35:58"/>
        <s v="ср 01.04.2026 — 08:41:51"/>
        <s v="ср 01.04.2026 — 08:47:23"/>
        <s v="ср 01.04.2026 — 08:52:46"/>
        <s v="ср 01.04.2026 — 08:55:05"/>
        <s v="ср 01.04.2026 — 08:57:48"/>
        <s v="ср 01.04.2026 — 08:59:27"/>
        <s v="ср 01.04.2026 — 09:01:34"/>
        <s v="ср 01.04.2026 — 09:03:24"/>
        <s v="ср 01.04.2026 — 09:05:34"/>
        <s v="ср 01.04.2026 — 09:08:02"/>
        <s v="ср 01.04.2026 — 09:09:44"/>
        <s v="ср 01.04.2026 — 14:56:32"/>
        <s v="ср 01.04.2026 — 15:00:43"/>
        <s v="чт 02.04.2026 — 18:18:35"/>
        <s v="чт 02.04.2026 — 18:18:45"/>
        <s v="чт 02.04.2026 — 18:20:07"/>
        <s v="пн 06.04.2026 — 14:34:19"/>
        <s v="пн 06.04.2026 — 14:38:46"/>
        <s v="пн 06.04.2026 — 14:39:07"/>
        <s v="пн 06.04.2026 — 14:39:29"/>
        <s v="пн 06.04.2026 — 14:39:55"/>
        <s v="пн 06.04.2026 — 14:46:26"/>
        <s v="вт 07.04.2026 — 14:58:51"/>
        <s v="вт 07.04.2026 — 15:15:12"/>
        <s v="вт 07.04.2026 — 15:15:19"/>
        <s v="вт 07.04.2026 — 15:15:32"/>
        <s v="вт 07.04.2026 — 15:15:41"/>
        <s v="вт 07.04.2026 — 15:16:01"/>
        <s v="вт 07.04.2026 — 15:16:06"/>
        <s v="вт 07.04.2026 — 15:16:32"/>
        <s v="вт 07.04.2026 — 15:16:40"/>
        <s v="вт 07.04.2026 — 15:16:57"/>
        <s v="вт 07.04.2026 — 15:17:03"/>
        <s v="вт 07.04.2026 — 15:17:22"/>
        <s v="вт 07.04.2026 — 15:17:49"/>
        <s v="вт 07.04.2026 — 15:17:58"/>
        <s v="вт 07.04.2026 — 15:18:13"/>
        <s v="вт 07.04.2026 — 15:19:07"/>
        <s v="вт 07.04.2026 — 15:23:40"/>
        <s v="вт 07.04.2026 — 15:23:44"/>
        <s v="вт 07.04.2026 — 15:24:25"/>
        <s v="вт 07.04.2026 — 15:24:54"/>
        <s v="вт 07.04.2026 — 15:25:06"/>
        <s v="вт 07.04.2026 — 15:25:22"/>
        <s v="вт 07.04.2026 — 15:25:55"/>
        <s v="вт 07.04.2026 — 15:26:08"/>
        <s v="вт 07.04.2026 — 15:27:34"/>
        <s v="вт 07.04.2026 — 15:28:47"/>
        <s v="вт 07.04.2026 — 15:29:09"/>
        <s v="вт 07.04.2026 — 15:30:11"/>
        <s v="вт 07.04.2026 — 15:30:47"/>
        <s v="вт 07.04.2026 — 15:31:14"/>
        <s v="вт 07.04.2026 — 15:31:31"/>
        <s v="вт 07.04.2026 — 15:31:39"/>
        <s v="вт 07.04.2026 — 15:31:50"/>
        <s v="вт 07.04.2026 — 15:32:27"/>
        <s v="вт 07.04.2026 — 15:32:40"/>
        <s v="вт 07.04.2026 — 15:33:54"/>
        <s v="вт 07.04.2026 — 15:44:12"/>
        <s v="ср 08.04.2026 — 08:01:25"/>
        <s v="ср 08.04.2026 — 08:06:57"/>
        <s v="ср 08.04.2026 — 08:07:40"/>
        <s v="ср 08.04.2026 — 08:08:00"/>
        <s v="ср 08.04.2026 — 08:08:10"/>
        <s v="ср 08.04.2026 — 08:08:37"/>
        <s v="ср 08.04.2026 — 08:09:13"/>
        <s v="ср 08.04.2026 — 08:09:32"/>
        <s v="ср 08.04.2026 — 08:23:40"/>
        <s v="ср 08.04.2026 — 11:32:53"/>
        <s v="ср 08.04.2026 — 11:32:58"/>
        <s v="ср 08.04.2026 — 11:33:11"/>
        <s v="ср 08.04.2026 — 17:34:33"/>
        <s v="ср 08.04.2026 — 17:34:45"/>
        <s v="ср 08.04.2026 — 17:35:48"/>
        <s v="ср 08.04.2026 — 17:36:18"/>
        <s v="чт 09.04.2026 — 12:19:53"/>
        <s v="чт 09.04.2026 — 12:20:00"/>
        <s v="чт 09.04.2026 — 12:21:32"/>
        <s v="чт 09.04.2026 — 12:21:40"/>
        <s v="чт 09.04.2026 — 12:21:55"/>
        <s v="чт 09.04.2026 — 12:22:42"/>
        <s v="чт 09.04.2026 — 12:22:57"/>
        <s v="пт 10.04.2026 — 13:03:50"/>
        <s v="пт 10.04.2026 — 13:04:01"/>
        <s v="пт 10.04.2026 — 13:04:08"/>
        <s v="пт 10.04.2026 — 17:35:02"/>
        <s v="пт 10.04.2026 — 17:37:27"/>
        <s v="пт 10.04.2026 — 17:37:35"/>
        <s v="пт 10.04.2026 — 17:38:04"/>
        <s v="пт 10.04.2026 — 17:38:10"/>
        <s v="пт 10.04.2026 — 17:38:30"/>
        <s v="пт 10.04.2026 — 17:41:19"/>
        <s v="пт 10.04.2026 — 17:41:47"/>
        <s v="пт 10.04.2026 — 17:41:50"/>
        <s v="пт 10.04.2026 — 17:41:59"/>
        <s v="пт 10.04.2026 — 17:42:37"/>
        <s v="пт 10.04.2026 — 17:42:51"/>
        <s v="пт 10.04.2026 — 17:42:59"/>
        <s v="пн 13.04.2026 — 09:49:43"/>
        <s v="вт 14.04.2026 — 17:23:11"/>
        <s v="вт 14.04.2026 — 17:24:41"/>
        <s v="вт 14.04.2026 — 17:29:34"/>
        <s v="вт 14.04.2026 — 17:31:33"/>
        <s v="ср 15.04.2026 — 10:07:38"/>
        <s v="ср 15.04.2026 — 10:07:55"/>
        <s v="ср 15.04.2026 — 10:12:28"/>
        <s v="ср 15.04.2026 — 10:12:30"/>
        <s v="ср 15.04.2026 — 10:15:25"/>
        <s v="ср 15.04.2026 — 10:17:12"/>
        <s v="ср 15.04.2026 — 10:23:27"/>
        <s v="ср 15.04.2026 — 10:23:33"/>
        <s v="ср 15.04.2026 — 10:23:40"/>
        <s v="ср 15.04.2026 — 10:24:08"/>
        <s v="ср 15.04.2026 — 14:37:29"/>
        <s v="ср 15.04.2026 — 16:07:37"/>
        <s v="чт 16.04.2026 — 10:05:50"/>
        <s v="чт 16.04.2026 — 10:08:00"/>
        <s v="чт 16.04.2026 — 10:18:52"/>
        <s v="чт 16.04.2026 — 10:28:37"/>
        <s v="чт 16.04.2026 — 10:28:47"/>
        <s v="чт 16.04.2026 — 10:29:14"/>
        <s v="чт 16.04.2026 — 10:46:15"/>
        <s v="чт 16.04.2026 — 10:49:16"/>
        <s v="чт 16.04.2026 — 10:49:34"/>
        <s v="чт 16.04.2026 — 11:54:50"/>
        <s v="чт 16.04.2026 — 11:59:28"/>
        <s v="чт 16.04.2026 — 12:03:33"/>
        <s v="чт 16.04.2026 — 12:08:00"/>
        <s v="чт 16.04.2026 — 12:13:06"/>
        <s v="пт 17.04.2026 — 15:06:46"/>
        <s v="пт 17.04.2026 — 15:06:56"/>
        <s v="пт 17.04.2026 — 15:07:01"/>
        <s v="пт 17.04.2026 — 15:09:29"/>
        <s v="пт 17.04.2026 — 15:09:57"/>
        <s v="пт 17.04.2026 — 15:10:31"/>
        <s v="пт 17.04.2026 — 15:10:36"/>
        <s v="пт 17.04.2026 — 15:11:01"/>
        <s v="пт 17.04.2026 — 15:11:27"/>
        <s v="пт 17.04.2026 — 15:12:03"/>
        <s v="пт 17.04.2026 — 15:12:19"/>
        <s v="пт 17.04.2026 — 15:12:38"/>
        <s v="пт 17.04.2026 — 15:12:50"/>
        <s v="пт 17.04.2026 — 15:12:58"/>
        <s v="пт 17.04.2026 — 15:13:11"/>
        <s v="пт 17.04.2026 — 15:13:17"/>
        <s v="пт 17.04.2026 — 15:13:30"/>
        <s v="пт 17.04.2026 — 15:13:43"/>
        <s v="пт 17.04.2026 — 15:13:56"/>
        <s v="пт 17.04.2026 — 15:14:04"/>
        <s v="пт 17.04.2026 — 15:14:14"/>
        <s v="пт 17.04.2026 — 15:14:23"/>
        <s v="вс 19.04.2026 — 14:21:08"/>
        <s v="вс 19.04.2026 — 14:23:06"/>
        <s v="ср 22.04.2026 — 06:45:39"/>
        <s v="ср 22.04.2026 — 06:53:56"/>
        <s v="ср 22.04.2026 — 07:06:16"/>
        <s v="ср 22.04.2026 — 07:06:20"/>
        <s v="ср 22.04.2026 — 07:50:40"/>
        <s v="ср 22.04.2026 — 09:48:22"/>
        <s v="ср 22.04.2026 — 12:27:34"/>
        <s v="ср 22.04.2026 — 12:30:37"/>
        <s v="ср 22.04.2026 — 12:37:23"/>
        <s v="ср 22.04.2026 — 12:44:33"/>
        <s v="ср 22.04.2026 — 12:47:25"/>
        <s v="ср 22.04.2026 — 12:49:34"/>
        <s v="ср 22.04.2026 — 12:52:10"/>
        <s v="ср 22.04.2026 — 12:55:17"/>
        <s v="ср 22.04.2026 — 12:57:30"/>
        <s v="ср 22.04.2026 — 16:52:45"/>
        <s v="ср 22.04.2026 — 17:06:40"/>
        <s v="ср 22.04.2026 — 17:09:14"/>
        <s v="ср 22.04.2026 — 17:11:44"/>
        <s v="ср 22.04.2026 — 17:13:22"/>
        <s v="ср 22.04.2026 — 17:16:09"/>
        <s v="ср 22.04.2026 — 19:16:27"/>
        <s v="ср 22.04.2026 — 19:16:58"/>
        <s v="ср 22.04.2026 — 19:17:10"/>
        <s v="ср 22.04.2026 — 19:17:35"/>
        <s v="ср 22.04.2026 — 19:19:04"/>
        <s v="ср 22.04.2026 — 19:20:56"/>
        <s v="ср 22.04.2026 — 19:22:46"/>
        <s v="ср 22.04.2026 — 19:22:59"/>
        <s v="пт 24.04.2026 — 19:15:32"/>
        <s v="пт 24.04.2026 — 19:15:40"/>
        <s v="пт 24.04.2026 — 19:15:47"/>
        <s v="пт 24.04.2026 — 19:15:52"/>
        <s v="вс 26.04.2026 — 11:33:20"/>
        <s v="вс 26.04.2026 — 12:26:05"/>
        <s v="пн 27.04.2026 — 09:45:21"/>
        <s v="пн 27.04.2026 — 11:29:18"/>
        <s v="пн 27.04.2026 — 11:30:17"/>
        <s v="пн 27.04.2026 — 11:53:07"/>
        <s v="пн 27.04.2026 — 18:38:07"/>
        <s v="пн 27.04.2026 — 18:38:34"/>
        <s v="пн 27.04.2026 — 18:47:40"/>
        <s v="пн 27.04.2026 — 18:48:01"/>
        <s v="пн 27.04.2026 — 18:50:01"/>
        <s v="пн 27.04.2026 — 18:50:20"/>
        <s v="пн 27.04.2026 — 19:01:32"/>
        <s v="пн 27.04.2026 — 19:08:29"/>
        <s v="пн 27.04.2026 — 19:25:48"/>
        <s v="пн 27.04.2026 — 19:26:04"/>
        <s v="пн 27.04.2026 — 19:33:36"/>
        <s v="пн 27.04.2026 — 19:35:22"/>
        <s v="пн 27.04.2026 — 19:37:52"/>
        <s v="пн 27.04.2026 — 19:58:14"/>
        <s v="пн 27.04.2026 — 20:03:47"/>
        <s v="пн 27.04.2026 — 20:04:11"/>
        <s v="пн 27.04.2026 — 20:16:01"/>
        <s v="пн 27.04.2026 — 20:16:29"/>
        <s v="пн 27.04.2026 — 20:32:46"/>
        <s v="пн 27.04.2026 — 20:39:59"/>
        <s v="пн 27.04.2026 — 20:40:21"/>
        <s v="пн 27.04.2026 — 20:41:04"/>
        <s v="чт 30.04.2026 — 11:09:31"/>
        <s v="чт 30.04.2026 — 17:57:43"/>
        <s v="чт 30.04.2026 — 17:57:52"/>
        <s v="чт 30.04.2026 — 17:58:08"/>
        <s v="чт 30.04.2026 — 17:58:37"/>
        <s v="чт 30.04.2026 — 17:59:04"/>
        <s v="чт 30.04.2026 — 17:59:22"/>
        <s v="чт 30.04.2026 — 18:00:16"/>
        <s v="чт 30.04.2026 — 18:00:58"/>
        <s v="чт 30.04.2026 — 18:02:01"/>
        <s v="чт 30.04.2026 — 18:02:38"/>
        <s v="чт 30.04.2026 — 19:33:40"/>
        <s v="чт 30.04.2026 — 19:33:46"/>
        <s v="чт 30.04.2026 — 19:35:38"/>
        <s v="чт 30.04.2026 — 19:35:47"/>
        <s v="пт 01.05.2026 — 14:51:39"/>
        <s v="пт 01.05.2026 — 14:51:45"/>
        <s v="вс 03.05.2026 — 15:50:03"/>
        <s v="вс 03.05.2026 — 16:07:51"/>
        <s v="вс 03.05.2026 — 16:17:35"/>
        <s v="пн 04.05.2026 — 11:17:27"/>
        <s v="пн 04.05.2026 — 15:02:48"/>
        <s v="пн 04.05.2026 — 15:03:32"/>
        <s v="пн 04.05.2026 — 15:04:14"/>
        <s v="пн 04.05.2026 — 15:06:23"/>
        <s v="вт 05.05.2026 — 11:59:25"/>
        <s v="вт 05.05.2026 — 14:22:00"/>
        <s v="вт 05.05.2026 — 14:28:07"/>
        <s v="вт 05.05.2026 — 14:38:53"/>
        <s v="вт 05.05.2026 — 14:41:57"/>
        <s v="вт 05.05.2026 — 14:42:35"/>
        <s v="вт 05.05.2026 — 14:46:41"/>
        <s v="вт 05.05.2026 — 14:46:51"/>
        <s v="вт 05.05.2026 — 14:47:13"/>
        <s v="вт 05.05.2026 — 14:47:25"/>
        <s v="вт 05.05.2026 — 14:47:32"/>
        <s v="вт 05.05.2026 — 14:47:46"/>
        <s v="вт 05.05.2026 — 14:47:50"/>
        <s v="вт 05.05.2026 — 14:47:52"/>
        <s v="вт 05.05.2026 — 14:48:04"/>
        <s v="вт 05.05.2026 — 14:48:45"/>
        <s v="вт 05.05.2026 — 14:48:49"/>
        <s v="вт 05.05.2026 — 14:49:08"/>
        <s v="вт 05.05.2026 — 14:49:34"/>
        <s v="вт 05.05.2026 — 14:49:57"/>
        <s v="вт 05.05.2026 — 14:50:26"/>
        <s v="вт 05.05.2026 — 14:50:45"/>
        <s v="вт 05.05.2026 — 14:51:15"/>
        <s v="вт 05.05.2026 — 14:53:24"/>
        <s v="вт 05.05.2026 — 14:55:37"/>
        <s v="вт 05.05.2026 — 15:08:23"/>
        <s v="вт 05.05.2026 — 20:38:44"/>
        <s v="вт 05.05.2026 — 20:42:20"/>
        <s v="вт 05.05.2026 — 20:42:32"/>
        <s v="вт 05.05.2026 — 20:43:21"/>
        <s v="ср 06.05.2026 — 14:24:15"/>
        <s v="ср 06.05.2026 — 14:26:58"/>
        <s v="ср 06.05.2026 — 14:50:02"/>
        <s v="ср 06.05.2026 — 14:50:47"/>
        <s v="ср 06.05.2026 — 14:51:03"/>
        <s v="чт 07.05.2026 — 08:58:45"/>
        <s v="чт 07.05.2026 — 09:00:16"/>
        <s v="чт 07.05.2026 — 09:03:44"/>
        <s v="чт 07.05.2026 — 09:20:36"/>
        <s v="чт 07.05.2026 — 09:38:01"/>
        <s v="чт 07.05.2026 — 09:41:08"/>
        <s v="чт 07.05.2026 — 09:45:28"/>
        <s v="чт 07.05.2026 — 09:53:30"/>
        <s v="чт 07.05.2026 — 09:55:18"/>
        <s v="чт 07.05.2026 — 10:12:36"/>
        <s v="чт 07.05.2026 — 10:50:11"/>
        <s v="чт 07.05.2026 — 11:03:45"/>
        <s v="чт 07.05.2026 — 11:44:48"/>
        <s v="чт 07.05.2026 — 11:55:42"/>
        <s v="чт 07.05.2026 — 11:56:06"/>
        <s v="чт 07.05.2026 — 12:06:48"/>
        <s v="чт 07.05.2026 — 12:13:43"/>
        <s v="чт 07.05.2026 — 12:29:22"/>
        <s v="чт 07.05.2026 — 12:38:14"/>
        <s v="чт 07.05.2026 — 12:44:18"/>
        <s v="чт 07.05.2026 — 12:50:29"/>
        <s v="чт 07.05.2026 — 12:52:16"/>
        <s v="чт 07.05.2026 — 13:10:03"/>
        <s v="чт 07.05.2026 — 13:18:11"/>
        <s v="чт 07.05.2026 — 13:51:10"/>
        <s v="чт 07.05.2026 — 14:18:11"/>
        <s v="чт 07.05.2026 — 15:58:21"/>
        <s v="чт 07.05.2026 — 16:02:56"/>
        <s v="чт 07.05.2026 — 16:06:04"/>
        <s v="чт 07.05.2026 — 16:24:18"/>
        <s v="чт 07.05.2026 — 16:36:08"/>
        <s v="чт 07.05.2026 — 16:36:29"/>
        <s v="чт 07.05.2026 — 19:12:01"/>
        <s v="чт 07.05.2026 — 19:12:26"/>
        <s v="пт 08.05.2026 — 08:12:09"/>
        <s v="пт 08.05.2026 — 08:13:26"/>
        <s v="пт 08.05.2026 — 08:14:14"/>
        <s v="пт 08.05.2026 — 08:14:49"/>
        <s v="пт 08.05.2026 — 08:24:32"/>
        <s v="пт 08.05.2026 — 17:42:09"/>
        <s v="пт 08.05.2026 — 17:45:46"/>
        <s v="сб 09.05.2026 — 15:10:19"/>
        <s v="сб 09.05.2026 — 15:12:33"/>
        <s v="сб 09.05.2026 — 15:31:06"/>
        <s v="пн 11.05.2026 — 10:54:03"/>
        <s v="пн 11.05.2026 — 11:08:07"/>
        <s v="вт 12.05.2026 — 14:22:55"/>
        <s v="вт 12.05.2026 — 14:24:50"/>
        <s v="ср 13.05.2026 — 10:37:21"/>
        <s v="ср 13.05.2026 — 10:39:20"/>
        <s v="ср 13.05.2026 — 10:40:50"/>
        <s v="ср 13.05.2026 — 10:43:34"/>
        <s v="ср 13.05.2026 — 10:46:41"/>
        <s v="ср 13.05.2026 — 10:51:13"/>
        <s v="ср 13.05.2026 — 10:53:57"/>
        <s v="ср 13.05.2026 — 10:56:03"/>
        <s v="ср 13.05.2026 — 11:45:38"/>
        <s v="ср 13.05.2026 — 11:47:44"/>
        <s v="ср 13.05.2026 — 15:27:33"/>
        <s v="ср 13.05.2026 — 15:36:06"/>
        <s v="ср 13.05.2026 — 15:37:37"/>
        <s v="ср 13.05.2026 — 15:38:19"/>
        <s v="ср 13.05.2026 — 15:38:30"/>
        <s v="ср 13.05.2026 — 15:39:50"/>
        <s v="ср 13.05.2026 — 16:50:03"/>
        <s v="ср 13.05.2026 — 16:53:16"/>
        <s v="ср 13.05.2026 — 16:54:56"/>
        <s v="ср 13.05.2026 — 16:56:22"/>
        <s v="ср 13.05.2026 — 17:03:13"/>
        <s v="ср 13.05.2026 — 17:03:15"/>
        <s v="ср 13.05.2026 — 17:05:40"/>
        <s v="ср 13.05.2026 — 17:08:16"/>
        <s v="ср 13.05.2026 — 17:10:52"/>
        <s v="ср 13.05.2026 — 17:16:55"/>
        <s v="ср 13.05.2026 — 17:31:11"/>
        <s v="чт 14.05.2026 — 08:53:37"/>
        <s v="чт 14.05.2026 — 08:55:55"/>
        <s v="чт 14.05.2026 — 08:59:40"/>
        <s v="чт 14.05.2026 — 09:02:29"/>
        <s v="чт 14.05.2026 — 09:06:17"/>
        <s v="чт 14.05.2026 — 09:12:26"/>
        <s v="чт 14.05.2026 — 09:12:47"/>
        <s v="чт 14.05.2026 — 09:17:03"/>
        <s v="чт 14.05.2026 — 09:28:31"/>
        <s v="чт 14.05.2026 — 09:35:10"/>
        <s v="чт 14.05.2026 — 09:38:09"/>
        <s v="чт 14.05.2026 — 09:43:36"/>
        <s v="чт 14.05.2026 — 09:45:15"/>
        <s v="чт 14.05.2026 — 10:00:25"/>
        <s v="чт 14.05.2026 — 10:12:07"/>
        <s v="чт 14.05.2026 — 10:24:26"/>
        <s v="чт 14.05.2026 — 11:13:05"/>
        <s v="чт 14.05.2026 — 11:13:33"/>
        <s v="чт 14.05.2026 — 11:13:48"/>
        <s v="чт 14.05.2026 — 11:14:06"/>
        <s v="чт 14.05.2026 — 11:23:50"/>
        <s v="чт 14.05.2026 — 12:11:05"/>
        <s v="чт 14.05.2026 — 12:17:30"/>
        <s v="чт 14.05.2026 — 12:28:35"/>
        <s v="чт 14.05.2026 — 12:29:24"/>
        <s v="чт 14.05.2026 — 19:18:16"/>
        <s v="чт 14.05.2026 — 19:21:45"/>
        <s v="чт 14.05.2026 — 19:24:33"/>
        <s v="пт 15.05.2026 — 10:18:25"/>
        <s v="пт 15.05.2026 — 10:20:24"/>
        <s v="пт 15.05.2026 — 10:25:20"/>
        <s v="пт 15.05.2026 — 10:26:20"/>
        <s v="пт 15.05.2026 — 10:27:22"/>
        <s v="пт 15.05.2026 — 17:03:05"/>
        <s v="пт 15.05.2026 — 17:03:16"/>
        <s v="сб 16.05.2026 — 08:02:53"/>
        <s v="сб 16.05.2026 — 08:03:55"/>
        <s v="пн 18.05.2026 — 08:26:31"/>
        <s v="пн 18.05.2026 — 09:15:02"/>
        <s v="пн 18.05.2026 — 16:21:20"/>
        <s v="пн 18.05.2026 — 16:21:40"/>
        <s v="пн 18.05.2026 — 16:22:17"/>
        <s v="пн 18.05.2026 — 16:22:46"/>
        <s v="пн 18.05.2026 — 16:26:55"/>
        <s v="пн 18.05.2026 — 16:26:58"/>
        <s v="пн 18.05.2026 — 18:37:01"/>
        <s v="пн 18.05.2026 — 18:37:10"/>
        <s v="пн 18.05.2026 — 18:37:14"/>
        <s v="пн 18.05.2026 — 18:52:10"/>
        <s v="пн 18.05.2026 — 18:58:08"/>
        <s v="пн 18.05.2026 — 18:58:11"/>
        <s v="пн 18.05.2026 — 18:58:13"/>
        <s v="пн 18.05.2026 — 19:07:10"/>
        <s v="вт 19.05.2026 — 11:13:42"/>
        <s v="вт 19.05.2026 — 11:23:41"/>
        <s v="вт 19.05.2026 — 12:36:05"/>
        <s v="вт 19.05.2026 — 12:36:20"/>
        <s v="вт 19.05.2026 — 12:42:12"/>
        <s v="ср 20.05.2026 — 08:24:17"/>
        <s v="ср 20.05.2026 — 08:25:07"/>
        <s v="ср 20.05.2026 — 08:25:08"/>
        <s v="ср 20.05.2026 — 08:27:54"/>
        <s v="ср 20.05.2026 — 08:35:14"/>
        <s v="ср 20.05.2026 — 09:49:02"/>
        <s v="ср 20.05.2026 — 22:49:16"/>
        <s v="ср 20.05.2026 — 22:56:52"/>
        <s v="ср 20.05.2026 — 22:58:32"/>
        <s v="ср 20.05.2026 — 23:02:48"/>
        <s v="ср 20.05.2026 — 23:11:01"/>
        <s v="ср 20.05.2026 — 23:15:16"/>
        <s v="ср 20.05.2026 — 23:23:34"/>
        <s v="ср 20.05.2026 — 23:36:07"/>
        <s v="ср 20.05.2026 — 23:40:12"/>
        <s v="ср 20.05.2026 — 23:46:14"/>
        <s v="ср 20.05.2026 — 23:50:46"/>
        <s v="ср 20.05.2026 — 23:53:47"/>
        <s v="чт 21.05.2026 — 09:01:24"/>
        <s v="чт 21.05.2026 — 09:18:14"/>
        <s v="чт 21.05.2026 — 14:18:15"/>
        <s v="чт 21.05.2026 — 14:22:38"/>
        <s v="чт 21.05.2026 — 14:24:23"/>
        <s v="чт 21.05.2026 — 14:26:10"/>
        <s v="чт 21.05.2026 — 14:43:08"/>
        <s v="чт 21.05.2026 — 14:48:47"/>
        <s v="чт 21.05.2026 — 14:51:44"/>
        <s v="чт 21.05.2026 — 14:57:00"/>
        <s v="чт 21.05.2026 — 14:58:06"/>
        <s v="чт 21.05.2026 — 15:04:40"/>
        <s v="чт 21.05.2026 — 15:20:09"/>
        <s v="пт 22.05.2026 — 14:40:51"/>
        <s v="пт 22.05.2026 — 14:41:34"/>
        <s v="пт 22.05.2026 — 18:21:28"/>
        <s v="пт 22.05.2026 — 18:21:29"/>
        <s v="пт 22.05.2026 — 18:21:38"/>
        <s v="пт 22.05.2026 — 18:21:54"/>
        <s v="пт 22.05.2026 — 18:22:07"/>
        <s v="пт 22.05.2026 — 18:22:36"/>
        <s v="пн 25.05.2026 — 10:09:38"/>
        <s v="пн 25.05.2026 — 10:26:17"/>
        <s v="пн 25.05.2026 — 19:15:56"/>
        <s v="пн 25.05.2026 — 19:16:05"/>
        <s v="пн 25.05.2026 — 19:18:09"/>
        <s v="пн 25.05.2026 — 19:18:41"/>
        <s v="пн 25.05.2026 — 19:20:28"/>
        <s v="пн 25.05.2026 — 19:30:39"/>
        <s v="пн 25.05.2026 — 19:34:56"/>
        <s v="пн 25.05.2026 — 19:45:05"/>
        <s v="пн 25.05.2026 — 19:46:13"/>
        <s v="пн 25.05.2026 — 19:46:31"/>
        <s v="вт 26.05.2026 — 07:44:38"/>
        <s v="вт 26.05.2026 — 07:47:19"/>
        <s v="вт 26.05.2026 — 08:18:13"/>
        <s v="вт 26.05.2026 — 08:18:43"/>
        <s v="вт 26.05.2026 — 08:19:32"/>
        <s v="вт 26.05.2026 — 08:20:07"/>
        <s v="вт 26.05.2026 — 08:20:58"/>
        <s v="вт 26.05.2026 — 08:24:31"/>
        <s v="вт 26.05.2026 — 08:49:19"/>
        <s v="вт 26.05.2026 — 08:57:04"/>
        <s v="вт 26.05.2026 — 08:57:13"/>
        <s v="вт 26.05.2026 — 08:57:55"/>
        <s v="вт 26.05.2026 — 09:58:00"/>
        <s v="вт 26.05.2026 — 10:24:00"/>
        <s v="вт 26.05.2026 — 10:26:41"/>
        <s v="вт 26.05.2026 — 10:46:03"/>
        <s v="вт 26.05.2026 — 10:50:55"/>
        <s v="вт 26.05.2026 — 14:38:07"/>
        <s v="вт 26.05.2026 — 14:38:25"/>
        <s v="вт 26.05.2026 — 14:38:37"/>
        <s v="ср 27.05.2026 — 13:00:12"/>
        <s v="ср 27.05.2026 — 13:00:23"/>
        <s v="ср 27.05.2026 — 17:27:23"/>
        <s v="чт 28.05.2026 — 06:50:42"/>
        <s v="чт 28.05.2026 — 07:17:19"/>
        <s v="чт 28.05.2026 — 07:17:38"/>
        <s v="пт 29.05.2026 — 09:25:34"/>
        <s v="пт 29.05.2026 — 09:54:42"/>
        <s v="пт 29.05.2026 — 09:55:07"/>
        <s v="пт 29.05.2026 — 09:55:27"/>
        <s v="пт 29.05.2026 — 09:55:41"/>
        <s v="пт 29.05.2026 — 09:57:55"/>
        <s v="пт 29.05.2026 — 11:46:30"/>
        <s v="пт 29.05.2026 — 12:01:32"/>
        <s v="пт 29.05.2026 — 12:01:38"/>
        <s v="пт 29.05.2026 — 12:01:41"/>
        <s v="пт 29.05.2026 — 12:19:31"/>
        <s v="пт 29.05.2026 — 12:34:11"/>
        <s v="пт 29.05.2026 — 12:41:49"/>
        <s v="пт 29.05.2026 — 12:52:36"/>
        <s v="пт 29.05.2026 — 13:29:52"/>
        <s v="пт 29.05.2026 — 13:30:08"/>
        <s v="пт 29.05.2026 — 16:45:39"/>
        <s v="пт 29.05.2026 — 16:45:43"/>
        <s v="пт 29.05.2026 — 17:00:32"/>
        <s v="пт 29.05.2026 — 17:00:47"/>
        <s v="пт 29.05.2026 — 17:05:14"/>
        <s v="пт 29.05.2026 — 17:13:06"/>
        <s v="сб 30.05.2026 — 09:55:32"/>
        <s v="сб 30.05.2026 — 18:51:05"/>
        <s v="пн 01.06.2026 — 12:47:19"/>
        <s v="пн 01.06.2026 — 12:54:07"/>
        <s v="пн 01.06.2026 — 14:59:40"/>
        <s v="пн 01.06.2026 — 15:01:05"/>
        <s v="пн 01.06.2026 — 15:01:11"/>
        <s v="пн 01.06.2026 — 15:03:37"/>
        <s v="пн 01.06.2026 — 15:03:51"/>
        <s v="вт 02.06.2026 — 10:01:00"/>
        <s v="вт 02.06.2026 — 10:01:25"/>
        <s v="вт 02.06.2026 — 10:02:28"/>
        <s v="вт 02.06.2026 — 10:02:36"/>
        <s v="вт 02.06.2026 — 10:02:43"/>
        <s v="вт 02.06.2026 — 10:03:00"/>
        <s v="вт 02.06.2026 — 10:03:22"/>
        <s v="вт 02.06.2026 — 10:03:33"/>
        <s v="вт 02.06.2026 — 10:03:42"/>
        <s v="вт 02.06.2026 — 10:03:59"/>
        <s v="вт 02.06.2026 — 10:04:15"/>
        <s v="вт 02.06.2026 — 10:04:52"/>
        <s v="вт 02.06.2026 — 10:06:09"/>
        <s v="вт 02.06.2026 — 10:06:13"/>
        <s v="вт 02.06.2026 — 10:06:59"/>
        <s v="вт 02.06.2026 — 10:07:21"/>
        <s v="вт 02.06.2026 — 10:07:36"/>
        <s v="вт 02.06.2026 — 10:08:05"/>
        <s v="вт 02.06.2026 — 10:08:10"/>
        <s v="вт 02.06.2026 — 10:08:25"/>
        <s v="вт 02.06.2026 — 10:08:42"/>
        <s v="вт 02.06.2026 — 10:08:57"/>
        <s v="вт 02.06.2026 — 10:09:22"/>
        <s v="вт 02.06.2026 — 10:09:35"/>
        <s v="вт 02.06.2026 — 10:09:51"/>
        <s v="вт 02.06.2026 — 10:10:05"/>
        <s v="вт 02.06.2026 — 10:10:20"/>
        <s v="вт 02.06.2026 — 10:10:26"/>
        <s v="вт 02.06.2026 — 10:10:33"/>
        <s v="вт 02.06.2026 — 10:10:37"/>
        <s v="вт 02.06.2026 — 10:10:59"/>
        <s v="вт 02.06.2026 — 10:11:29"/>
        <s v="вт 02.06.2026 — 10:13:39"/>
        <s v="вт 02.06.2026 — 10:18:23"/>
        <s v="вт 02.06.2026 — 10:29:26"/>
        <s v="вт 02.06.2026 — 14:59:48"/>
        <s v="вт 02.06.2026 — 15:07:20"/>
        <s v="вт 02.06.2026 — 15:07:36"/>
        <s v="вт 02.06.2026 — 15:07:43"/>
        <s v="вт 02.06.2026 — 15:08:09"/>
        <s v="вт 02.06.2026 — 15:08:48"/>
        <s v="ср 03.06.2026 — 09:28:34"/>
        <s v="ср 03.06.2026 — 09:29:10"/>
        <s v="ср 03.06.2026 — 09:29:15"/>
        <s v="ср 03.06.2026 — 09:30:15"/>
        <s v="ср 03.06.2026 — 09:32:05"/>
        <s v="ср 03.06.2026 — 15:56:06"/>
        <s v="ср 03.06.2026 — 16:02:39"/>
        <s v="ср 03.06.2026 — 16:03:20"/>
        <s v="ср 03.06.2026 — 19:22:13"/>
        <s v="ср 03.06.2026 — 19:22:47"/>
        <s v="ср 03.06.2026 — 19:24:01"/>
        <s v="ср 03.06.2026 — 19:28:54"/>
        <s v="ср 03.06.2026 — 19:50:05"/>
        <s v="ср 03.06.2026 — 20:21:17"/>
        <s v="чт 04.06.2026 — 15:53:41"/>
        <s v="чт 04.06.2026 — 16:00:43"/>
        <s v="чт 04.06.2026 — 19:01:01"/>
        <s v="пт 05.06.2026 — 12:33:20"/>
        <s v="пт 05.06.2026 — 12:33:47"/>
        <s v="пт 05.06.2026 — 12:34:04"/>
        <s v="сб 06.06.2026 — 05:08:59"/>
        <s v="сб 06.06.2026 — 05:43:54"/>
        <s v="вс 07.06.2026 — 14:22:17"/>
        <s v="вс 07.06.2026 — 14:51:22"/>
        <s v="вс 07.06.2026 — 14:51:38"/>
        <s v="вс 07.06.2026 — 15:03:29"/>
        <s v="вс 07.06.2026 — 15:04:52"/>
        <s v="вс 07.06.2026 — 15:05:12"/>
        <s v="вс 07.06.2026 — 15:05:32"/>
        <s v="вс 07.06.2026 — 15:12:13"/>
        <s v="вс 07.06.2026 — 15:12:18"/>
        <s v="пн 08.06.2026 — 17:30:24"/>
        <s v="пн 08.06.2026 — 17:40:10"/>
        <s v="пн 08.06.2026 — 18:02:30"/>
        <s v="вт 09.06.2026 — 12:47:28"/>
        <s v="вт 09.06.2026 — 19:01:42"/>
        <s v="вт 09.06.2026 — 19:02:10"/>
        <s v="вт 09.06.2026 — 19:02:54"/>
        <s v="вт 09.06.2026 — 19:03:11"/>
        <s v="вт 09.06.2026 — 19:04:53"/>
        <s v="вт 09.06.2026 — 19:08:44"/>
        <s v="вт 09.06.2026 — 19:11:03"/>
        <s v="вт 09.06.2026 — 19:13:42"/>
        <s v="вт 09.06.2026 — 19:13:54"/>
        <s v="вт 09.06.2026 — 19:14:01"/>
        <s v="вт 09.06.2026 — 19:14:16"/>
        <s v="вт 09.06.2026 — 19:14:26"/>
        <s v="вт 09.06.2026 — 19:15:03"/>
        <s v="вт 09.06.2026 — 19:16:02"/>
        <s v="вт 09.06.2026 — 19:16:24"/>
        <s v="вт 09.06.2026 — 19:16:41"/>
        <s v="вт 09.06.2026 — 19:18:24"/>
        <s v="вт 09.06.2026 — 19:18:49"/>
        <s v="вт 09.06.2026 — 19:19:08"/>
        <s v="вт 09.06.2026 — 19:19:36"/>
        <s v="вт 09.06.2026 — 19:20:06"/>
        <s v="вт 09.06.2026 — 19:20:44"/>
        <s v="вт 09.06.2026 — 19:21:14"/>
        <s v="вт 09.06.2026 — 19:21:28"/>
        <s v="вт 09.06.2026 — 19:33:02"/>
        <s v="ср 10.06.2026 — 09:32:19"/>
        <s v="ср 10.06.2026 — 14:17:46"/>
        <s v="ср 10.06.2026 — 17:43:00"/>
        <s v="ср 10.06.2026 — 17:43:16"/>
        <s v="ср 10.06.2026 — 17:43:26"/>
        <s v="ср 10.06.2026 — 17:43:32"/>
        <s v="ср 10.06.2026 — 17:43:46"/>
        <s v="ср 10.06.2026 — 17:43:48"/>
        <s v="ср 10.06.2026 — 17:44:07"/>
        <s v="ср 10.06.2026 — 17:44:16"/>
        <s v="ср 10.06.2026 — 17:44:30"/>
        <s v="ср 10.06.2026 — 17:44:34"/>
        <s v="ср 10.06.2026 — 17:44:52"/>
        <s v="ср 10.06.2026 — 17:45:06"/>
        <s v="ср 10.06.2026 — 17:45:20"/>
        <s v="ср 10.06.2026 — 17:45:44"/>
        <s v="ср 10.06.2026 — 17:45:53"/>
        <s v="ср 10.06.2026 — 17:46:06"/>
        <s v="ср 10.06.2026 — 17:46:24"/>
        <s v="ср 10.06.2026 — 17:46:50"/>
        <s v="ср 10.06.2026 — 17:46:59"/>
        <s v="ср 10.06.2026 — 17:47:08"/>
        <s v="ср 10.06.2026 — 18:24:04"/>
        <s v="чт 11.06.2026 — 11:10:25"/>
        <s v="чт 11.06.2026 — 13:09:09"/>
        <s v="чт 11.06.2026 — 13:09:23"/>
        <s v="чт 11.06.2026 — 13:09:32"/>
        <s v="пт 12.06.2026 — 06:23:05"/>
        <s v="пт 12.06.2026 — 06:23:45"/>
        <s v="пт 12.06.2026 — 19:41:37"/>
        <s v="пт 12.06.2026 — 20:00:14"/>
        <s v="пт 12.06.2026 — 20:19:40"/>
        <s v="пт 12.06.2026 — 20:28:40"/>
        <s v="пт 12.06.2026 — 20:31:22"/>
      </sharedItems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13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3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3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x v="0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x v="1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x v="2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x v="3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x v="4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x v="5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x v="6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x v="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x v="8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x v="9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x v="10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x v="11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x v="12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x v="1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x v="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x v="15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x v="1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x v="17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x v="1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x v="19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x v="20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x v="21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x v="22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x v="23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x v="24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x v="25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x v="26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x v="27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x v="28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x v="29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x v="30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x v="31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x v="32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x v="33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x v="34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x v="35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x v="36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x v="37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x v="38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x v="39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x v="40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x v="41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x v="42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x v="43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x v="44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x v="45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x v="46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x v="47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x v="48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x v="49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x v="50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x v="51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x v="52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x v="53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x v="54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x v="55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x v="56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x v="57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x v="58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x v="59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x v="60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x v="61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x v="62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x v="63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x v="64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x v="65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x v="66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x v="67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x v="6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x v="69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x v="70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x v="71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x v="72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x v="73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x v="74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x v="75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x v="76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x v="7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x v="78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x v="79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x v="80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x v="81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x v="82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x v="83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x v="84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x v="85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x v="86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x v="87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x v="88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x v="89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x v="90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x v="91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x v="92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x v="93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x v="94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x v="95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x v="96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x v="97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x v="98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x v="99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x v="100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x v="10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x v="102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x v="103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x v="1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x v="105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x v="106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x v="107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x v="108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x v="109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x v="110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x v="11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x v="112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x v="11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x v="114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x v="115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x v="116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x v="117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x v="118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x v="119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x v="120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x v="121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x v="122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x v="123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x v="124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x v="125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x v="126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x v="127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x v="128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x v="12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x v="130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x v="131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x v="132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x v="133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x v="134"/>
    <m/>
    <s v="10 Въезд ангар\GA3948333_6_20260317T174752Z.jpg"/>
  </r>
  <r>
    <s v="вт"/>
    <x v="8"/>
    <x v="135"/>
    <x v="4"/>
    <x v="11"/>
    <x v="4"/>
    <x v="0"/>
    <m/>
    <s v="GA3948333_5_20260317T174758Z.jpg"/>
    <s v="C:\ВИДЕОНАБЛЮДЕНИЕ\11 Навес пилмат\"/>
    <s v="11 Навес пилмат\GA3948333_5_20260317T174758Z.jpg"/>
    <x v="135"/>
    <m/>
    <s v="11 Навес пилмат\GA3948333_5_20260317T174758Z.jpg"/>
  </r>
  <r>
    <s v="вт"/>
    <x v="8"/>
    <x v="136"/>
    <x v="4"/>
    <x v="11"/>
    <x v="4"/>
    <x v="0"/>
    <m/>
    <s v="GA3948333_5_20260317T174920Z.jpg"/>
    <s v="C:\ВИДЕОНАБЛЮДЕНИЕ\11 Навес пилмат\"/>
    <s v="11 Навес пилмат\GA3948333_5_20260317T174920Z.jpg"/>
    <x v="136"/>
    <m/>
    <s v="11 Навес пилмат\GA3948333_5_20260317T174920Z.jpg"/>
  </r>
  <r>
    <s v="вт"/>
    <x v="8"/>
    <x v="137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x v="137"/>
    <m/>
    <s v="17 Площадка с навесом\GA3948333_10_20260317T174928Z.jpg"/>
  </r>
  <r>
    <s v="вт"/>
    <x v="8"/>
    <x v="138"/>
    <x v="4"/>
    <x v="11"/>
    <x v="4"/>
    <x v="0"/>
    <m/>
    <s v="GA3948333_6_20260317T174938Z.jpg"/>
    <s v="C:\ВИДЕОНАБЛЮДЕНИЕ\10 Въезд ангар\"/>
    <s v="10 Въезд ангар\GA3948333_6_20260317T174938Z.jpg"/>
    <x v="138"/>
    <m/>
    <s v="10 Въезд ангар\GA3948333_6_20260317T174938Z.jpg"/>
  </r>
  <r>
    <s v="вт"/>
    <x v="8"/>
    <x v="139"/>
    <x v="4"/>
    <x v="11"/>
    <x v="4"/>
    <x v="0"/>
    <m/>
    <s v="GA3948333_6_20260317T175751Z.jpg"/>
    <s v="C:\ВИДЕОНАБЛЮДЕНИЕ\10 Въезд ангар\"/>
    <s v="10 Въезд ангар\GA3948333_6_20260317T175751Z.jpg"/>
    <x v="139"/>
    <m/>
    <s v="10 Въезд ангар\GA3948333_6_20260317T175751Z.jpg"/>
  </r>
  <r>
    <s v="вт"/>
    <x v="8"/>
    <x v="140"/>
    <x v="4"/>
    <x v="11"/>
    <x v="4"/>
    <x v="0"/>
    <m/>
    <s v="GA3948333_6_20260317T180341Z.jpg"/>
    <s v="C:\ВИДЕОНАБЛЮДЕНИЕ\10 Въезд ангар\"/>
    <s v="10 Въезд ангар\GA3948333_6_20260317T180341Z.jpg"/>
    <x v="140"/>
    <m/>
    <s v="10 Въезд ангар\GA3948333_6_20260317T180341Z.jpg"/>
  </r>
  <r>
    <s v="вт"/>
    <x v="8"/>
    <x v="141"/>
    <x v="4"/>
    <x v="11"/>
    <x v="4"/>
    <x v="0"/>
    <m/>
    <s v="GA3948333_5_20260317T180354Z.jpg"/>
    <s v="C:\ВИДЕОНАБЛЮДЕНИЕ\11 Навес пилмат\"/>
    <s v="11 Навес пилмат\GA3948333_5_20260317T180354Z.jpg"/>
    <x v="141"/>
    <m/>
    <s v="11 Навес пилмат\GA3948333_5_20260317T180354Z.jpg"/>
  </r>
  <r>
    <s v="вт"/>
    <x v="8"/>
    <x v="142"/>
    <x v="4"/>
    <x v="11"/>
    <x v="4"/>
    <x v="0"/>
    <m/>
    <s v="GA3948333_5_20260317T180521Z.jpg"/>
    <s v="C:\ВИДЕОНАБЛЮДЕНИЕ\11 Навес пилмат\"/>
    <s v="11 Навес пилмат\GA3948333_5_20260317T180521Z.jpg"/>
    <x v="142"/>
    <m/>
    <s v="11 Навес пилмат\GA3948333_5_20260317T180521Z.jpg"/>
  </r>
  <r>
    <s v="вт"/>
    <x v="8"/>
    <x v="143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x v="143"/>
    <m/>
    <s v="17 Площадка с навесом\GA3948333_10_20260317T180747Z.jpg"/>
  </r>
  <r>
    <s v="вт"/>
    <x v="8"/>
    <x v="144"/>
    <x v="1"/>
    <x v="11"/>
    <x v="4"/>
    <x v="0"/>
    <m/>
    <s v="GA3948333_4_20260317T180818Z.jpg"/>
    <s v="C:\ВИДЕОНАБЛЮДЕНИЕ\1 Въезд на базу\"/>
    <s v="1 Въезд на базу\GA3948333_4_20260317T180818Z.jpg"/>
    <x v="144"/>
    <m/>
    <s v="1 Въезд на базу\GA3948333_4_20260317T180818Z.jpg"/>
  </r>
  <r>
    <s v="чт"/>
    <x v="9"/>
    <x v="145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x v="145"/>
    <m/>
    <s v="6 Площадка 1 общага\826398429_1_20260319T092223Z.jpg"/>
  </r>
  <r>
    <s v="чт"/>
    <x v="9"/>
    <x v="146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x v="146"/>
    <m/>
    <s v="6 Площадка 1 общага\826398429_1_20260319T092508Z.jpg"/>
  </r>
  <r>
    <s v="чт"/>
    <x v="9"/>
    <x v="147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x v="147"/>
    <m/>
    <s v="6 Площадка 1 общага\826398429_1_20260319T092919Z.jpg"/>
  </r>
  <r>
    <s v="чт"/>
    <x v="9"/>
    <x v="148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x v="148"/>
    <m/>
    <s v="6 Площадка 1 общага\826398429_1_20260319T093333Z.jpg"/>
  </r>
  <r>
    <s v="чт"/>
    <x v="9"/>
    <x v="149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x v="149"/>
    <m/>
    <s v="6 Площадка 1 общага\826398429_1_20260319T093655Z.jpg"/>
  </r>
  <r>
    <s v="чт"/>
    <x v="9"/>
    <x v="150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x v="150"/>
    <m/>
    <s v="6 Площадка 1 общага\826398429_1_20260319T094014Z.jpg"/>
  </r>
  <r>
    <s v="чт"/>
    <x v="9"/>
    <x v="151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x v="151"/>
    <m/>
    <s v="6 Площадка 1 общага\826398429_1_20260319T094418Z.jpg"/>
  </r>
  <r>
    <s v="чт"/>
    <x v="9"/>
    <x v="152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x v="152"/>
    <m/>
    <s v="6 Площадка 1 общага\826398429_1_20260319T094748Z.jpg"/>
  </r>
  <r>
    <s v="чт"/>
    <x v="9"/>
    <x v="153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x v="153"/>
    <m/>
    <s v="6 Площадка 1 общага\826398429_1_20260319T095358Z.jpg"/>
  </r>
  <r>
    <s v="чт"/>
    <x v="9"/>
    <x v="154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x v="154"/>
    <m/>
    <s v="6 Площадка 1 общага\826398429_1_20260319T095643Z.jpg"/>
  </r>
  <r>
    <s v="чт"/>
    <x v="9"/>
    <x v="155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x v="155"/>
    <m/>
    <s v="6 Площадка 1 общага\826398429_1_20260319T095902Z.jpg"/>
  </r>
  <r>
    <s v="чт"/>
    <x v="9"/>
    <x v="156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x v="156"/>
    <m/>
    <s v="6 Площадка 1 общага\826398429_1_20260319T100535Z.jpg"/>
  </r>
  <r>
    <s v="чт"/>
    <x v="9"/>
    <x v="157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x v="157"/>
    <m/>
    <s v="6 Площадка 1 общага\826398429_1_20260319T100907Z.jpg"/>
  </r>
  <r>
    <s v="чт"/>
    <x v="9"/>
    <x v="158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x v="158"/>
    <m/>
    <s v="6 Площадка 1 общага\826398429_1_20260319T101304Z.jpg"/>
  </r>
  <r>
    <s v="чт"/>
    <x v="9"/>
    <x v="159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x v="159"/>
    <m/>
    <s v="6 Площадка 1 общага\826398429_1_20260319T101609Z.jpg"/>
  </r>
  <r>
    <s v="чт"/>
    <x v="9"/>
    <x v="160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x v="160"/>
    <m/>
    <s v="6 Площадка 1 общага\826398429_1_20260319T101930Z.jpg"/>
  </r>
  <r>
    <s v="чт"/>
    <x v="9"/>
    <x v="161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x v="161"/>
    <m/>
    <s v="6 Площадка 1 общага\826398429_1_20260319T102248Z.jpg"/>
  </r>
  <r>
    <s v="чт"/>
    <x v="9"/>
    <x v="162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x v="162"/>
    <m/>
    <s v="6 Площадка 1 общага\826398429_1_20260319T102603Z.jpg"/>
  </r>
  <r>
    <s v="чт"/>
    <x v="9"/>
    <x v="163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x v="163"/>
    <m/>
    <s v="6 Площадка 1 общага\826398429_1_20260319T102911Z.jpg"/>
  </r>
  <r>
    <s v="чт"/>
    <x v="9"/>
    <x v="164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x v="164"/>
    <m/>
    <s v="6 Площадка 1 общага\826398429_1_20260319T103239Z.jpg"/>
  </r>
  <r>
    <s v="чт"/>
    <x v="9"/>
    <x v="165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x v="165"/>
    <m/>
    <s v="6 Площадка 1 общага\826398429_1_20260319T103622Z.jpg"/>
  </r>
  <r>
    <s v="чт"/>
    <x v="9"/>
    <x v="166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x v="166"/>
    <m/>
    <s v="6 Площадка 1 общага\826398429_1_20260319T103936Z.jpg"/>
  </r>
  <r>
    <s v="чт"/>
    <x v="9"/>
    <x v="167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x v="167"/>
    <m/>
    <s v="6 Площадка 1 общага\826398429_1_20260319T104259Z.jpg"/>
  </r>
  <r>
    <s v="чт"/>
    <x v="9"/>
    <x v="168"/>
    <x v="4"/>
    <x v="12"/>
    <x v="14"/>
    <x v="0"/>
    <m/>
    <s v="GA3948333_6_20260319T142125Z.jpg"/>
    <s v="C:\ВИДЕОНАБЛЮДЕНИЕ\10 Въезд ангар\"/>
    <s v="10 Въезд ангар\GA3948333_6_20260319T142125Z.jpg"/>
    <x v="168"/>
    <m/>
    <s v="10 Въезд ангар\GA3948333_6_20260319T142125Z.jpg"/>
  </r>
  <r>
    <s v="чт"/>
    <x v="9"/>
    <x v="169"/>
    <x v="4"/>
    <x v="12"/>
    <x v="14"/>
    <x v="0"/>
    <m/>
    <s v="GA3948333_6_20260319T142152Z.jpg"/>
    <s v="C:\ВИДЕОНАБЛЮДЕНИЕ\10 Въезд ангар\"/>
    <s v="10 Въезд ангар\GA3948333_6_20260319T142152Z.jpg"/>
    <x v="169"/>
    <m/>
    <s v="10 Въезд ангар\GA3948333_6_20260319T142152Z.jpg"/>
  </r>
  <r>
    <s v="чт"/>
    <x v="9"/>
    <x v="170"/>
    <x v="4"/>
    <x v="12"/>
    <x v="14"/>
    <x v="0"/>
    <m/>
    <s v="GA3948333_6_20260319T142219Z.jpg"/>
    <s v="C:\ВИДЕОНАБЛЮДЕНИЕ\10 Въезд ангар\"/>
    <s v="10 Въезд ангар\GA3948333_6_20260319T142219Z.jpg"/>
    <x v="170"/>
    <m/>
    <s v="10 Въезд ангар\GA3948333_6_20260319T142219Z.jpg"/>
  </r>
  <r>
    <s v="чт"/>
    <x v="9"/>
    <x v="171"/>
    <x v="4"/>
    <x v="12"/>
    <x v="14"/>
    <x v="0"/>
    <m/>
    <s v="GA3948333_6_20260319T142302Z.jpg"/>
    <s v="C:\ВИДЕОНАБЛЮДЕНИЕ\10 Въезд ангар\"/>
    <s v="10 Въезд ангар\GA3948333_6_20260319T142302Z.jpg"/>
    <x v="171"/>
    <m/>
    <s v="10 Въезд ангар\GA3948333_6_20260319T142302Z.jpg"/>
  </r>
  <r>
    <s v="чт"/>
    <x v="9"/>
    <x v="172"/>
    <x v="4"/>
    <x v="12"/>
    <x v="14"/>
    <x v="0"/>
    <m/>
    <s v="GA3948333_6_20260319T142418Z.jpg"/>
    <s v="C:\ВИДЕОНАБЛЮДЕНИЕ\10 Въезд ангар\"/>
    <s v="10 Въезд ангар\GA3948333_6_20260319T142418Z.jpg"/>
    <x v="172"/>
    <m/>
    <s v="10 Въезд ангар\GA3948333_6_20260319T142418Z.jpg"/>
  </r>
  <r>
    <s v="чт"/>
    <x v="9"/>
    <x v="173"/>
    <x v="4"/>
    <x v="12"/>
    <x v="14"/>
    <x v="0"/>
    <m/>
    <s v="GA3948333_6_20260319T142445Z.jpg"/>
    <s v="C:\ВИДЕОНАБЛЮДЕНИЕ\10 Въезд ангар\"/>
    <s v="10 Въезд ангар\GA3948333_6_20260319T142445Z.jpg"/>
    <x v="173"/>
    <m/>
    <s v="10 Въезд ангар\GA3948333_6_20260319T142445Z.jpg"/>
  </r>
  <r>
    <s v="чт"/>
    <x v="9"/>
    <x v="174"/>
    <x v="4"/>
    <x v="12"/>
    <x v="14"/>
    <x v="0"/>
    <m/>
    <s v="GA3948333_6_20260319T142513Z.jpg"/>
    <s v="C:\ВИДЕОНАБЛЮДЕНИЕ\10 Въезд ангар\"/>
    <s v="10 Въезд ангар\GA3948333_6_20260319T142513Z.jpg"/>
    <x v="174"/>
    <m/>
    <s v="10 Въезд ангар\GA3948333_6_20260319T142513Z.jpg"/>
  </r>
  <r>
    <s v="чт"/>
    <x v="9"/>
    <x v="175"/>
    <x v="4"/>
    <x v="12"/>
    <x v="14"/>
    <x v="0"/>
    <m/>
    <s v="GA3948333_6_20260319T142556Z.jpg"/>
    <s v="C:\ВИДЕОНАБЛЮДЕНИЕ\10 Въезд ангар\"/>
    <s v="10 Въезд ангар\GA3948333_6_20260319T142556Z.jpg"/>
    <x v="175"/>
    <m/>
    <s v="10 Въезд ангар\GA3948333_6_20260319T142556Z.jpg"/>
  </r>
  <r>
    <s v="чт"/>
    <x v="9"/>
    <x v="176"/>
    <x v="4"/>
    <x v="12"/>
    <x v="14"/>
    <x v="0"/>
    <m/>
    <s v="GA3948333_6_20260319T142637Z.jpg"/>
    <s v="C:\ВИДЕОНАБЛЮДЕНИЕ\10 Въезд ангар\"/>
    <s v="10 Въезд ангар\GA3948333_6_20260319T142637Z.jpg"/>
    <x v="176"/>
    <m/>
    <s v="10 Въезд ангар\GA3948333_6_20260319T142637Z.jpg"/>
  </r>
  <r>
    <s v="чт"/>
    <x v="9"/>
    <x v="177"/>
    <x v="4"/>
    <x v="12"/>
    <x v="14"/>
    <x v="0"/>
    <m/>
    <s v="GA3948333_6_20260319T142727Z.jpg"/>
    <s v="C:\ВИДЕОНАБЛЮДЕНИЕ\10 Въезд ангар\"/>
    <s v="10 Въезд ангар\GA3948333_6_20260319T142727Z.jpg"/>
    <x v="177"/>
    <m/>
    <s v="10 Въезд ангар\GA3948333_6_20260319T142727Z.jpg"/>
  </r>
  <r>
    <s v="чт"/>
    <x v="9"/>
    <x v="178"/>
    <x v="4"/>
    <x v="12"/>
    <x v="14"/>
    <x v="0"/>
    <m/>
    <s v="GA3948333_6_20260319T142755Z.jpg"/>
    <s v="C:\ВИДЕОНАБЛЮДЕНИЕ\10 Въезд ангар\"/>
    <s v="10 Въезд ангар\GA3948333_6_20260319T142755Z.jpg"/>
    <x v="178"/>
    <m/>
    <s v="10 Въезд ангар\GA3948333_6_20260319T142755Z.jpg"/>
  </r>
  <r>
    <s v="чт"/>
    <x v="9"/>
    <x v="179"/>
    <x v="4"/>
    <x v="12"/>
    <x v="14"/>
    <x v="0"/>
    <m/>
    <s v="GA3948333_6_20260319T142835Z.jpg"/>
    <s v="C:\ВИДЕОНАБЛЮДЕНИЕ\10 Въезд ангар\"/>
    <s v="10 Въезд ангар\GA3948333_6_20260319T142835Z.jpg"/>
    <x v="179"/>
    <m/>
    <s v="10 Въезд ангар\GA3948333_6_20260319T142835Z.jpg"/>
  </r>
  <r>
    <s v="чт"/>
    <x v="9"/>
    <x v="180"/>
    <x v="4"/>
    <x v="12"/>
    <x v="14"/>
    <x v="0"/>
    <m/>
    <s v="GA3948333_6_20260319T142903Z.jpg"/>
    <s v="C:\ВИДЕОНАБЛЮДЕНИЕ\10 Въезд ангар\"/>
    <s v="10 Въезд ангар\GA3948333_6_20260319T142903Z.jpg"/>
    <x v="180"/>
    <m/>
    <s v="10 Въезд ангар\GA3948333_6_20260319T142903Z.jpg"/>
  </r>
  <r>
    <s v="чт"/>
    <x v="9"/>
    <x v="181"/>
    <x v="4"/>
    <x v="12"/>
    <x v="14"/>
    <x v="0"/>
    <m/>
    <s v="GA3948333_6_20260319T142935Z.jpg"/>
    <s v="C:\ВИДЕОНАБЛЮДЕНИЕ\10 Въезд ангар\"/>
    <s v="10 Въезд ангар\GA3948333_6_20260319T142935Z.jpg"/>
    <x v="181"/>
    <m/>
    <s v="10 Въезд ангар\GA3948333_6_20260319T142935Z.jpg"/>
  </r>
  <r>
    <s v="чт"/>
    <x v="9"/>
    <x v="182"/>
    <x v="4"/>
    <x v="12"/>
    <x v="14"/>
    <x v="0"/>
    <m/>
    <s v="GA3948333_6_20260319T143009Z.jpg"/>
    <s v="C:\ВИДЕОНАБЛЮДЕНИЕ\10 Въезд ангар\"/>
    <s v="10 Въезд ангар\GA3948333_6_20260319T143009Z.jpg"/>
    <x v="182"/>
    <m/>
    <s v="10 Въезд ангар\GA3948333_6_20260319T143009Z.jpg"/>
  </r>
  <r>
    <s v="чт"/>
    <x v="9"/>
    <x v="183"/>
    <x v="4"/>
    <x v="12"/>
    <x v="14"/>
    <x v="0"/>
    <m/>
    <s v="GA3948333_6_20260319T143044Z.jpg"/>
    <s v="C:\ВИДЕОНАБЛЮДЕНИЕ\10 Въезд ангар\"/>
    <s v="10 Въезд ангар\GA3948333_6_20260319T143044Z.jpg"/>
    <x v="183"/>
    <m/>
    <s v="10 Въезд ангар\GA3948333_6_20260319T143044Z.jpg"/>
  </r>
  <r>
    <s v="чт"/>
    <x v="9"/>
    <x v="184"/>
    <x v="5"/>
    <x v="12"/>
    <x v="14"/>
    <x v="0"/>
    <m/>
    <s v="GA3948333_6_20260319T143145Z.jpg"/>
    <s v="C:\ВИДЕОНАБЛЮДЕНИЕ\10 Въезд ангар\"/>
    <s v="10 Въезд ангар\GA3948333_6_20260319T143145Z.jpg"/>
    <x v="184"/>
    <m/>
    <s v="10 Въезд ангар\GA3948333_6_20260319T143145Z.jpg"/>
  </r>
  <r>
    <s v="чт"/>
    <x v="9"/>
    <x v="185"/>
    <x v="1"/>
    <x v="12"/>
    <x v="14"/>
    <x v="0"/>
    <m/>
    <s v="GA3948333_4_20260319T144654Z.jpg"/>
    <s v="C:\ВИДЕОНАБЛЮДЕНИЕ\1 Въезд на базу\"/>
    <s v="1 Въезд на базу\GA3948333_4_20260319T144654Z.jpg"/>
    <x v="185"/>
    <m/>
    <s v="1 Въезд на базу\GA3948333_4_20260319T144654Z.jpg"/>
  </r>
  <r>
    <s v="сб"/>
    <x v="10"/>
    <x v="186"/>
    <x v="4"/>
    <x v="13"/>
    <x v="15"/>
    <x v="0"/>
    <m/>
    <s v="K07156189_21_20260321T102424Z.jpg"/>
    <s v="C:\ВИДЕОНАБЛЮДЕНИЕ\4 Крыльцо офиса\"/>
    <s v="4 Крыльцо офиса\K07156189_21_20260321T102424Z.jpg"/>
    <x v="186"/>
    <m/>
    <s v="4 Крыльцо офиса\K07156189_21_20260321T102424Z.jpg"/>
  </r>
  <r>
    <s v="сб"/>
    <x v="10"/>
    <x v="187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x v="187"/>
    <m/>
    <s v="4 Крыльцо офиса\K07156189_21_20260321T102500Z.jpg"/>
  </r>
  <r>
    <s v="сб"/>
    <x v="10"/>
    <x v="188"/>
    <x v="1"/>
    <x v="13"/>
    <x v="16"/>
    <x v="0"/>
    <m/>
    <s v="GA3948333_4_20260321T103124Z.jpg"/>
    <s v="C:\ВИДЕОНАБЛЮДЕНИЕ\1 Въезд на базу\"/>
    <s v="1 Въезд на базу\GA3948333_4_20260321T103124Z.jpg"/>
    <x v="188"/>
    <m/>
    <s v="1 Въезд на базу\GA3948333_4_20260321T103124Z.jpg"/>
  </r>
  <r>
    <s v="сб"/>
    <x v="10"/>
    <x v="189"/>
    <x v="0"/>
    <x v="14"/>
    <x v="17"/>
    <x v="0"/>
    <m/>
    <s v="GA3948333_4_20260321T190639Z.jpg"/>
    <s v="C:\ВИДЕОНАБЛЮДЕНИЕ\1 Въезд на базу\"/>
    <s v="1 Въезд на базу\GA3948333_4_20260321T190639Z.jpg"/>
    <x v="189"/>
    <m/>
    <s v="1 Въезд на базу\GA3948333_4_20260321T190639Z.jpg"/>
  </r>
  <r>
    <s v="сб"/>
    <x v="10"/>
    <x v="190"/>
    <x v="6"/>
    <x v="14"/>
    <x v="17"/>
    <x v="0"/>
    <m/>
    <s v="K07156189_21_20260321T190804Z.jpg"/>
    <s v="C:\ВИДЕОНАБЛЮДЕНИЕ\4 Крыльцо офиса\"/>
    <s v="4 Крыльцо офиса\K07156189_21_20260321T190804Z.jpg"/>
    <x v="190"/>
    <m/>
    <s v="4 Крыльцо офиса\K07156189_21_20260321T190804Z.jpg"/>
  </r>
  <r>
    <s v="сб"/>
    <x v="10"/>
    <x v="191"/>
    <x v="1"/>
    <x v="14"/>
    <x v="17"/>
    <x v="0"/>
    <m/>
    <s v="GA3948333_4_20260321T191748Z.jpg"/>
    <s v="C:\ВИДЕОНАБЛЮДЕНИЕ\1 Въезд на базу\"/>
    <s v="1 Въезд на базу\GA3948333_4_20260321T191748Z.jpg"/>
    <x v="191"/>
    <m/>
    <s v="1 Въезд на базу\GA3948333_4_20260321T191748Z.jpg"/>
  </r>
  <r>
    <s v="вт"/>
    <x v="11"/>
    <x v="192"/>
    <x v="11"/>
    <x v="15"/>
    <x v="18"/>
    <x v="0"/>
    <m/>
    <s v="GA3948333_1_20260324T083753Z.jpg"/>
    <s v="C:\ВИДЕОНАБЛЮДЕНИЕ\8 Ангар вход\"/>
    <s v="8 Ангар вход\GA3948333_1_20260324T083753Z.jpg"/>
    <x v="192"/>
    <m/>
    <s v="8 Ангар вход\GA3948333_1_20260324T083753Z.jpg"/>
  </r>
  <r>
    <s v="вт"/>
    <x v="11"/>
    <x v="193"/>
    <x v="11"/>
    <x v="15"/>
    <x v="18"/>
    <x v="0"/>
    <m/>
    <s v="GA3948333_1_20260324T083811Z.jpg"/>
    <s v="C:\ВИДЕОНАБЛЮДЕНИЕ\8 Ангар вход\"/>
    <s v="8 Ангар вход\GA3948333_1_20260324T083811Z.jpg"/>
    <x v="193"/>
    <m/>
    <s v="8 Ангар вход\GA3948333_1_20260324T083811Z.jpg"/>
  </r>
  <r>
    <s v="вт"/>
    <x v="11"/>
    <x v="194"/>
    <x v="11"/>
    <x v="15"/>
    <x v="18"/>
    <x v="0"/>
    <m/>
    <s v="GA3948333_1_20260324T083835Z.jpg"/>
    <s v="C:\ВИДЕОНАБЛЮДЕНИЕ\8 Ангар вход\"/>
    <s v="8 Ангар вход\GA3948333_1_20260324T083835Z.jpg"/>
    <x v="194"/>
    <m/>
    <s v="8 Ангар вход\GA3948333_1_20260324T083835Z.jpg"/>
  </r>
  <r>
    <s v="вт"/>
    <x v="11"/>
    <x v="195"/>
    <x v="11"/>
    <x v="15"/>
    <x v="18"/>
    <x v="0"/>
    <m/>
    <s v="GA3948333_1_20260324T083857Z.jpg"/>
    <s v="C:\ВИДЕОНАБЛЮДЕНИЕ\8 Ангар вход\"/>
    <s v="8 Ангар вход\GA3948333_1_20260324T083857Z.jpg"/>
    <x v="195"/>
    <m/>
    <s v="8 Ангар вход\GA3948333_1_20260324T083857Z.jpg"/>
  </r>
  <r>
    <s v="вт"/>
    <x v="11"/>
    <x v="196"/>
    <x v="11"/>
    <x v="15"/>
    <x v="18"/>
    <x v="0"/>
    <m/>
    <s v="GA3948333_1_20260324T083918Z.jpg"/>
    <s v="C:\ВИДЕОНАБЛЮДЕНИЕ\8 Ангар вход\"/>
    <s v="8 Ангар вход\GA3948333_1_20260324T083918Z.jpg"/>
    <x v="196"/>
    <m/>
    <s v="8 Ангар вход\GA3948333_1_20260324T083918Z.jpg"/>
  </r>
  <r>
    <s v="вт"/>
    <x v="11"/>
    <x v="197"/>
    <x v="11"/>
    <x v="15"/>
    <x v="18"/>
    <x v="0"/>
    <m/>
    <s v="GA3948333_1_20260324T083941Z.jpg"/>
    <s v="C:\ВИДЕОНАБЛЮДЕНИЕ\8 Ангар вход\"/>
    <s v="8 Ангар вход\GA3948333_1_20260324T083941Z.jpg"/>
    <x v="197"/>
    <m/>
    <s v="8 Ангар вход\GA3948333_1_20260324T083941Z.jpg"/>
  </r>
  <r>
    <s v="вт"/>
    <x v="11"/>
    <x v="198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x v="198"/>
    <m/>
    <s v="17 Площадка с навесом\GA3948333_10_20260324T090104Z.jpg"/>
  </r>
  <r>
    <s v="вт"/>
    <x v="11"/>
    <x v="199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x v="199"/>
    <m/>
    <s v="17 Площадка с навесом\GA3948333_10_20260324T090151Z.jpg"/>
  </r>
  <r>
    <s v="вт"/>
    <x v="11"/>
    <x v="200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x v="200"/>
    <m/>
    <s v="17 Площадка с навесом\GA3948333_10_20260324T090232Z.jpg"/>
  </r>
  <r>
    <s v="вт"/>
    <x v="11"/>
    <x v="201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x v="201"/>
    <m/>
    <s v="17 Площадка с навесом\GA3948333_10_20260324T090258Z.jpg"/>
  </r>
  <r>
    <s v="вт"/>
    <x v="11"/>
    <x v="202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x v="202"/>
    <m/>
    <s v="17 Площадка с навесом\GA3948333_10_20260324T090626Z.jpg"/>
  </r>
  <r>
    <s v="вт"/>
    <x v="11"/>
    <x v="203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x v="203"/>
    <m/>
    <s v="1 Въезд на базу\GA3948333_4_20260324T095846Z.jpg"/>
  </r>
  <r>
    <s v="вт"/>
    <x v="11"/>
    <x v="204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x v="204"/>
    <m/>
    <s v="7 Площадка 2 бетонщики\134160575_1_20260324T101134Z.jpg"/>
  </r>
  <r>
    <s v="вт"/>
    <x v="11"/>
    <x v="205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x v="205"/>
    <m/>
    <s v="7 Площадка 2 бетонщики\134160575_1_20260324T101357Z.jpg"/>
  </r>
  <r>
    <s v="вт"/>
    <x v="11"/>
    <x v="206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x v="206"/>
    <m/>
    <s v="7 Площадка 2 бетонщики\134160575_1_20260324T101711Z.jpg"/>
  </r>
  <r>
    <s v="вт"/>
    <x v="11"/>
    <x v="207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x v="207"/>
    <m/>
    <s v="7 Площадка 2 бетонщики\134160575_1_20260324T102051Z.jpg"/>
  </r>
  <r>
    <s v="вт"/>
    <x v="11"/>
    <x v="208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x v="208"/>
    <m/>
    <s v="7 Площадка 2 бетонщики\134160575_1_20260324T102303Z.jpg"/>
  </r>
  <r>
    <s v="вт"/>
    <x v="11"/>
    <x v="209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x v="209"/>
    <m/>
    <s v="7 Площадка 2 бетонщики\134160575_1_20260324T102449Z.jpg"/>
  </r>
  <r>
    <s v="вт"/>
    <x v="11"/>
    <x v="210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x v="210"/>
    <m/>
    <s v="7 Площадка 2 бетонщики\134160575_1_20260324T102647Z.jpg"/>
  </r>
  <r>
    <s v="вт"/>
    <x v="11"/>
    <x v="211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x v="211"/>
    <m/>
    <s v="7 Площадка 2 бетонщики\134160575_1_20260324T102955Z.jpg"/>
  </r>
  <r>
    <s v="вт"/>
    <x v="11"/>
    <x v="212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x v="212"/>
    <m/>
    <s v="7 Площадка 2 бетонщики\134160575_1_20260324T103401Z.jpg"/>
  </r>
  <r>
    <s v="вт"/>
    <x v="11"/>
    <x v="213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x v="213"/>
    <m/>
    <s v="7 Площадка 2 бетонщики\134160575_1_20260324T104016Z.jpg"/>
  </r>
  <r>
    <s v="вт"/>
    <x v="11"/>
    <x v="214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x v="214"/>
    <m/>
    <s v="7 Площадка 2 бетонщики\134160575_1_20260324T104302Z.jpg"/>
  </r>
  <r>
    <s v="вт"/>
    <x v="11"/>
    <x v="215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x v="215"/>
    <m/>
    <s v="7 Площадка 2 бетонщики\134160575_1_20260324T104626Z.jpg"/>
  </r>
  <r>
    <s v="вт"/>
    <x v="11"/>
    <x v="216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x v="216"/>
    <m/>
    <s v="7 Площадка 2 бетонщики\134160575_1_20260324T104844Z.jpg"/>
  </r>
  <r>
    <s v="вт"/>
    <x v="11"/>
    <x v="217"/>
    <x v="0"/>
    <x v="14"/>
    <x v="20"/>
    <x v="0"/>
    <m/>
    <s v="GA3948333_4_20260324T104854Z.jpg"/>
    <s v="C:\ВИДЕОНАБЛЮДЕНИЕ\1 Въезд на базу\"/>
    <s v="1 Въезд на базу\GA3948333_4_20260324T104854Z.jpg"/>
    <x v="217"/>
    <m/>
    <s v="1 Въезд на базу\GA3948333_4_20260324T104854Z.jpg"/>
  </r>
  <r>
    <s v="вт"/>
    <x v="11"/>
    <x v="218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x v="218"/>
    <m/>
    <s v="7 Площадка 2 бетонщики\134160575_1_20260324T105102Z.jpg"/>
  </r>
  <r>
    <s v="вт"/>
    <x v="11"/>
    <x v="219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x v="219"/>
    <m/>
    <s v="7 Площадка 2 бетонщики\134160575_1_20260324T105309Z.jpg"/>
  </r>
  <r>
    <s v="вт"/>
    <x v="11"/>
    <x v="220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x v="220"/>
    <m/>
    <s v="17 Площадка с навесом\GA3948333_10_20260324T105310Z.jpg"/>
  </r>
  <r>
    <s v="вт"/>
    <x v="11"/>
    <x v="221"/>
    <x v="4"/>
    <x v="11"/>
    <x v="4"/>
    <x v="0"/>
    <m/>
    <s v="GA3948333_5_20260324T105458Z.jpg"/>
    <s v="C:\ВИДЕОНАБЛЮДЕНИЕ\11 Навес пилмат\"/>
    <s v="11 Навес пилмат\GA3948333_5_20260324T105458Z.jpg"/>
    <x v="221"/>
    <m/>
    <s v="11 Навес пилмат\GA3948333_5_20260324T105458Z.jpg"/>
  </r>
  <r>
    <s v="вт"/>
    <x v="11"/>
    <x v="222"/>
    <x v="4"/>
    <x v="11"/>
    <x v="4"/>
    <x v="0"/>
    <m/>
    <s v="GA3948333_5_20260324T105515Z.jpg"/>
    <s v="C:\ВИДЕОНАБЛЮДЕНИЕ\11 Навес пилмат\"/>
    <s v="11 Навес пилмат\GA3948333_5_20260324T105515Z.jpg"/>
    <x v="222"/>
    <m/>
    <s v="11 Навес пилмат\GA3948333_5_20260324T105515Z.jpg"/>
  </r>
  <r>
    <s v="вт"/>
    <x v="11"/>
    <x v="223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x v="223"/>
    <m/>
    <s v="17 Площадка с навесом\GA3948333_10_20260324T105522Z.jpg"/>
  </r>
  <r>
    <s v="вт"/>
    <x v="11"/>
    <x v="224"/>
    <x v="4"/>
    <x v="11"/>
    <x v="4"/>
    <x v="0"/>
    <m/>
    <s v="GA3948333_6_20260324T105723Z.jpg"/>
    <s v="C:\ВИДЕОНАБЛЮДЕНИЕ\10 Въезд ангар\"/>
    <s v="10 Въезд ангар\GA3948333_6_20260324T105723Z.jpg"/>
    <x v="224"/>
    <m/>
    <s v="10 Въезд ангар\GA3948333_6_20260324T105723Z.jpg"/>
  </r>
  <r>
    <s v="вт"/>
    <x v="11"/>
    <x v="225"/>
    <x v="4"/>
    <x v="11"/>
    <x v="4"/>
    <x v="0"/>
    <m/>
    <s v="GA3948333_5_20260324T105738Z.jpg"/>
    <s v="C:\ВИДЕОНАБЛЮДЕНИЕ\11 Навес пилмат\"/>
    <s v="11 Навес пилмат\GA3948333_5_20260324T105738Z.jpg"/>
    <x v="225"/>
    <m/>
    <s v="11 Навес пилмат\GA3948333_5_20260324T105738Z.jpg"/>
  </r>
  <r>
    <s v="вт"/>
    <x v="11"/>
    <x v="226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x v="226"/>
    <m/>
    <s v="17 Площадка с навесом\GA3948333_10_20260324T105837Z.jpg"/>
  </r>
  <r>
    <s v="вт"/>
    <x v="11"/>
    <x v="227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x v="227"/>
    <m/>
    <s v="7 Площадка 2 бетонщики\134160575_1_20260324T105937Z.jpg"/>
  </r>
  <r>
    <s v="вт"/>
    <x v="11"/>
    <x v="228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x v="228"/>
    <m/>
    <s v="17 Площадка с навесом\GA3948333_10_20260324T110034Z.jpg"/>
  </r>
  <r>
    <s v="вт"/>
    <x v="11"/>
    <x v="229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x v="229"/>
    <m/>
    <s v="17 Площадка с навесом\GA3948333_10_20260324T110037Z.jpg"/>
  </r>
  <r>
    <s v="вт"/>
    <x v="11"/>
    <x v="230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x v="230"/>
    <m/>
    <s v="7 Площадка 2 бетонщики\134160575_1_20260324T110229Z.jpg"/>
  </r>
  <r>
    <s v="вт"/>
    <x v="11"/>
    <x v="231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x v="231"/>
    <m/>
    <s v="17 Площадка с навесом\GA3948333_10_20260324T110435Z.jpg"/>
  </r>
  <r>
    <s v="вт"/>
    <x v="11"/>
    <x v="232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x v="232"/>
    <m/>
    <s v="7 Площадка 2 бетонщики\134160575_1_20260324T110445Z.jpg"/>
  </r>
  <r>
    <s v="вт"/>
    <x v="11"/>
    <x v="233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x v="233"/>
    <m/>
    <s v="7 Площадка 2 бетонщики\134160575_1_20260324T110917Z.jpg"/>
  </r>
  <r>
    <s v="вт"/>
    <x v="11"/>
    <x v="234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x v="234"/>
    <m/>
    <s v="7 Площадка 2 бетонщики\134160575_1_20260324T111128Z.jpg"/>
  </r>
  <r>
    <s v="вт"/>
    <x v="11"/>
    <x v="235"/>
    <x v="4"/>
    <x v="14"/>
    <x v="21"/>
    <x v="0"/>
    <m/>
    <s v="GA3948333_6_20260324T111449Z.jpg"/>
    <s v="C:\ВИДЕОНАБЛЮДЕНИЕ\10 Въезд ангар\"/>
    <s v="10 Въезд ангар\GA3948333_6_20260324T111449Z.jpg"/>
    <x v="235"/>
    <m/>
    <s v="10 Въезд ангар\GA3948333_6_20260324T111449Z.jpg"/>
  </r>
  <r>
    <s v="вт"/>
    <x v="11"/>
    <x v="236"/>
    <x v="4"/>
    <x v="14"/>
    <x v="22"/>
    <x v="0"/>
    <m/>
    <s v="GA3948333_6_20260324T111519Z.jpg"/>
    <s v="C:\ВИДЕОНАБЛЮДЕНИЕ\10 Въезд ангар\"/>
    <s v="10 Въезд ангар\GA3948333_6_20260324T111519Z.jpg"/>
    <x v="236"/>
    <m/>
    <s v="10 Въезд ангар\GA3948333_6_20260324T111519Z.jpg"/>
  </r>
  <r>
    <s v="вт"/>
    <x v="11"/>
    <x v="237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x v="237"/>
    <m/>
    <s v="7 Площадка 2 бетонщики\134160575_1_20260324T111556Z.jpg"/>
  </r>
  <r>
    <s v="вт"/>
    <x v="11"/>
    <x v="238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x v="238"/>
    <m/>
    <s v="7 Площадка 2 бетонщики\134160575_1_20260324T111628Z.jpg"/>
  </r>
  <r>
    <s v="вт"/>
    <x v="11"/>
    <x v="239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x v="239"/>
    <m/>
    <s v="7 Площадка 2 бетонщики\134160575_1_20260324T111938Z.jpg"/>
  </r>
  <r>
    <s v="вт"/>
    <x v="11"/>
    <x v="240"/>
    <x v="4"/>
    <x v="14"/>
    <x v="22"/>
    <x v="0"/>
    <m/>
    <s v="GA3948333_6_20260324T112042Z.jpg"/>
    <s v="C:\ВИДЕОНАБЛЮДЕНИЕ\10 Въезд ангар\"/>
    <s v="10 Въезд ангар\GA3948333_6_20260324T112042Z.jpg"/>
    <x v="240"/>
    <m/>
    <s v="10 Въезд ангар\GA3948333_6_20260324T112042Z.jpg"/>
  </r>
  <r>
    <s v="вт"/>
    <x v="11"/>
    <x v="241"/>
    <x v="5"/>
    <x v="14"/>
    <x v="23"/>
    <x v="0"/>
    <m/>
    <s v="GA3948333_6_20260324T112124Z.jpg"/>
    <s v="C:\ВИДЕОНАБЛЮДЕНИЕ\10 Въезд ангар\"/>
    <s v="10 Въезд ангар\GA3948333_6_20260324T112124Z.jpg"/>
    <x v="241"/>
    <m/>
    <s v="10 Въезд ангар\GA3948333_6_20260324T112124Z.jpg"/>
  </r>
  <r>
    <s v="вт"/>
    <x v="11"/>
    <x v="242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x v="242"/>
    <m/>
    <s v="7 Площадка 2 бетонщики\134160575_1_20260324T112317Z.jpg"/>
  </r>
  <r>
    <s v="вт"/>
    <x v="11"/>
    <x v="243"/>
    <x v="1"/>
    <x v="11"/>
    <x v="24"/>
    <x v="0"/>
    <m/>
    <s v="GA3948333_4_20260324T113429Z.jpg"/>
    <s v="C:\ВИДЕОНАБЛЮДЕНИЕ\1 Въезд на базу\"/>
    <s v="1 Въезд на базу\GA3948333_4_20260324T113429Z.jpg"/>
    <x v="243"/>
    <m/>
    <s v="1 Въезд на базу\GA3948333_4_20260324T113429Z.jpg"/>
  </r>
  <r>
    <s v="вт"/>
    <x v="11"/>
    <x v="244"/>
    <x v="1"/>
    <x v="14"/>
    <x v="23"/>
    <x v="0"/>
    <m/>
    <s v="GA3948333_4_20260324T113629Z.jpg"/>
    <s v="C:\ВИДЕОНАБЛЮДЕНИЕ\1 Въезд на базу\"/>
    <s v="1 Въезд на базу\GA3948333_4_20260324T113629Z.jpg"/>
    <x v="244"/>
    <m/>
    <s v="1 Въезд на базу\GA3948333_4_20260324T113629Z.jpg"/>
  </r>
  <r>
    <s v="вт"/>
    <x v="11"/>
    <x v="245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x v="245"/>
    <m/>
    <s v="2 Поката пилорама\GA3948333_8_20260324T113740Z.jpg"/>
  </r>
  <r>
    <s v="вт"/>
    <x v="11"/>
    <x v="246"/>
    <x v="1"/>
    <x v="17"/>
    <x v="19"/>
    <x v="0"/>
    <m/>
    <s v="GA3948333_4_20260324T114015Z.jpg"/>
    <s v="C:\ВИДЕОНАБЛЮДЕНИЕ\1 Въезд на базу\"/>
    <s v="1 Въезд на базу\GA3948333_4_20260324T114015Z.jpg"/>
    <x v="246"/>
    <m/>
    <s v="1 Въезд на базу\GA3948333_4_20260324T114015Z.jpg"/>
  </r>
  <r>
    <s v="вт"/>
    <x v="11"/>
    <x v="247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x v="247"/>
    <m/>
    <s v="2 Поката пилорама\GA3948333_8_20260324T115544Z.jpg"/>
  </r>
  <r>
    <s v="вт"/>
    <x v="11"/>
    <x v="248"/>
    <x v="6"/>
    <x v="19"/>
    <x v="26"/>
    <x v="0"/>
    <m/>
    <s v="GA3948333_1_20260324T171303Z.jpg"/>
    <s v="C:\ВИДЕОНАБЛЮДЕНИЕ\8 Ангар вход\"/>
    <s v="8 Ангар вход\GA3948333_1_20260324T171303Z.jpg"/>
    <x v="248"/>
    <m/>
    <s v="8 Ангар вход\GA3948333_1_20260324T171303Z.jpg"/>
  </r>
  <r>
    <s v="чт"/>
    <x v="12"/>
    <x v="249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x v="249"/>
    <m/>
    <s v="17 Площадка с навесом\GA3948333_10_20260326T135731Z.jpg"/>
  </r>
  <r>
    <s v="чт"/>
    <x v="12"/>
    <x v="250"/>
    <x v="1"/>
    <x v="20"/>
    <x v="3"/>
    <x v="0"/>
    <m/>
    <s v="GA3948333_4_20260326T140206Z.jpg"/>
    <s v="C:\ВИДЕОНАБЛЮДЕНИЕ\1 Въезд на базу\"/>
    <s v="1 Въезд на базу\GA3948333_4_20260326T140206Z.jpg"/>
    <x v="250"/>
    <m/>
    <s v="1 Въезд на базу\GA3948333_4_20260326T140206Z.jpg"/>
  </r>
  <r>
    <s v="пт"/>
    <x v="13"/>
    <x v="251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x v="251"/>
    <m/>
    <s v="3 Парковка офиса\GA3948333_3_20260327T110739Z.jpg"/>
  </r>
  <r>
    <s v="пт"/>
    <x v="13"/>
    <x v="252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x v="252"/>
    <m/>
    <s v="10 Въезд ангар\GA3948333_6_20260327T122344Z.jpg"/>
  </r>
  <r>
    <s v="пт"/>
    <x v="13"/>
    <x v="253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x v="253"/>
    <m/>
    <s v="10 Въезд ангар\GA3948333_6_20260327T123534Z.jpg"/>
  </r>
  <r>
    <s v="пт"/>
    <x v="13"/>
    <x v="254"/>
    <x v="5"/>
    <x v="22"/>
    <x v="14"/>
    <x v="0"/>
    <m/>
    <s v="GA3948333_6_20260327T123937Z.jpg"/>
    <s v="C:\ВИДЕОНАБЛЮДЕНИЕ\10 Въезд ангар\"/>
    <s v="10 Въезд ангар\GA3948333_6_20260327T123937Z.jpg"/>
    <x v="254"/>
    <m/>
    <s v="10 Въезд ангар\GA3948333_6_20260327T123937Z.jpg"/>
  </r>
  <r>
    <s v="сб"/>
    <x v="14"/>
    <x v="255"/>
    <x v="0"/>
    <x v="23"/>
    <x v="10"/>
    <x v="0"/>
    <m/>
    <s v="GA3948333_4_20260328T191529Z.jpg"/>
    <s v="C:\ВИДЕОНАБЛЮДЕНИЕ\1 Въезд на базу\"/>
    <s v="1 Въезд на базу\GA3948333_4_20260328T191529Z.jpg"/>
    <x v="255"/>
    <m/>
    <s v="1 Въезд на базу\GA3948333_4_20260328T191529Z.jpg"/>
  </r>
  <r>
    <s v="сб"/>
    <x v="14"/>
    <x v="256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x v="256"/>
    <m/>
    <s v="6 Площадка 1 общага\826398429_1_20260328T200925Z.jpg"/>
  </r>
  <r>
    <s v="сб"/>
    <x v="14"/>
    <x v="257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x v="257"/>
    <m/>
    <s v="6 Площадка 1 общага\826398429_1_20260328T201109Z.jpg"/>
  </r>
  <r>
    <s v="сб"/>
    <x v="14"/>
    <x v="258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x v="258"/>
    <m/>
    <s v="6 Площадка 1 общага\826398429_1_20260328T201243Z.jpg"/>
  </r>
  <r>
    <s v="сб"/>
    <x v="14"/>
    <x v="259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x v="259"/>
    <m/>
    <s v="6 Площадка 1 общага\826398429_1_20260328T201429Z.jpg"/>
  </r>
  <r>
    <s v="сб"/>
    <x v="14"/>
    <x v="260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x v="260"/>
    <m/>
    <s v="6 Площадка 1 общага\826398429_1_20260328T201625Z.jpg"/>
  </r>
  <r>
    <s v="сб"/>
    <x v="14"/>
    <x v="261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x v="261"/>
    <m/>
    <s v="6 Площадка 1 общага\826398429_1_20260328T201820Z.jpg"/>
  </r>
  <r>
    <s v="сб"/>
    <x v="14"/>
    <x v="262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x v="262"/>
    <m/>
    <s v="6 Площадка 1 общага\826398429_1_20260328T202040Z.jpg"/>
  </r>
  <r>
    <s v="сб"/>
    <x v="14"/>
    <x v="263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x v="263"/>
    <m/>
    <s v="6 Площадка 1 общага\826398429_1_20260328T202212Z.jpg"/>
  </r>
  <r>
    <s v="сб"/>
    <x v="14"/>
    <x v="264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x v="264"/>
    <m/>
    <s v="6 Площадка 1 общага\826398429_1_20260328T202414Z.jpg"/>
  </r>
  <r>
    <s v="сб"/>
    <x v="14"/>
    <x v="265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x v="265"/>
    <m/>
    <s v="6 Площадка 1 общага\826398429_1_20260328T202622Z.jpg"/>
  </r>
  <r>
    <s v="сб"/>
    <x v="14"/>
    <x v="266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x v="266"/>
    <m/>
    <s v="6 Площадка 1 общага\826398429_1_20260328T202815Z.jpg"/>
  </r>
  <r>
    <s v="сб"/>
    <x v="14"/>
    <x v="267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x v="267"/>
    <m/>
    <s v="6 Площадка 1 общага\826398429_1_20260328T202943Z.jpg"/>
  </r>
  <r>
    <s v="сб"/>
    <x v="14"/>
    <x v="268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x v="268"/>
    <m/>
    <s v="6 Площадка 1 общага\826398429_1_20260328T203147Z.jpg"/>
  </r>
  <r>
    <s v="сб"/>
    <x v="14"/>
    <x v="269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x v="269"/>
    <m/>
    <s v="6 Площадка 1 общага\826398429_1_20260328T203332Z.jpg"/>
  </r>
  <r>
    <s v="сб"/>
    <x v="14"/>
    <x v="270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x v="270"/>
    <m/>
    <s v="6 Площадка 1 общага\826398429_1_20260328T203433Z.jpg"/>
  </r>
  <r>
    <s v="сб"/>
    <x v="14"/>
    <x v="271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x v="271"/>
    <m/>
    <s v="6 Площадка 1 общага\826398429_1_20260328T203501Z.jpg"/>
  </r>
  <r>
    <s v="сб"/>
    <x v="14"/>
    <x v="272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x v="272"/>
    <m/>
    <s v="6 Площадка 1 общага\826398429_1_20260328T203638Z.jpg"/>
  </r>
  <r>
    <s v="сб"/>
    <x v="14"/>
    <x v="273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x v="273"/>
    <m/>
    <s v="6 Площадка 1 общага\826398429_1_20260328T203721Z.jpg"/>
  </r>
  <r>
    <s v="сб"/>
    <x v="14"/>
    <x v="274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x v="274"/>
    <m/>
    <s v="6 Площадка 1 общага\826398429_1_20260328T203847Z.jpg"/>
  </r>
  <r>
    <s v="сб"/>
    <x v="14"/>
    <x v="275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x v="275"/>
    <m/>
    <s v="6 Площадка 1 общага\826398429_1_20260328T204201Z.jpg"/>
  </r>
  <r>
    <s v="сб"/>
    <x v="14"/>
    <x v="276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x v="276"/>
    <m/>
    <s v="6 Площадка 1 общага\826398429_1_20260328T204406Z.jpg"/>
  </r>
  <r>
    <s v="сб"/>
    <x v="14"/>
    <x v="277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x v="277"/>
    <m/>
    <s v="6 Площадка 1 общага\826398429_1_20260328T204536Z.jpg"/>
  </r>
  <r>
    <s v="сб"/>
    <x v="14"/>
    <x v="278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x v="278"/>
    <m/>
    <s v="6 Площадка 1 общага\826398429_1_20260328T204701Z.jpg"/>
  </r>
  <r>
    <s v="сб"/>
    <x v="14"/>
    <x v="279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x v="279"/>
    <m/>
    <s v="6 Площадка 1 общага\826398429_1_20260328T204815Z.jpg"/>
  </r>
  <r>
    <s v="сб"/>
    <x v="14"/>
    <x v="280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x v="280"/>
    <m/>
    <s v="6 Площадка 1 общага\826398429_1_20260328T205457Z.jpg"/>
  </r>
  <r>
    <s v="сб"/>
    <x v="14"/>
    <x v="281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x v="281"/>
    <m/>
    <s v="6 Площадка 1 общага\826398429_1_20260328T205705Z.jpg"/>
  </r>
  <r>
    <s v="сб"/>
    <x v="14"/>
    <x v="282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x v="282"/>
    <m/>
    <s v="6 Площадка 1 общага\826398429_1_20260328T205902Z.jpg"/>
  </r>
  <r>
    <s v="сб"/>
    <x v="14"/>
    <x v="283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x v="283"/>
    <m/>
    <s v="6 Площадка 1 общага\826398429_1_20260328T210057Z.jpg"/>
  </r>
  <r>
    <s v="сб"/>
    <x v="14"/>
    <x v="284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x v="284"/>
    <m/>
    <s v="6 Площадка 1 общага\826398429_1_20260328T210209Z.jpg"/>
  </r>
  <r>
    <s v="сб"/>
    <x v="14"/>
    <x v="285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x v="285"/>
    <m/>
    <s v="6 Площадка 1 общага\826398429_1_20260328T210355Z.jpg"/>
  </r>
  <r>
    <s v="сб"/>
    <x v="14"/>
    <x v="286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x v="286"/>
    <m/>
    <s v="6 Площадка 1 общага\826398429_1_20260328T210520Z.jpg"/>
  </r>
  <r>
    <s v="сб"/>
    <x v="14"/>
    <x v="287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x v="287"/>
    <m/>
    <s v="6 Площадка 1 общага\826398429_1_20260328T210656Z.jpg"/>
  </r>
  <r>
    <s v="сб"/>
    <x v="14"/>
    <x v="288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x v="288"/>
    <m/>
    <s v="6 Площадка 1 общага\826398429_1_20260328T210901Z.jpg"/>
  </r>
  <r>
    <s v="сб"/>
    <x v="14"/>
    <x v="289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x v="289"/>
    <m/>
    <s v="6 Площадка 1 общага\826398429_1_20260328T211002Z.jpg"/>
  </r>
  <r>
    <s v="сб"/>
    <x v="14"/>
    <x v="290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x v="290"/>
    <m/>
    <s v="6 Площадка 1 общага\826398429_1_20260328T211335Z.jpg"/>
  </r>
  <r>
    <s v="сб"/>
    <x v="14"/>
    <x v="291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x v="291"/>
    <m/>
    <s v="6 Площадка 1 общага\826398429_1_20260328T211455Z.jpg"/>
  </r>
  <r>
    <s v="сб"/>
    <x v="14"/>
    <x v="292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x v="292"/>
    <m/>
    <s v="6 Площадка 1 общага\826398429_1_20260328T211602Z.jpg"/>
  </r>
  <r>
    <s v="сб"/>
    <x v="14"/>
    <x v="293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x v="293"/>
    <m/>
    <s v="6 Площадка 1 общага\826398429_1_20260328T211729Z.jpg"/>
  </r>
  <r>
    <s v="сб"/>
    <x v="14"/>
    <x v="294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x v="294"/>
    <m/>
    <s v="6 Площадка 1 общага\826398429_1_20260328T211916Z.jpg"/>
  </r>
  <r>
    <s v="сб"/>
    <x v="14"/>
    <x v="295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x v="295"/>
    <m/>
    <s v="6 Площадка 1 общага\826398429_1_20260328T212037Z.jpg"/>
  </r>
  <r>
    <s v="сб"/>
    <x v="14"/>
    <x v="296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x v="296"/>
    <m/>
    <s v="6 Площадка 1 общага\826398429_1_20260328T212200Z.jpg"/>
  </r>
  <r>
    <s v="сб"/>
    <x v="14"/>
    <x v="297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x v="297"/>
    <m/>
    <s v="6 Площадка 1 общага\826398429_1_20260328T212327Z.jpg"/>
  </r>
  <r>
    <s v="сб"/>
    <x v="14"/>
    <x v="298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x v="298"/>
    <m/>
    <s v="6 Площадка 1 общага\826398429_1_20260328T212456Z.jpg"/>
  </r>
  <r>
    <s v="сб"/>
    <x v="14"/>
    <x v="299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x v="299"/>
    <m/>
    <s v="6 Площадка 1 общага\826398429_1_20260328T212608Z.jpg"/>
  </r>
  <r>
    <s v="вт"/>
    <x v="15"/>
    <x v="300"/>
    <x v="0"/>
    <x v="24"/>
    <x v="10"/>
    <x v="0"/>
    <m/>
    <s v="GA3948333_4_20260331T193352Z.jpg"/>
    <s v="C:\ВИДЕОНАБЛЮДЕНИЕ\1 Въезд на базу\"/>
    <s v="1 Въезд на базу\GA3948333_4_20260331T193352Z.jpg"/>
    <x v="300"/>
    <m/>
    <s v="1 Въезд на базу\GA3948333_4_20260331T193352Z.jpg"/>
  </r>
  <r>
    <s v="вт"/>
    <x v="15"/>
    <x v="301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x v="301"/>
    <m/>
    <s v="3 Парковка офиса\GA3948333_3_20260331T193648Z.jpg"/>
  </r>
  <r>
    <s v="вт"/>
    <x v="15"/>
    <x v="302"/>
    <x v="3"/>
    <x v="24"/>
    <x v="10"/>
    <x v="0"/>
    <m/>
    <s v="K07156189_21_20260331T194801Z.jpg"/>
    <s v="C:\ВИДЕОНАБЛЮДЕНИЕ\4 Крыльцо офиса\"/>
    <s v="4 Крыльцо офиса\K07156189_21_20260331T194801Z.jpg"/>
    <x v="302"/>
    <m/>
    <s v="4 Крыльцо офиса\K07156189_21_20260331T194801Z.jpg"/>
  </r>
  <r>
    <s v="вт"/>
    <x v="15"/>
    <x v="303"/>
    <x v="3"/>
    <x v="24"/>
    <x v="10"/>
    <x v="0"/>
    <m/>
    <s v="K07156189_21_20260331T195356Z.jpg"/>
    <s v="C:\ВИДЕОНАБЛЮДЕНИЕ\4 Крыльцо офиса\"/>
    <s v="4 Крыльцо офиса\K07156189_21_20260331T195356Z.jpg"/>
    <x v="303"/>
    <m/>
    <s v="4 Крыльцо офиса\K07156189_21_20260331T195356Z.jpg"/>
  </r>
  <r>
    <s v="вт"/>
    <x v="15"/>
    <x v="304"/>
    <x v="3"/>
    <x v="24"/>
    <x v="10"/>
    <x v="0"/>
    <m/>
    <s v="K07156189_21_20260331T195809Z.jpg"/>
    <s v="C:\ВИДЕОНАБЛЮДЕНИЕ\4 Крыльцо офиса\"/>
    <s v="4 Крыльцо офиса\K07156189_21_20260331T195809Z.jpg"/>
    <x v="304"/>
    <m/>
    <s v="4 Крыльцо офиса\K07156189_21_20260331T195809Z.jpg"/>
  </r>
  <r>
    <s v="вт"/>
    <x v="15"/>
    <x v="305"/>
    <x v="3"/>
    <x v="24"/>
    <x v="10"/>
    <x v="0"/>
    <m/>
    <s v="K07156189_21_20260331T200221Z.jpg"/>
    <s v="C:\ВИДЕОНАБЛЮДЕНИЕ\4 Крыльцо офиса\"/>
    <s v="4 Крыльцо офиса\K07156189_21_20260331T200221Z.jpg"/>
    <x v="305"/>
    <m/>
    <s v="4 Крыльцо офиса\K07156189_21_20260331T200221Z.jpg"/>
  </r>
  <r>
    <s v="вт"/>
    <x v="15"/>
    <x v="306"/>
    <x v="3"/>
    <x v="24"/>
    <x v="10"/>
    <x v="0"/>
    <m/>
    <s v="K07156189_21_20260331T201008Z.jpg"/>
    <s v="C:\ВИДЕОНАБЛЮДЕНИЕ\4 Крыльцо офиса\"/>
    <s v="4 Крыльцо офиса\K07156189_21_20260331T201008Z.jpg"/>
    <x v="306"/>
    <m/>
    <s v="4 Крыльцо офиса\K07156189_21_20260331T201008Z.jpg"/>
  </r>
  <r>
    <s v="вт"/>
    <x v="15"/>
    <x v="307"/>
    <x v="3"/>
    <x v="24"/>
    <x v="10"/>
    <x v="0"/>
    <m/>
    <s v="K07156189_21_20260331T201508Z.jpg"/>
    <s v="C:\ВИДЕОНАБЛЮДЕНИЕ\4 Крыльцо офиса\"/>
    <s v="4 Крыльцо офиса\K07156189_21_20260331T201508Z.jpg"/>
    <x v="307"/>
    <m/>
    <s v="4 Крыльцо офиса\K07156189_21_20260331T201508Z.jpg"/>
  </r>
  <r>
    <s v="вт"/>
    <x v="15"/>
    <x v="308"/>
    <x v="3"/>
    <x v="24"/>
    <x v="10"/>
    <x v="0"/>
    <m/>
    <s v="K07156189_21_20260331T201937Z.jpg"/>
    <s v="C:\ВИДЕОНАБЛЮДЕНИЕ\4 Крыльцо офиса\"/>
    <s v="4 Крыльцо офиса\K07156189_21_20260331T201937Z.jpg"/>
    <x v="308"/>
    <m/>
    <s v="4 Крыльцо офиса\K07156189_21_20260331T201937Z.jpg"/>
  </r>
  <r>
    <s v="вт"/>
    <x v="15"/>
    <x v="309"/>
    <x v="3"/>
    <x v="24"/>
    <x v="10"/>
    <x v="0"/>
    <m/>
    <s v="K07156189_21_20260331T202953Z.jpg"/>
    <s v="C:\ВИДЕОНАБЛЮДЕНИЕ\4 Крыльцо офиса\"/>
    <s v="4 Крыльцо офиса\K07156189_21_20260331T202953Z.jpg"/>
    <x v="309"/>
    <m/>
    <s v="4 Крыльцо офиса\K07156189_21_20260331T202953Z.jpg"/>
  </r>
  <r>
    <s v="вт"/>
    <x v="15"/>
    <x v="310"/>
    <x v="3"/>
    <x v="24"/>
    <x v="10"/>
    <x v="0"/>
    <m/>
    <s v="K07156189_21_20260331T203434Z.jpg"/>
    <s v="C:\ВИДЕОНАБЛЮДЕНИЕ\4 Крыльцо офиса\"/>
    <s v="4 Крыльцо офиса\K07156189_21_20260331T203434Z.jpg"/>
    <x v="310"/>
    <m/>
    <s v="4 Крыльцо офиса\K07156189_21_20260331T203434Z.jpg"/>
  </r>
  <r>
    <s v="вт"/>
    <x v="15"/>
    <x v="311"/>
    <x v="3"/>
    <x v="24"/>
    <x v="10"/>
    <x v="0"/>
    <m/>
    <s v="K07156189_21_20260331T203850Z.jpg"/>
    <s v="C:\ВИДЕОНАБЛЮДЕНИЕ\4 Крыльцо офиса\"/>
    <s v="4 Крыльцо офиса\K07156189_21_20260331T203850Z.jpg"/>
    <x v="311"/>
    <m/>
    <s v="4 Крыльцо офиса\K07156189_21_20260331T203850Z.jpg"/>
  </r>
  <r>
    <s v="вт"/>
    <x v="15"/>
    <x v="312"/>
    <x v="3"/>
    <x v="24"/>
    <x v="10"/>
    <x v="0"/>
    <m/>
    <s v="K07156189_21_20260331T204255Z.jpg"/>
    <s v="C:\ВИДЕОНАБЛЮДЕНИЕ\4 Крыльцо офиса\"/>
    <s v="4 Крыльцо офиса\K07156189_21_20260331T204255Z.jpg"/>
    <x v="312"/>
    <m/>
    <s v="4 Крыльцо офиса\K07156189_21_20260331T204255Z.jpg"/>
  </r>
  <r>
    <s v="вт"/>
    <x v="15"/>
    <x v="313"/>
    <x v="3"/>
    <x v="24"/>
    <x v="10"/>
    <x v="0"/>
    <m/>
    <s v="K07156189_21_20260331T204657Z.jpg"/>
    <s v="C:\ВИДЕОНАБЛЮДЕНИЕ\4 Крыльцо офиса\"/>
    <s v="4 Крыльцо офиса\K07156189_21_20260331T204657Z.jpg"/>
    <x v="313"/>
    <m/>
    <s v="4 Крыльцо офиса\K07156189_21_20260331T204657Z.jpg"/>
  </r>
  <r>
    <s v="вт"/>
    <x v="15"/>
    <x v="314"/>
    <x v="3"/>
    <x v="24"/>
    <x v="10"/>
    <x v="0"/>
    <m/>
    <s v="K07156189_21_20260331T205140Z.jpg"/>
    <s v="C:\ВИДЕОНАБЛЮДЕНИЕ\4 Крыльцо офиса\"/>
    <s v="4 Крыльцо офиса\K07156189_21_20260331T205140Z.jpg"/>
    <x v="314"/>
    <m/>
    <s v="4 Крыльцо офиса\K07156189_21_20260331T205140Z.jpg"/>
  </r>
  <r>
    <s v="вт"/>
    <x v="15"/>
    <x v="315"/>
    <x v="3"/>
    <x v="24"/>
    <x v="10"/>
    <x v="0"/>
    <m/>
    <s v="K07156189_21_20260331T205537Z.jpg"/>
    <s v="C:\ВИДЕОНАБЛЮДЕНИЕ\4 Крыльцо офиса\"/>
    <s v="4 Крыльцо офиса\K07156189_21_20260331T205537Z.jpg"/>
    <x v="315"/>
    <m/>
    <s v="4 Крыльцо офиса\K07156189_21_20260331T205537Z.jpg"/>
  </r>
  <r>
    <s v="вт"/>
    <x v="15"/>
    <x v="316"/>
    <x v="3"/>
    <x v="24"/>
    <x v="10"/>
    <x v="0"/>
    <m/>
    <s v="K07156189_21_20260331T210040Z.jpg"/>
    <s v="C:\ВИДЕОНАБЛЮДЕНИЕ\4 Крыльцо офиса\"/>
    <s v="4 Крыльцо офиса\K07156189_21_20260331T210040Z.jpg"/>
    <x v="316"/>
    <m/>
    <s v="4 Крыльцо офиса\K07156189_21_20260331T210040Z.jpg"/>
  </r>
  <r>
    <s v="вт"/>
    <x v="15"/>
    <x v="317"/>
    <x v="3"/>
    <x v="24"/>
    <x v="10"/>
    <x v="0"/>
    <m/>
    <s v="K07156189_21_20260331T210521Z.jpg"/>
    <s v="C:\ВИДЕОНАБЛЮДЕНИЕ\4 Крыльцо офиса\"/>
    <s v="4 Крыльцо офиса\K07156189_21_20260331T210521Z.jpg"/>
    <x v="317"/>
    <m/>
    <s v="4 Крыльцо офиса\K07156189_21_20260331T210521Z.jpg"/>
  </r>
  <r>
    <s v="вт"/>
    <x v="15"/>
    <x v="318"/>
    <x v="3"/>
    <x v="24"/>
    <x v="10"/>
    <x v="0"/>
    <m/>
    <s v="K07156189_21_20260331T210917Z.jpg"/>
    <s v="C:\ВИДЕОНАБЛЮДЕНИЕ\4 Крыльцо офиса\"/>
    <s v="4 Крыльцо офиса\K07156189_21_20260331T210917Z.jpg"/>
    <x v="318"/>
    <m/>
    <s v="4 Крыльцо офиса\K07156189_21_20260331T210917Z.jpg"/>
  </r>
  <r>
    <s v="вт"/>
    <x v="15"/>
    <x v="319"/>
    <x v="3"/>
    <x v="24"/>
    <x v="10"/>
    <x v="0"/>
    <m/>
    <s v="K07156189_21_20260331T211350Z.jpg"/>
    <s v="C:\ВИДЕОНАБЛЮДЕНИЕ\4 Крыльцо офиса\"/>
    <s v="4 Крыльцо офиса\K07156189_21_20260331T211350Z.jpg"/>
    <x v="319"/>
    <m/>
    <s v="4 Крыльцо офиса\K07156189_21_20260331T211350Z.jpg"/>
  </r>
  <r>
    <s v="вт"/>
    <x v="15"/>
    <x v="320"/>
    <x v="0"/>
    <x v="25"/>
    <x v="10"/>
    <x v="0"/>
    <m/>
    <s v="GA3948333_4_20260331T234356Z.jpg"/>
    <s v="C:\ВИДЕОНАБЛЮДЕНИЕ\1 Въезд на базу\"/>
    <s v="1 Въезд на базу\GA3948333_4_20260331T234356Z.jpg"/>
    <x v="320"/>
    <m/>
    <s v="1 Въезд на базу\GA3948333_4_20260331T234356Z.jpg"/>
  </r>
  <r>
    <s v="вт"/>
    <x v="15"/>
    <x v="321"/>
    <x v="14"/>
    <x v="24"/>
    <x v="10"/>
    <x v="0"/>
    <m/>
    <s v="GA3948333_5_20260331T234518Z.jpg"/>
    <s v="C:\ВИДЕОНАБЛЮДЕНИЕ\11 Навес пилмат\"/>
    <s v="11 Навес пилмат\GA3948333_5_20260331T234518Z.jpg"/>
    <x v="321"/>
    <m/>
    <s v="11 Навес пилмат\GA3948333_5_20260331T234518Z.jpg"/>
  </r>
  <r>
    <s v="ср"/>
    <x v="16"/>
    <x v="322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x v="322"/>
    <m/>
    <s v="17 Площадка с навесом\GA3948333_10_20260401T083558Z.jpg"/>
  </r>
  <r>
    <s v="ср"/>
    <x v="16"/>
    <x v="323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x v="323"/>
    <m/>
    <s v="17 Площадка с навесом\GA3948333_10_20260401T084151Z.jpg"/>
  </r>
  <r>
    <s v="ср"/>
    <x v="16"/>
    <x v="324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x v="324"/>
    <m/>
    <s v="17 Площадка с навесом\GA3948333_10_20260401T084723Z.jpg"/>
  </r>
  <r>
    <s v="ср"/>
    <x v="16"/>
    <x v="325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x v="325"/>
    <m/>
    <s v="17 Площадка с навесом\GA3948333_10_20260401T085246Z.jpg"/>
  </r>
  <r>
    <s v="ср"/>
    <x v="16"/>
    <x v="326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x v="326"/>
    <m/>
    <s v="17 Площадка с навесом\GA3948333_10_20260401T085505Z.jpg"/>
  </r>
  <r>
    <s v="ср"/>
    <x v="16"/>
    <x v="327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x v="327"/>
    <m/>
    <s v="17 Площадка с навесом\GA3948333_10_20260401T085748Z.jpg"/>
  </r>
  <r>
    <s v="ср"/>
    <x v="16"/>
    <x v="328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x v="328"/>
    <m/>
    <s v="17 Площадка с навесом\GA3948333_10_20260401T085927Z.jpg"/>
  </r>
  <r>
    <s v="ср"/>
    <x v="16"/>
    <x v="329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x v="329"/>
    <m/>
    <s v="17 Площадка с навесом\GA3948333_10_20260401T090134Z.jpg"/>
  </r>
  <r>
    <s v="ср"/>
    <x v="16"/>
    <x v="330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x v="330"/>
    <m/>
    <s v="17 Площадка с навесом\GA3948333_10_20260401T090324Z.jpg"/>
  </r>
  <r>
    <s v="ср"/>
    <x v="16"/>
    <x v="331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x v="331"/>
    <m/>
    <s v="17 Площадка с навесом\GA3948333_10_20260401T090534Z.jpg"/>
  </r>
  <r>
    <s v="ср"/>
    <x v="16"/>
    <x v="332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x v="332"/>
    <m/>
    <s v="17 Площадка с навесом\GA3948333_10_20260401T090802Z.jpg"/>
  </r>
  <r>
    <s v="ср"/>
    <x v="16"/>
    <x v="333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x v="333"/>
    <m/>
    <s v="17 Площадка с навесом\GA3948333_10_20260401T090944Z.jpg"/>
  </r>
  <r>
    <s v="ср"/>
    <x v="16"/>
    <x v="334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x v="334"/>
    <m/>
    <s v="5 Крыльцо общага\K07156189_22_20260401T145632Z.jpg"/>
  </r>
  <r>
    <s v="ср"/>
    <x v="16"/>
    <x v="335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x v="335"/>
    <m/>
    <s v="5 Крыльцо общага\K07156189_22_20260401T150043Z.jpg"/>
  </r>
  <r>
    <s v="чт"/>
    <x v="17"/>
    <x v="336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x v="336"/>
    <m/>
    <s v="2 Поката пилорама\GA3948333_8_20260402T181835Z.jpg"/>
  </r>
  <r>
    <s v="чт"/>
    <x v="17"/>
    <x v="337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x v="337"/>
    <m/>
    <s v="2 Поката пилорама\GA3948333_8_20260402T181845Z.jpg"/>
  </r>
  <r>
    <s v="чт"/>
    <x v="17"/>
    <x v="338"/>
    <x v="0"/>
    <x v="18"/>
    <x v="29"/>
    <x v="0"/>
    <m/>
    <s v="GA3948333_4_20260402T182007Z.jpg"/>
    <s v="C:\ВИДЕОНАБЛЮДЕНИЕ\1 Въезд на базу\"/>
    <s v="1 Въезд на базу\GA3948333_4_20260402T182007Z.jpg"/>
    <x v="338"/>
    <m/>
    <s v="1 Въезд на базу\GA3948333_4_20260402T182007Z.jpg"/>
  </r>
  <r>
    <s v="пн"/>
    <x v="18"/>
    <x v="339"/>
    <x v="4"/>
    <x v="26"/>
    <x v="4"/>
    <x v="0"/>
    <m/>
    <s v="GA3948333_1_20260406T143419Z.jpg"/>
    <s v="C:\ВИДЕОНАБЛЮДЕНИЕ\8 Ангар вход\"/>
    <s v="8 Ангар вход\GA3948333_1_20260406T143419Z.jpg"/>
    <x v="339"/>
    <m/>
    <s v="8 Ангар вход\GA3948333_1_20260406T143419Z.jpg"/>
  </r>
  <r>
    <s v="пн"/>
    <x v="18"/>
    <x v="340"/>
    <x v="4"/>
    <x v="26"/>
    <x v="4"/>
    <x v="0"/>
    <m/>
    <s v="GA3948333_1_20260406T143846Z.jpg"/>
    <s v="C:\ВИДЕОНАБЛЮДЕНИЕ\8 Ангар вход\"/>
    <s v="8 Ангар вход\GA3948333_1_20260406T143846Z.jpg"/>
    <x v="340"/>
    <m/>
    <s v="8 Ангар вход\GA3948333_1_20260406T143846Z.jpg"/>
  </r>
  <r>
    <s v="пн"/>
    <x v="18"/>
    <x v="341"/>
    <x v="4"/>
    <x v="26"/>
    <x v="4"/>
    <x v="0"/>
    <m/>
    <s v="GA3948333_1_20260406T143907Z.jpg"/>
    <s v="C:\ВИДЕОНАБЛЮДЕНИЕ\8 Ангар вход\"/>
    <s v="8 Ангар вход\GA3948333_1_20260406T143907Z.jpg"/>
    <x v="341"/>
    <m/>
    <s v="8 Ангар вход\GA3948333_1_20260406T143907Z.jpg"/>
  </r>
  <r>
    <s v="пн"/>
    <x v="18"/>
    <x v="342"/>
    <x v="4"/>
    <x v="26"/>
    <x v="4"/>
    <x v="0"/>
    <m/>
    <s v="GA3948333_1_20260406T143929Z.jpg"/>
    <s v="C:\ВИДЕОНАБЛЮДЕНИЕ\8 Ангар вход\"/>
    <s v="8 Ангар вход\GA3948333_1_20260406T143929Z.jpg"/>
    <x v="342"/>
    <m/>
    <s v="8 Ангар вход\GA3948333_1_20260406T143929Z.jpg"/>
  </r>
  <r>
    <s v="пн"/>
    <x v="18"/>
    <x v="343"/>
    <x v="4"/>
    <x v="26"/>
    <x v="4"/>
    <x v="0"/>
    <m/>
    <s v="GA3948333_1_20260406T143955Z.jpg"/>
    <s v="C:\ВИДЕОНАБЛЮДЕНИЕ\8 Ангар вход\"/>
    <s v="8 Ангар вход\GA3948333_1_20260406T143955Z.jpg"/>
    <x v="343"/>
    <m/>
    <s v="8 Ангар вход\GA3948333_1_20260406T143955Z.jpg"/>
  </r>
  <r>
    <s v="пн"/>
    <x v="18"/>
    <x v="344"/>
    <x v="1"/>
    <x v="26"/>
    <x v="4"/>
    <x v="0"/>
    <m/>
    <s v="GA3948333_4_20260406T144626Z.jpg"/>
    <s v="C:\ВИДЕОНАБЛЮДЕНИЕ\1 Въезд на базу\"/>
    <s v="1 Въезд на базу\GA3948333_4_20260406T144626Z.jpg"/>
    <x v="344"/>
    <m/>
    <s v="1 Въезд на базу\GA3948333_4_20260406T144626Z.jpg"/>
  </r>
  <r>
    <s v="вт"/>
    <x v="19"/>
    <x v="345"/>
    <x v="4"/>
    <x v="4"/>
    <x v="4"/>
    <x v="0"/>
    <m/>
    <s v="GA3948333_6_20260407T145851Z.jpg"/>
    <s v="C:\ВИДЕОНАБЛЮДЕНИЕ\10 Въезд ангар\"/>
    <s v="10 Въезд ангар\GA3948333_6_20260407T145851Z.jpg"/>
    <x v="345"/>
    <m/>
    <s v="10 Въезд ангар\GA3948333_6_20260407T145851Z.jpg"/>
  </r>
  <r>
    <s v="вт"/>
    <x v="19"/>
    <x v="346"/>
    <x v="4"/>
    <x v="4"/>
    <x v="4"/>
    <x v="0"/>
    <m/>
    <s v="GA3948333_6_20260407T151512Z.jpg"/>
    <s v="C:\ВИДЕОНАБЛЮДЕНИЕ\10 Въезд ангар\"/>
    <s v="10 Въезд ангар\GA3948333_6_20260407T151512Z.jpg"/>
    <x v="346"/>
    <m/>
    <s v="10 Въезд ангар\GA3948333_6_20260407T151512Z.jpg"/>
  </r>
  <r>
    <s v="вт"/>
    <x v="19"/>
    <x v="347"/>
    <x v="4"/>
    <x v="4"/>
    <x v="4"/>
    <x v="0"/>
    <m/>
    <s v="GA3948333_6_20260407T151519Z.jpg"/>
    <s v="C:\ВИДЕОНАБЛЮДЕНИЕ\10 Въезд ангар\"/>
    <s v="10 Въезд ангар\GA3948333_6_20260407T151519Z.jpg"/>
    <x v="347"/>
    <m/>
    <s v="10 Въезд ангар\GA3948333_6_20260407T151519Z.jpg"/>
  </r>
  <r>
    <s v="вт"/>
    <x v="19"/>
    <x v="348"/>
    <x v="4"/>
    <x v="4"/>
    <x v="4"/>
    <x v="0"/>
    <m/>
    <s v="GA3948333_6_20260407T151532Z.jpg"/>
    <s v="C:\ВИДЕОНАБЛЮДЕНИЕ\10 Въезд ангар\"/>
    <s v="10 Въезд ангар\GA3948333_6_20260407T151532Z.jpg"/>
    <x v="348"/>
    <m/>
    <s v="10 Въезд ангар\GA3948333_6_20260407T151532Z.jpg"/>
  </r>
  <r>
    <s v="вт"/>
    <x v="19"/>
    <x v="349"/>
    <x v="4"/>
    <x v="4"/>
    <x v="4"/>
    <x v="0"/>
    <m/>
    <s v="GA3948333_6_20260407T151541Z.jpg"/>
    <s v="C:\ВИДЕОНАБЛЮДЕНИЕ\10 Въезд ангар\"/>
    <s v="10 Въезд ангар\GA3948333_6_20260407T151541Z.jpg"/>
    <x v="349"/>
    <m/>
    <s v="10 Въезд ангар\GA3948333_6_20260407T151541Z.jpg"/>
  </r>
  <r>
    <s v="вт"/>
    <x v="19"/>
    <x v="350"/>
    <x v="4"/>
    <x v="4"/>
    <x v="4"/>
    <x v="0"/>
    <m/>
    <s v="GA3948333_6_20260407T151601Z.jpg"/>
    <s v="C:\ВИДЕОНАБЛЮДЕНИЕ\10 Въезд ангар\"/>
    <s v="10 Въезд ангар\GA3948333_6_20260407T151601Z.jpg"/>
    <x v="350"/>
    <m/>
    <s v="10 Въезд ангар\GA3948333_6_20260407T151601Z.jpg"/>
  </r>
  <r>
    <s v="вт"/>
    <x v="19"/>
    <x v="351"/>
    <x v="4"/>
    <x v="4"/>
    <x v="4"/>
    <x v="0"/>
    <m/>
    <s v="GA3948333_6_20260407T151606Z.jpg"/>
    <s v="C:\ВИДЕОНАБЛЮДЕНИЕ\10 Въезд ангар\"/>
    <s v="10 Въезд ангар\GA3948333_6_20260407T151606Z.jpg"/>
    <x v="351"/>
    <m/>
    <s v="10 Въезд ангар\GA3948333_6_20260407T151606Z.jpg"/>
  </r>
  <r>
    <s v="вт"/>
    <x v="19"/>
    <x v="352"/>
    <x v="4"/>
    <x v="4"/>
    <x v="4"/>
    <x v="0"/>
    <m/>
    <s v="GA3948333_6_20260407T151632Z.jpg"/>
    <s v="C:\ВИДЕОНАБЛЮДЕНИЕ\10 Въезд ангар\"/>
    <s v="10 Въезд ангар\GA3948333_6_20260407T151632Z.jpg"/>
    <x v="352"/>
    <m/>
    <s v="10 Въезд ангар\GA3948333_6_20260407T151632Z.jpg"/>
  </r>
  <r>
    <s v="вт"/>
    <x v="19"/>
    <x v="353"/>
    <x v="4"/>
    <x v="4"/>
    <x v="4"/>
    <x v="0"/>
    <m/>
    <s v="GA3948333_6_20260407T151640Z.jpg"/>
    <s v="C:\ВИДЕОНАБЛЮДЕНИЕ\10 Въезд ангар\"/>
    <s v="10 Въезд ангар\GA3948333_6_20260407T151640Z.jpg"/>
    <x v="353"/>
    <m/>
    <s v="10 Въезд ангар\GA3948333_6_20260407T151640Z.jpg"/>
  </r>
  <r>
    <s v="вт"/>
    <x v="19"/>
    <x v="354"/>
    <x v="4"/>
    <x v="4"/>
    <x v="4"/>
    <x v="0"/>
    <m/>
    <s v="GA3948333_6_20260407T151657Z.jpg"/>
    <s v="C:\ВИДЕОНАБЛЮДЕНИЕ\10 Въезд ангар\"/>
    <s v="10 Въезд ангар\GA3948333_6_20260407T151657Z.jpg"/>
    <x v="354"/>
    <m/>
    <s v="10 Въезд ангар\GA3948333_6_20260407T151657Z.jpg"/>
  </r>
  <r>
    <s v="вт"/>
    <x v="19"/>
    <x v="355"/>
    <x v="4"/>
    <x v="4"/>
    <x v="4"/>
    <x v="0"/>
    <m/>
    <s v="GA3948333_6_20260407T151703Z.jpg"/>
    <s v="C:\ВИДЕОНАБЛЮДЕНИЕ\10 Въезд ангар\"/>
    <s v="10 Въезд ангар\GA3948333_6_20260407T151703Z.jpg"/>
    <x v="355"/>
    <m/>
    <s v="10 Въезд ангар\GA3948333_6_20260407T151703Z.jpg"/>
  </r>
  <r>
    <s v="вт"/>
    <x v="19"/>
    <x v="356"/>
    <x v="4"/>
    <x v="4"/>
    <x v="4"/>
    <x v="0"/>
    <m/>
    <s v="GA3948333_6_20260407T151722Z.jpg"/>
    <s v="C:\ВИДЕОНАБЛЮДЕНИЕ\10 Въезд ангар\"/>
    <s v="10 Въезд ангар\GA3948333_6_20260407T151722Z.jpg"/>
    <x v="356"/>
    <m/>
    <s v="10 Въезд ангар\GA3948333_6_20260407T151722Z.jpg"/>
  </r>
  <r>
    <s v="вт"/>
    <x v="19"/>
    <x v="357"/>
    <x v="4"/>
    <x v="4"/>
    <x v="4"/>
    <x v="0"/>
    <m/>
    <s v="GA3948333_6_20260407T151749Z.jpg"/>
    <s v="C:\ВИДЕОНАБЛЮДЕНИЕ\10 Въезд ангар\"/>
    <s v="10 Въезд ангар\GA3948333_6_20260407T151749Z.jpg"/>
    <x v="357"/>
    <m/>
    <s v="10 Въезд ангар\GA3948333_6_20260407T151749Z.jpg"/>
  </r>
  <r>
    <s v="вт"/>
    <x v="19"/>
    <x v="358"/>
    <x v="4"/>
    <x v="4"/>
    <x v="4"/>
    <x v="0"/>
    <m/>
    <s v="GA3948333_6_20260407T151758Z.jpg"/>
    <s v="C:\ВИДЕОНАБЛЮДЕНИЕ\10 Въезд ангар\"/>
    <s v="10 Въезд ангар\GA3948333_6_20260407T151758Z.jpg"/>
    <x v="358"/>
    <m/>
    <s v="10 Въезд ангар\GA3948333_6_20260407T151758Z.jpg"/>
  </r>
  <r>
    <s v="вт"/>
    <x v="19"/>
    <x v="359"/>
    <x v="4"/>
    <x v="4"/>
    <x v="4"/>
    <x v="0"/>
    <m/>
    <s v="GA3948333_6_20260407T151813Z.jpg"/>
    <s v="C:\ВИДЕОНАБЛЮДЕНИЕ\10 Въезд ангар\"/>
    <s v="10 Въезд ангар\GA3948333_6_20260407T151813Z.jpg"/>
    <x v="359"/>
    <m/>
    <s v="10 Въезд ангар\GA3948333_6_20260407T151813Z.jpg"/>
  </r>
  <r>
    <s v="вт"/>
    <x v="19"/>
    <x v="360"/>
    <x v="4"/>
    <x v="4"/>
    <x v="4"/>
    <x v="0"/>
    <m/>
    <s v="GA3948333_6_20260407T151907Z.jpg"/>
    <s v="C:\ВИДЕОНАБЛЮДЕНИЕ\10 Въезд ангар\"/>
    <s v="10 Въезд ангар\GA3948333_6_20260407T151907Z.jpg"/>
    <x v="360"/>
    <m/>
    <s v="10 Въезд ангар\GA3948333_6_20260407T151907Z.jpg"/>
  </r>
  <r>
    <s v="вт"/>
    <x v="19"/>
    <x v="361"/>
    <x v="4"/>
    <x v="4"/>
    <x v="4"/>
    <x v="0"/>
    <m/>
    <s v="GA3948333_6_20260407T152340Z.jpg"/>
    <s v="C:\ВИДЕОНАБЛЮДЕНИЕ\10 Въезд ангар\"/>
    <s v="10 Въезд ангар\GA3948333_6_20260407T152340Z.jpg"/>
    <x v="361"/>
    <m/>
    <s v="10 Въезд ангар\GA3948333_6_20260407T152340Z.jpg"/>
  </r>
  <r>
    <s v="вт"/>
    <x v="19"/>
    <x v="362"/>
    <x v="4"/>
    <x v="4"/>
    <x v="4"/>
    <x v="0"/>
    <m/>
    <s v="GA3948333_6_20260407T152344Z.jpg"/>
    <s v="C:\ВИДЕОНАБЛЮДЕНИЕ\10 Въезд ангар\"/>
    <s v="10 Въезд ангар\GA3948333_6_20260407T152344Z.jpg"/>
    <x v="362"/>
    <m/>
    <s v="10 Въезд ангар\GA3948333_6_20260407T152344Z.jpg"/>
  </r>
  <r>
    <s v="вт"/>
    <x v="19"/>
    <x v="363"/>
    <x v="4"/>
    <x v="4"/>
    <x v="4"/>
    <x v="0"/>
    <m/>
    <s v="GA3948333_6_20260407T152425Z.jpg"/>
    <s v="C:\ВИДЕОНАБЛЮДЕНИЕ\10 Въезд ангар\"/>
    <s v="10 Въезд ангар\GA3948333_6_20260407T152425Z.jpg"/>
    <x v="363"/>
    <m/>
    <s v="10 Въезд ангар\GA3948333_6_20260407T152425Z.jpg"/>
  </r>
  <r>
    <s v="вт"/>
    <x v="19"/>
    <x v="364"/>
    <x v="4"/>
    <x v="4"/>
    <x v="4"/>
    <x v="0"/>
    <m/>
    <s v="GA3948333_6_20260407T152454Z.jpg"/>
    <s v="C:\ВИДЕОНАБЛЮДЕНИЕ\10 Въезд ангар\"/>
    <s v="10 Въезд ангар\GA3948333_6_20260407T152454Z.jpg"/>
    <x v="364"/>
    <m/>
    <s v="10 Въезд ангар\GA3948333_6_20260407T152454Z.jpg"/>
  </r>
  <r>
    <s v="вт"/>
    <x v="19"/>
    <x v="365"/>
    <x v="4"/>
    <x v="4"/>
    <x v="4"/>
    <x v="0"/>
    <m/>
    <s v="GA3948333_6_20260407T152506Z.jpg"/>
    <s v="C:\ВИДЕОНАБЛЮДЕНИЕ\10 Въезд ангар\"/>
    <s v="10 Въезд ангар\GA3948333_6_20260407T152506Z.jpg"/>
    <x v="365"/>
    <m/>
    <s v="10 Въезд ангар\GA3948333_6_20260407T152506Z.jpg"/>
  </r>
  <r>
    <s v="вт"/>
    <x v="19"/>
    <x v="366"/>
    <x v="4"/>
    <x v="4"/>
    <x v="4"/>
    <x v="0"/>
    <m/>
    <s v="GA3948333_6_20260407T152522Z.jpg"/>
    <s v="C:\ВИДЕОНАБЛЮДЕНИЕ\10 Въезд ангар\"/>
    <s v="10 Въезд ангар\GA3948333_6_20260407T152522Z.jpg"/>
    <x v="366"/>
    <m/>
    <s v="10 Въезд ангар\GA3948333_6_20260407T152522Z.jpg"/>
  </r>
  <r>
    <s v="вт"/>
    <x v="19"/>
    <x v="367"/>
    <x v="4"/>
    <x v="4"/>
    <x v="4"/>
    <x v="0"/>
    <m/>
    <s v="GA3948333_6_20260407T152555Z.jpg"/>
    <s v="C:\ВИДЕОНАБЛЮДЕНИЕ\10 Въезд ангар\"/>
    <s v="10 Въезд ангар\GA3948333_6_20260407T152555Z.jpg"/>
    <x v="367"/>
    <m/>
    <s v="10 Въезд ангар\GA3948333_6_20260407T152555Z.jpg"/>
  </r>
  <r>
    <s v="вт"/>
    <x v="19"/>
    <x v="368"/>
    <x v="4"/>
    <x v="4"/>
    <x v="4"/>
    <x v="0"/>
    <m/>
    <s v="GA3948333_6_20260407T152608Z.jpg"/>
    <s v="C:\ВИДЕОНАБЛЮДЕНИЕ\10 Въезд ангар\"/>
    <s v="10 Въезд ангар\GA3948333_6_20260407T152608Z.jpg"/>
    <x v="368"/>
    <m/>
    <s v="10 Въезд ангар\GA3948333_6_20260407T152608Z.jpg"/>
  </r>
  <r>
    <s v="вт"/>
    <x v="19"/>
    <x v="369"/>
    <x v="4"/>
    <x v="4"/>
    <x v="4"/>
    <x v="0"/>
    <m/>
    <s v="GA3948333_6_20260407T152734Z.jpg"/>
    <s v="C:\ВИДЕОНАБЛЮДЕНИЕ\10 Въезд ангар\"/>
    <s v="10 Въезд ангар\GA3948333_6_20260407T152734Z.jpg"/>
    <x v="369"/>
    <m/>
    <s v="10 Въезд ангар\GA3948333_6_20260407T152734Z.jpg"/>
  </r>
  <r>
    <s v="вт"/>
    <x v="19"/>
    <x v="370"/>
    <x v="4"/>
    <x v="4"/>
    <x v="4"/>
    <x v="0"/>
    <m/>
    <s v="GA3948333_6_20260407T152847Z.jpg"/>
    <s v="C:\ВИДЕОНАБЛЮДЕНИЕ\10 Въезд ангар\"/>
    <s v="10 Въезд ангар\GA3948333_6_20260407T152847Z.jpg"/>
    <x v="370"/>
    <m/>
    <s v="10 Въезд ангар\GA3948333_6_20260407T152847Z.jpg"/>
  </r>
  <r>
    <s v="вт"/>
    <x v="19"/>
    <x v="371"/>
    <x v="4"/>
    <x v="4"/>
    <x v="4"/>
    <x v="0"/>
    <m/>
    <s v="GA3948333_6_20260407T152909Z.jpg"/>
    <s v="C:\ВИДЕОНАБЛЮДЕНИЕ\10 Въезд ангар\"/>
    <s v="10 Въезд ангар\GA3948333_6_20260407T152909Z.jpg"/>
    <x v="371"/>
    <m/>
    <s v="10 Въезд ангар\GA3948333_6_20260407T152909Z.jpg"/>
  </r>
  <r>
    <s v="вт"/>
    <x v="19"/>
    <x v="372"/>
    <x v="4"/>
    <x v="4"/>
    <x v="4"/>
    <x v="0"/>
    <m/>
    <s v="GA3948333_6_20260407T153011Z.jpg"/>
    <s v="C:\ВИДЕОНАБЛЮДЕНИЕ\10 Въезд ангар\"/>
    <s v="10 Въезд ангар\GA3948333_6_20260407T153011Z.jpg"/>
    <x v="372"/>
    <m/>
    <s v="10 Въезд ангар\GA3948333_6_20260407T153011Z.jpg"/>
  </r>
  <r>
    <s v="вт"/>
    <x v="19"/>
    <x v="373"/>
    <x v="4"/>
    <x v="4"/>
    <x v="4"/>
    <x v="0"/>
    <m/>
    <s v="GA3948333_6_20260407T153047Z.jpg"/>
    <s v="C:\ВИДЕОНАБЛЮДЕНИЕ\10 Въезд ангар\"/>
    <s v="10 Въезд ангар\GA3948333_6_20260407T153047Z.jpg"/>
    <x v="373"/>
    <m/>
    <s v="10 Въезд ангар\GA3948333_6_20260407T153047Z.jpg"/>
  </r>
  <r>
    <s v="вт"/>
    <x v="19"/>
    <x v="374"/>
    <x v="4"/>
    <x v="4"/>
    <x v="4"/>
    <x v="0"/>
    <m/>
    <s v="GA3948333_6_20260407T153114Z.jpg"/>
    <s v="C:\ВИДЕОНАБЛЮДЕНИЕ\10 Въезд ангар\"/>
    <s v="10 Въезд ангар\GA3948333_6_20260407T153114Z.jpg"/>
    <x v="374"/>
    <m/>
    <s v="10 Въезд ангар\GA3948333_6_20260407T153114Z.jpg"/>
  </r>
  <r>
    <s v="вт"/>
    <x v="19"/>
    <x v="375"/>
    <x v="4"/>
    <x v="4"/>
    <x v="4"/>
    <x v="0"/>
    <m/>
    <s v="GA3948333_6_20260407T153131Z.jpg"/>
    <s v="C:\ВИДЕОНАБЛЮДЕНИЕ\10 Въезд ангар\"/>
    <s v="10 Въезд ангар\GA3948333_6_20260407T153131Z.jpg"/>
    <x v="375"/>
    <m/>
    <s v="10 Въезд ангар\GA3948333_6_20260407T153131Z.jpg"/>
  </r>
  <r>
    <s v="вт"/>
    <x v="19"/>
    <x v="376"/>
    <x v="4"/>
    <x v="4"/>
    <x v="4"/>
    <x v="0"/>
    <m/>
    <s v="GA3948333_6_20260407T153139Z.jpg"/>
    <s v="C:\ВИДЕОНАБЛЮДЕНИЕ\10 Въезд ангар\"/>
    <s v="10 Въезд ангар\GA3948333_6_20260407T153139Z.jpg"/>
    <x v="376"/>
    <m/>
    <s v="10 Въезд ангар\GA3948333_6_20260407T153139Z.jpg"/>
  </r>
  <r>
    <s v="вт"/>
    <x v="19"/>
    <x v="377"/>
    <x v="4"/>
    <x v="4"/>
    <x v="4"/>
    <x v="0"/>
    <m/>
    <s v="GA3948333_6_20260407T153150Z.jpg"/>
    <s v="C:\ВИДЕОНАБЛЮДЕНИЕ\10 Въезд ангар\"/>
    <s v="10 Въезд ангар\GA3948333_6_20260407T153150Z.jpg"/>
    <x v="377"/>
    <m/>
    <s v="10 Въезд ангар\GA3948333_6_20260407T153150Z.jpg"/>
  </r>
  <r>
    <s v="вт"/>
    <x v="19"/>
    <x v="378"/>
    <x v="4"/>
    <x v="4"/>
    <x v="4"/>
    <x v="0"/>
    <m/>
    <s v="GA3948333_6_20260407T153227Z.jpg"/>
    <s v="C:\ВИДЕОНАБЛЮДЕНИЕ\10 Въезд ангар\"/>
    <s v="10 Въезд ангар\GA3948333_6_20260407T153227Z.jpg"/>
    <x v="378"/>
    <m/>
    <s v="10 Въезд ангар\GA3948333_6_20260407T153227Z.jpg"/>
  </r>
  <r>
    <s v="вт"/>
    <x v="19"/>
    <x v="379"/>
    <x v="4"/>
    <x v="4"/>
    <x v="4"/>
    <x v="0"/>
    <m/>
    <s v="GA3948333_6_20260407T153240Z.jpg"/>
    <s v="C:\ВИДЕОНАБЛЮДЕНИЕ\10 Въезд ангар\"/>
    <s v="10 Въезд ангар\GA3948333_6_20260407T153240Z.jpg"/>
    <x v="379"/>
    <m/>
    <s v="10 Въезд ангар\GA3948333_6_20260407T153240Z.jpg"/>
  </r>
  <r>
    <s v="вт"/>
    <x v="19"/>
    <x v="380"/>
    <x v="4"/>
    <x v="4"/>
    <x v="4"/>
    <x v="0"/>
    <m/>
    <s v="GA3948333_6_20260407T153354Z.jpg"/>
    <s v="C:\ВИДЕОНАБЛЮДЕНИЕ\10 Въезд ангар\"/>
    <s v="10 Въезд ангар\GA3948333_6_20260407T153354Z.jpg"/>
    <x v="380"/>
    <m/>
    <s v="10 Въезд ангар\GA3948333_6_20260407T153354Z.jpg"/>
  </r>
  <r>
    <s v="вт"/>
    <x v="19"/>
    <x v="381"/>
    <x v="1"/>
    <x v="4"/>
    <x v="4"/>
    <x v="0"/>
    <m/>
    <s v="GA3948333_4_20260407T154412Z.jpg"/>
    <s v="C:\ВИДЕОНАБЛЮДЕНИЕ\1 Въезд на базу\"/>
    <s v="1 Въезд на базу\GA3948333_4_20260407T154412Z.jpg"/>
    <x v="381"/>
    <m/>
    <s v="1 Въезд на базу\GA3948333_4_20260407T154412Z.jpg"/>
  </r>
  <r>
    <s v="ср"/>
    <x v="20"/>
    <x v="382"/>
    <x v="4"/>
    <x v="4"/>
    <x v="4"/>
    <x v="0"/>
    <m/>
    <s v="GA3948333_6_20260408T080125Z.jpg"/>
    <s v="C:\ВИДЕОНАБЛЮДЕНИЕ\10 Въезд ангар\"/>
    <s v="10 Въезд ангар\GA3948333_6_20260408T080125Z.jpg"/>
    <x v="382"/>
    <m/>
    <s v="10 Въезд ангар\GA3948333_6_20260408T080125Z.jpg"/>
  </r>
  <r>
    <s v="ср"/>
    <x v="20"/>
    <x v="383"/>
    <x v="6"/>
    <x v="4"/>
    <x v="4"/>
    <x v="0"/>
    <m/>
    <s v="GA3948333_6_20260408T080657Z.jpg"/>
    <s v="C:\ВИДЕОНАБЛЮДЕНИЕ\10 Въезд ангар\"/>
    <s v="10 Въезд ангар\GA3948333_6_20260408T080657Z.jpg"/>
    <x v="383"/>
    <m/>
    <s v="10 Въезд ангар\GA3948333_6_20260408T080657Z.jpg"/>
  </r>
  <r>
    <s v="ср"/>
    <x v="20"/>
    <x v="384"/>
    <x v="4"/>
    <x v="4"/>
    <x v="9"/>
    <x v="0"/>
    <m/>
    <s v="GA3948333_6_20260408T080740Z.jpg"/>
    <s v="C:\ВИДЕОНАБЛЮДЕНИЕ\10 Въезд ангар\"/>
    <s v="10 Въезд ангар\GA3948333_6_20260408T080740Z.jpg"/>
    <x v="384"/>
    <m/>
    <s v="10 Въезд ангар\GA3948333_6_20260408T080740Z.jpg"/>
  </r>
  <r>
    <s v="ср"/>
    <x v="20"/>
    <x v="385"/>
    <x v="4"/>
    <x v="4"/>
    <x v="4"/>
    <x v="0"/>
    <m/>
    <s v="GA3948333_6_20260408T080800Z.jpg"/>
    <s v="C:\ВИДЕОНАБЛЮДЕНИЕ\10 Въезд ангар\"/>
    <s v="10 Въезд ангар\GA3948333_6_20260408T080800Z.jpg"/>
    <x v="385"/>
    <m/>
    <s v="10 Въезд ангар\GA3948333_6_20260408T080800Z.jpg"/>
  </r>
  <r>
    <s v="ср"/>
    <x v="20"/>
    <x v="386"/>
    <x v="4"/>
    <x v="4"/>
    <x v="9"/>
    <x v="0"/>
    <m/>
    <s v="GA3948333_9_20260408T080810Z.jpg"/>
    <s v="C:\ВИДЕОНАБЛЮДЕНИЕ\15 Вход столярка\"/>
    <s v="15 Вход столярка\GA3948333_9_20260408T080810Z.jpg"/>
    <x v="386"/>
    <m/>
    <s v="15 Вход столярка\GA3948333_9_20260408T080810Z.jpg"/>
  </r>
  <r>
    <s v="ср"/>
    <x v="20"/>
    <x v="387"/>
    <x v="4"/>
    <x v="4"/>
    <x v="4"/>
    <x v="0"/>
    <m/>
    <s v="GA3948333_9_20260408T080837Z.jpg"/>
    <s v="C:\ВИДЕОНАБЛЮДЕНИЕ\15 Вход столярка\"/>
    <s v="15 Вход столярка\GA3948333_9_20260408T080837Z.jpg"/>
    <x v="387"/>
    <m/>
    <s v="15 Вход столярка\GA3948333_9_20260408T080837Z.jpg"/>
  </r>
  <r>
    <s v="ср"/>
    <x v="20"/>
    <x v="388"/>
    <x v="4"/>
    <x v="4"/>
    <x v="4"/>
    <x v="0"/>
    <m/>
    <s v="GA3948333_9_20260408T080913Z.jpg"/>
    <s v="C:\ВИДЕОНАБЛЮДЕНИЕ\15 Вход столярка\"/>
    <s v="15 Вход столярка\GA3948333_9_20260408T080913Z.jpg"/>
    <x v="388"/>
    <m/>
    <s v="15 Вход столярка\GA3948333_9_20260408T080913Z.jpg"/>
  </r>
  <r>
    <s v="ср"/>
    <x v="20"/>
    <x v="389"/>
    <x v="4"/>
    <x v="4"/>
    <x v="4"/>
    <x v="0"/>
    <m/>
    <s v="GA3948333_6_20260408T080932Z.jpg"/>
    <s v="C:\ВИДЕОНАБЛЮДЕНИЕ\10 Въезд ангар\"/>
    <s v="10 Въезд ангар\GA3948333_6_20260408T080932Z.jpg"/>
    <x v="389"/>
    <m/>
    <s v="10 Въезд ангар\GA3948333_6_20260408T080932Z.jpg"/>
  </r>
  <r>
    <s v="ср"/>
    <x v="20"/>
    <x v="390"/>
    <x v="1"/>
    <x v="4"/>
    <x v="4"/>
    <x v="0"/>
    <m/>
    <s v="GA3948333_4_20260408T082340Z.jpg"/>
    <s v="C:\ВИДЕОНАБЛЮДЕНИЕ\1 Въезд на базу\"/>
    <s v="1 Въезд на базу\GA3948333_4_20260408T082340Z.jpg"/>
    <x v="390"/>
    <m/>
    <s v="1 Въезд на базу\GA3948333_4_20260408T082340Z.jpg"/>
  </r>
  <r>
    <s v="ср"/>
    <x v="20"/>
    <x v="391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x v="391"/>
    <m/>
    <s v="2 Поката пилорама\GA3948333_8_20260408T113253Z.jpg"/>
  </r>
  <r>
    <s v="ср"/>
    <x v="20"/>
    <x v="392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x v="392"/>
    <m/>
    <s v="2 Поката пилорама\GA3948333_8_20260408T113258Z.jpg"/>
  </r>
  <r>
    <s v="ср"/>
    <x v="20"/>
    <x v="393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x v="393"/>
    <m/>
    <s v="2 Поката пилорама\GA3948333_8_20260408T113311Z.jpg"/>
  </r>
  <r>
    <s v="ср"/>
    <x v="20"/>
    <x v="394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x v="394"/>
    <m/>
    <s v="2 Поката пилорама\GA3948333_8_20260408T173433Z.jpg"/>
  </r>
  <r>
    <s v="ср"/>
    <x v="20"/>
    <x v="395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x v="395"/>
    <m/>
    <s v="2 Поката пилорама\GA3948333_8_20260408T173445Z.jpg"/>
  </r>
  <r>
    <s v="ср"/>
    <x v="20"/>
    <x v="396"/>
    <x v="17"/>
    <x v="18"/>
    <x v="14"/>
    <x v="0"/>
    <m/>
    <s v="GA3948333_4_20260408T173548Z.jpg"/>
    <s v="C:\ВИДЕОНАБЛЮДЕНИЕ\1 Въезд на базу\"/>
    <s v="1 Въезд на базу\GA3948333_4_20260408T173548Z.jpg"/>
    <x v="396"/>
    <m/>
    <s v="1 Въезд на базу\GA3948333_4_20260408T173548Z.jpg"/>
  </r>
  <r>
    <s v="ср"/>
    <x v="20"/>
    <x v="397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x v="397"/>
    <m/>
    <s v="3 Парковка офиса\GA3948333_3_20260408T173618Z.jpg"/>
  </r>
  <r>
    <s v="чт"/>
    <x v="21"/>
    <x v="398"/>
    <x v="4"/>
    <x v="18"/>
    <x v="30"/>
    <x v="0"/>
    <m/>
    <s v="GA3948333_6_20260409T121953Z.jpg"/>
    <s v="C:\ВИДЕОНАБЛЮДЕНИЕ\10 Въезд ангар\"/>
    <s v="10 Въезд ангар\GA3948333_6_20260409T121953Z.jpg"/>
    <x v="398"/>
    <m/>
    <s v="10 Въезд ангар\GA3948333_6_20260409T121953Z.jpg"/>
  </r>
  <r>
    <s v="чт"/>
    <x v="21"/>
    <x v="399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x v="399"/>
    <m/>
    <s v="10 Въезд ангар\GA3948333_6_20260409T122000Z.jpg"/>
  </r>
  <r>
    <s v="чт"/>
    <x v="21"/>
    <x v="400"/>
    <x v="5"/>
    <x v="18"/>
    <x v="30"/>
    <x v="0"/>
    <m/>
    <s v="GA3948333_6_20260409T122132Z.jpg"/>
    <s v="C:\ВИДЕОНАБЛЮДЕНИЕ\10 Въезд ангар\"/>
    <s v="10 Въезд ангар\GA3948333_6_20260409T122132Z.jpg"/>
    <x v="400"/>
    <m/>
    <s v="10 Въезд ангар\GA3948333_6_20260409T122132Z.jpg"/>
  </r>
  <r>
    <s v="чт"/>
    <x v="21"/>
    <x v="401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x v="401"/>
    <m/>
    <s v="2 Поката пилорама\GA3948333_8_20260409T122140Z.jpg"/>
  </r>
  <r>
    <s v="чт"/>
    <x v="21"/>
    <x v="402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x v="402"/>
    <m/>
    <s v="2 Поката пилорама\GA3948333_8_20260409T122155Z.jpg"/>
  </r>
  <r>
    <s v="чт"/>
    <x v="21"/>
    <x v="403"/>
    <x v="17"/>
    <x v="28"/>
    <x v="31"/>
    <x v="0"/>
    <m/>
    <s v="GA3948333_4_20260409T122242Z.jpg"/>
    <s v="C:\ВИДЕОНАБЛЮДЕНИЕ\1 Въезд на базу\"/>
    <s v="1 Въезд на базу\GA3948333_4_20260409T122242Z.jpg"/>
    <x v="403"/>
    <m/>
    <s v="1 Въезд на базу\GA3948333_4_20260409T122242Z.jpg"/>
  </r>
  <r>
    <s v="чт"/>
    <x v="21"/>
    <x v="404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x v="404"/>
    <m/>
    <s v="1 Въезд на базу\GA3948333_4_20260409T122257Z.jpg"/>
  </r>
  <r>
    <s v="пт"/>
    <x v="22"/>
    <x v="405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x v="405"/>
    <m/>
    <s v="3 Парковка офиса\GA3948333_3_20260410T130350Z.jpg"/>
  </r>
  <r>
    <s v="пт"/>
    <x v="22"/>
    <x v="406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x v="406"/>
    <m/>
    <s v="3 Парковка офиса\GA3948333_3_20260410T130401Z.jpg"/>
  </r>
  <r>
    <s v="пт"/>
    <x v="22"/>
    <x v="407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x v="407"/>
    <m/>
    <s v="3 Парковка офиса\GA3948333_3_20260410T130408Z.jpg"/>
  </r>
  <r>
    <s v="пт"/>
    <x v="22"/>
    <x v="408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x v="408"/>
    <d v="2026-04-10T17:35:02"/>
    <s v="3 Парковка офиса\GA3948333_3_20260410T173502Z.jpg"/>
  </r>
  <r>
    <s v="пт"/>
    <x v="22"/>
    <x v="409"/>
    <x v="4"/>
    <x v="30"/>
    <x v="4"/>
    <x v="0"/>
    <m/>
    <s v="K07156189_21_20260410T173727Z.jpg"/>
    <s v="C:\ВИДЕОНАБЛЮДЕНИЕ\4 Крыльцо офиса\"/>
    <s v="4 Крыльцо офиса\K07156189_21_20260410T173727Z.jpg"/>
    <x v="409"/>
    <d v="2026-04-10T17:37:27"/>
    <s v="4 Крыльцо офиса\K07156189_21_20260410T173727Z.jpg"/>
  </r>
  <r>
    <s v="пт"/>
    <x v="22"/>
    <x v="410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x v="410"/>
    <d v="2026-04-10T17:37:35"/>
    <s v="3 Парковка офиса\GA3948333_3_20260410T173735Z.jpg"/>
  </r>
  <r>
    <s v="пт"/>
    <x v="22"/>
    <x v="411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x v="411"/>
    <d v="2026-04-10T17:38:04"/>
    <s v="4 Крыльцо офиса\K07156189_21_20260410T173804Z.jpg"/>
  </r>
  <r>
    <s v="пт"/>
    <x v="22"/>
    <x v="412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x v="412"/>
    <d v="2026-04-10T17:38:10"/>
    <s v="4 Крыльцо офиса\K07156189_21_20260410T173810Z.jpg"/>
  </r>
  <r>
    <s v="пт"/>
    <x v="22"/>
    <x v="413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x v="413"/>
    <d v="2026-04-10T17:38:30"/>
    <s v="4 Крыльцо офиса\K07156189_21_20260410T173830Z.jpg"/>
  </r>
  <r>
    <s v="пт"/>
    <x v="22"/>
    <x v="414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x v="414"/>
    <d v="2026-04-10T17:41:19"/>
    <s v="4 Крыльцо офиса\K07156189_21_20260410T174119Z.jpg"/>
  </r>
  <r>
    <s v="пт"/>
    <x v="22"/>
    <x v="415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x v="415"/>
    <d v="2026-04-10T17:41:47"/>
    <s v="4 Крыльцо офиса\K07156189_21_20260410T174147Z.jpg"/>
  </r>
  <r>
    <s v="пт"/>
    <x v="22"/>
    <x v="416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x v="416"/>
    <d v="2026-04-10T17:41:50"/>
    <s v="4 Крыльцо офиса\K07156189_21_20260410T174150Z.jpg"/>
  </r>
  <r>
    <s v="пт"/>
    <x v="22"/>
    <x v="417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x v="417"/>
    <d v="2026-04-10T17:41:59"/>
    <s v="4 Крыльцо офиса\K07156189_21_20260410T174159Z.jpg"/>
  </r>
  <r>
    <s v="пт"/>
    <x v="22"/>
    <x v="418"/>
    <x v="10"/>
    <x v="30"/>
    <x v="4"/>
    <x v="0"/>
    <m/>
    <s v="K07156189_21_20260410T174237Z.jpg"/>
    <s v="C:\ВИДЕОНАБЛЮДЕНИЕ\4 Крыльцо офиса\"/>
    <s v="4 Крыльцо офиса\K07156189_21_20260410T174237Z.jpg"/>
    <x v="418"/>
    <d v="2026-04-10T17:42:37"/>
    <s v="4 Крыльцо офиса\K07156189_21_20260410T174237Z.jpg"/>
  </r>
  <r>
    <s v="пт"/>
    <x v="22"/>
    <x v="419"/>
    <x v="5"/>
    <x v="30"/>
    <x v="4"/>
    <x v="0"/>
    <m/>
    <s v="K07156189_21_20260410T174251Z.jpg"/>
    <s v="C:\ВИДЕОНАБЛЮДЕНИЕ\4 Крыльцо офиса\"/>
    <s v="4 Крыльцо офиса\K07156189_21_20260410T174251Z.jpg"/>
    <x v="419"/>
    <d v="2026-04-10T17:42:51"/>
    <s v="4 Крыльцо офиса\K07156189_21_20260410T174251Z.jpg"/>
  </r>
  <r>
    <s v="пт"/>
    <x v="22"/>
    <x v="420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x v="420"/>
    <d v="2026-04-10T17:42:59"/>
    <s v="3 Парковка офиса\GA3948333_3_20260410T174259Z.jpg"/>
  </r>
  <r>
    <s v="пн"/>
    <x v="23"/>
    <x v="421"/>
    <x v="4"/>
    <x v="31"/>
    <x v="30"/>
    <x v="0"/>
    <m/>
    <s v="GA3948333_6_20260413T094943Z.jpg"/>
    <s v="C:\ВИДЕОНАБЛЮДЕНИЕ\10 Въезд ангар\"/>
    <s v="10 Въезд ангар\GA3948333_6_20260413T094943Z.jpg"/>
    <x v="421"/>
    <m/>
    <s v="10 Въезд ангар\GA3948333_6_20260413T094943Z.jpg"/>
  </r>
  <r>
    <s v="вт"/>
    <x v="24"/>
    <x v="422"/>
    <x v="4"/>
    <x v="18"/>
    <x v="14"/>
    <x v="0"/>
    <m/>
    <s v="GA3948333_5_20260414T172311Z.jpg"/>
    <s v="C:\ВИДЕОНАБЛЮДЕНИЕ\11 Навес пилмат\"/>
    <s v="11 Навес пилмат\GA3948333_5_20260414T172311Z.jpg"/>
    <x v="422"/>
    <m/>
    <s v="11 Навес пилмат\GA3948333_5_20260414T172311Z.jpg"/>
  </r>
  <r>
    <s v="вт"/>
    <x v="24"/>
    <x v="423"/>
    <x v="16"/>
    <x v="18"/>
    <x v="14"/>
    <x v="0"/>
    <m/>
    <s v="GA3948333_6_20260414T172441Z.jpg"/>
    <s v="C:\ВИДЕОНАБЛЮДЕНИЕ\10 Въезд ангар\"/>
    <s v="10 Въезд ангар\GA3948333_6_20260414T172441Z.jpg"/>
    <x v="423"/>
    <m/>
    <s v="10 Въезд ангар\GA3948333_6_20260414T172441Z.jpg"/>
  </r>
  <r>
    <s v="вт"/>
    <x v="24"/>
    <x v="424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x v="424"/>
    <m/>
    <s v="10 Въезд ангар\GA3948333_6_20260414T172934Z.jpg"/>
  </r>
  <r>
    <s v="вт"/>
    <x v="24"/>
    <x v="425"/>
    <x v="17"/>
    <x v="18"/>
    <x v="14"/>
    <x v="0"/>
    <m/>
    <s v="GA3948333_4_20260414T173133Z.jpg"/>
    <s v="C:\ВИДЕОНАБЛЮДЕНИЕ\1 Въезд на базу\"/>
    <s v="1 Въезд на базу\GA3948333_4_20260414T173133Z.jpg"/>
    <x v="425"/>
    <m/>
    <s v="1 Въезд на базу\GA3948333_4_20260414T173133Z.jpg"/>
  </r>
  <r>
    <s v="ср"/>
    <x v="25"/>
    <x v="426"/>
    <x v="4"/>
    <x v="32"/>
    <x v="4"/>
    <x v="0"/>
    <m/>
    <s v="GA3948333_5_20260415T100738Z.jpg"/>
    <s v="C:\ВИДЕОНАБЛЮДЕНИЕ\11 Навес пилмат\"/>
    <s v="11 Навес пилмат\GA3948333_5_20260415T100738Z.jpg"/>
    <x v="426"/>
    <m/>
    <s v="11 Навес пилмат\GA3948333_5_20260415T100738Z.jpg"/>
  </r>
  <r>
    <s v="ср"/>
    <x v="25"/>
    <x v="427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x v="427"/>
    <m/>
    <s v="10 Въезд ангар\GA3948333_6_20260415T100755Z.jpg"/>
  </r>
  <r>
    <s v="ср"/>
    <x v="25"/>
    <x v="428"/>
    <x v="4"/>
    <x v="32"/>
    <x v="4"/>
    <x v="0"/>
    <m/>
    <s v="GA3948333_5_20260415T101228Z.jpg"/>
    <s v="C:\ВИДЕОНАБЛЮДЕНИЕ\11 Навес пилмат\"/>
    <s v="11 Навес пилмат\GA3948333_5_20260415T101228Z.jpg"/>
    <x v="428"/>
    <m/>
    <s v="11 Навес пилмат\GA3948333_5_20260415T101228Z.jpg"/>
  </r>
  <r>
    <s v="ср"/>
    <x v="25"/>
    <x v="429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x v="429"/>
    <m/>
    <s v="10 Въезд ангар\GA3948333_6_20260415T101230Z.jpg"/>
  </r>
  <r>
    <s v="ср"/>
    <x v="25"/>
    <x v="430"/>
    <x v="4"/>
    <x v="32"/>
    <x v="4"/>
    <x v="0"/>
    <m/>
    <s v="GA3948333_5_20260415T101525Z.jpg"/>
    <s v="C:\ВИДЕОНАБЛЮДЕНИЕ\11 Навес пилмат\"/>
    <s v="11 Навес пилмат\GA3948333_5_20260415T101525Z.jpg"/>
    <x v="430"/>
    <m/>
    <s v="11 Навес пилмат\GA3948333_5_20260415T101525Z.jpg"/>
  </r>
  <r>
    <s v="ср"/>
    <x v="25"/>
    <x v="431"/>
    <x v="4"/>
    <x v="32"/>
    <x v="4"/>
    <x v="0"/>
    <m/>
    <s v="GA3948333_5_20260415T101712Z.jpg"/>
    <s v="C:\ВИДЕОНАБЛЮДЕНИЕ\11 Навес пилмат\"/>
    <s v="11 Навес пилмат\GA3948333_5_20260415T101712Z.jpg"/>
    <x v="431"/>
    <m/>
    <s v="11 Навес пилмат\GA3948333_5_20260415T101712Z.jpg"/>
  </r>
  <r>
    <s v="ср"/>
    <x v="25"/>
    <x v="432"/>
    <x v="5"/>
    <x v="32"/>
    <x v="4"/>
    <x v="0"/>
    <m/>
    <s v="GA3948333_6_20260415T102327Z.jpg"/>
    <s v="C:\ВИДЕОНАБЛЮДЕНИЕ\10 Въезд ангар\"/>
    <s v="10 Въезд ангар\GA3948333_6_20260415T102327Z.jpg"/>
    <x v="432"/>
    <m/>
    <s v="10 Въезд ангар\GA3948333_6_20260415T102327Z.jpg"/>
  </r>
  <r>
    <s v="ср"/>
    <x v="25"/>
    <x v="433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x v="433"/>
    <m/>
    <s v="2 Поката пилорама\GA3948333_8_20260415T102333Z.jpg"/>
  </r>
  <r>
    <s v="ср"/>
    <x v="25"/>
    <x v="434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x v="434"/>
    <m/>
    <s v="2 Поката пилорама\GA3948333_8_20260415T102340Z.jpg"/>
  </r>
  <r>
    <s v="ср"/>
    <x v="25"/>
    <x v="435"/>
    <x v="17"/>
    <x v="32"/>
    <x v="4"/>
    <x v="0"/>
    <m/>
    <s v="GA3948333_4_20260415T102408Z.jpg"/>
    <s v="C:\ВИДЕОНАБЛЮДЕНИЕ\1 Въезд на базу\"/>
    <s v="1 Въезд на базу\GA3948333_4_20260415T102408Z.jpg"/>
    <x v="435"/>
    <m/>
    <s v="1 Въезд на базу\GA3948333_4_20260415T102408Z.jpg"/>
  </r>
  <r>
    <s v="ср"/>
    <x v="25"/>
    <x v="436"/>
    <x v="18"/>
    <x v="33"/>
    <x v="9"/>
    <x v="0"/>
    <m/>
    <s v="GA3948333_9_20260415T143729Z.jpg"/>
    <s v="C:\ВИДЕОНАБЛЮДЕНИЕ\15 Вход столярка\"/>
    <s v="15 Вход столярка\GA3948333_9_20260415T143729Z.jpg"/>
    <x v="436"/>
    <m/>
    <s v="15 Вход столярка\GA3948333_9_20260415T143729Z.jpg"/>
  </r>
  <r>
    <s v="ср"/>
    <x v="25"/>
    <x v="437"/>
    <x v="5"/>
    <x v="18"/>
    <x v="4"/>
    <x v="0"/>
    <m/>
    <s v="GA3948333_1_20260415T160737Z.jpg"/>
    <s v="C:\ВИДЕОНАБЛЮДЕНИЕ\8 Ангар вход\"/>
    <s v="8 Ангар вход\GA3948333_1_20260415T160737Z.jpg"/>
    <x v="437"/>
    <m/>
    <s v="8 Ангар вход\GA3948333_1_20260415T160737Z.jpg"/>
  </r>
  <r>
    <s v="чт"/>
    <x v="26"/>
    <x v="438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x v="438"/>
    <m/>
    <s v="2 Поката пилорама\GA3948333_8_20260416T100550Z.jpg"/>
  </r>
  <r>
    <s v="чт"/>
    <x v="26"/>
    <x v="439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x v="439"/>
    <m/>
    <s v="2 Поката пилорама\GA3948333_8_20260416T100800Z.jpg"/>
  </r>
  <r>
    <s v="чт"/>
    <x v="26"/>
    <x v="440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x v="440"/>
    <m/>
    <s v="2 Поката пилорама\GA3948333_8_20260416T101852Z.jpg"/>
  </r>
  <r>
    <s v="чт"/>
    <x v="26"/>
    <x v="441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x v="441"/>
    <m/>
    <s v="2 Поката пилорама\GA3948333_8_20260416T102837Z.jpg"/>
  </r>
  <r>
    <s v="чт"/>
    <x v="26"/>
    <x v="442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x v="442"/>
    <m/>
    <s v="2 Поката пилорама\GA3948333_8_20260416T102847Z.jpg"/>
  </r>
  <r>
    <s v="чт"/>
    <x v="26"/>
    <x v="443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x v="443"/>
    <m/>
    <s v="2 Поката пилорама\GA3948333_8_20260416T102914Z.jpg"/>
  </r>
  <r>
    <s v="чт"/>
    <x v="26"/>
    <x v="444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x v="444"/>
    <m/>
    <s v="2 Поката пилорама\GA3948333_8_20260416T104615Z.jpg"/>
  </r>
  <r>
    <s v="чт"/>
    <x v="26"/>
    <x v="445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x v="445"/>
    <m/>
    <s v="2 Поката пилорама\GA3948333_8_20260416T104916Z.jpg"/>
  </r>
  <r>
    <s v="чт"/>
    <x v="26"/>
    <x v="446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x v="446"/>
    <m/>
    <s v="2 Поката пилорама\GA3948333_8_20260416T104934Z.jpg"/>
  </r>
  <r>
    <s v="чт"/>
    <x v="26"/>
    <x v="447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x v="447"/>
    <m/>
    <s v="2 Поката пилорама\GA3948333_8_20260416T115450Z.jpg"/>
  </r>
  <r>
    <s v="чт"/>
    <x v="26"/>
    <x v="448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x v="448"/>
    <m/>
    <s v="2 Поката пилорама\GA3948333_8_20260416T115928Z.jpg"/>
  </r>
  <r>
    <s v="чт"/>
    <x v="26"/>
    <x v="449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x v="449"/>
    <m/>
    <s v="2 Поката пилорама\GA3948333_8_20260416T120333Z.jpg"/>
  </r>
  <r>
    <s v="чт"/>
    <x v="26"/>
    <x v="450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x v="450"/>
    <m/>
    <s v="2 Поката пилорама\GA3948333_8_20260416T120800Z.jpg"/>
  </r>
  <r>
    <s v="чт"/>
    <x v="26"/>
    <x v="451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x v="451"/>
    <m/>
    <s v="2 Поката пилорама\GA3948333_8_20260416T121306Z.jpg"/>
  </r>
  <r>
    <s v="пт"/>
    <x v="27"/>
    <x v="452"/>
    <x v="3"/>
    <x v="4"/>
    <x v="4"/>
    <x v="0"/>
    <m/>
    <s v="GA3948333_9_20260417T150646Z.jpg"/>
    <s v="C:\ВИДЕОНАБЛЮДЕНИЕ\15 Вход столярка\"/>
    <s v="15 Вход столярка\GA3948333_9_20260417T150646Z.jpg"/>
    <x v="452"/>
    <m/>
    <s v="15 Вход столярка\GA3948333_9_20260417T150646Z.jpg"/>
  </r>
  <r>
    <s v="пт"/>
    <x v="27"/>
    <x v="453"/>
    <x v="3"/>
    <x v="4"/>
    <x v="4"/>
    <x v="0"/>
    <m/>
    <s v="GA3948333_9_20260417T150656Z.jpg"/>
    <s v="C:\ВИДЕОНАБЛЮДЕНИЕ\15 Вход столярка\"/>
    <s v="15 Вход столярка\GA3948333_9_20260417T150656Z.jpg"/>
    <x v="453"/>
    <m/>
    <s v="15 Вход столярка\GA3948333_9_20260417T150656Z.jpg"/>
  </r>
  <r>
    <s v="пт"/>
    <x v="27"/>
    <x v="454"/>
    <x v="3"/>
    <x v="4"/>
    <x v="4"/>
    <x v="0"/>
    <m/>
    <s v="GA3948333_9_20260417T150701Z.jpg"/>
    <s v="C:\ВИДЕОНАБЛЮДЕНИЕ\15 Вход столярка\"/>
    <s v="15 Вход столярка\GA3948333_9_20260417T150701Z.jpg"/>
    <x v="454"/>
    <m/>
    <s v="15 Вход столярка\GA3948333_9_20260417T150701Z.jpg"/>
  </r>
  <r>
    <s v="пт"/>
    <x v="27"/>
    <x v="455"/>
    <x v="3"/>
    <x v="4"/>
    <x v="4"/>
    <x v="0"/>
    <m/>
    <s v="GA3948333_9_20260417T150929Z.jpg"/>
    <s v="C:\ВИДЕОНАБЛЮДЕНИЕ\15 Вход столярка\"/>
    <s v="15 Вход столярка\GA3948333_9_20260417T150929Z.jpg"/>
    <x v="455"/>
    <m/>
    <s v="15 Вход столярка\GA3948333_9_20260417T150929Z.jpg"/>
  </r>
  <r>
    <s v="пт"/>
    <x v="27"/>
    <x v="456"/>
    <x v="3"/>
    <x v="4"/>
    <x v="4"/>
    <x v="0"/>
    <m/>
    <s v="GA3948333_9_20260417T150957Z.jpg"/>
    <s v="C:\ВИДЕОНАБЛЮДЕНИЕ\15 Вход столярка\"/>
    <s v="15 Вход столярка\GA3948333_9_20260417T150957Z.jpg"/>
    <x v="456"/>
    <m/>
    <s v="15 Вход столярка\GA3948333_9_20260417T150957Z.jpg"/>
  </r>
  <r>
    <s v="пт"/>
    <x v="27"/>
    <x v="457"/>
    <x v="3"/>
    <x v="4"/>
    <x v="33"/>
    <x v="0"/>
    <m/>
    <s v="GA3948333_9_20260417T151031Z.jpg"/>
    <s v="C:\ВИДЕОНАБЛЮДЕНИЕ\15 Вход столярка\"/>
    <s v="15 Вход столярка\GA3948333_9_20260417T151031Z.jpg"/>
    <x v="457"/>
    <m/>
    <s v="15 Вход столярка\GA3948333_9_20260417T151031Z.jpg"/>
  </r>
  <r>
    <s v="пт"/>
    <x v="27"/>
    <x v="458"/>
    <x v="3"/>
    <x v="4"/>
    <x v="33"/>
    <x v="0"/>
    <m/>
    <s v="GA3948333_9_20260417T151036Z.jpg"/>
    <s v="C:\ВИДЕОНАБЛЮДЕНИЕ\15 Вход столярка\"/>
    <s v="15 Вход столярка\GA3948333_9_20260417T151036Z.jpg"/>
    <x v="458"/>
    <m/>
    <s v="15 Вход столярка\GA3948333_9_20260417T151036Z.jpg"/>
  </r>
  <r>
    <s v="пт"/>
    <x v="27"/>
    <x v="459"/>
    <x v="3"/>
    <x v="4"/>
    <x v="33"/>
    <x v="0"/>
    <m/>
    <s v="GA3948333_9_20260417T151101Z.jpg"/>
    <s v="C:\ВИДЕОНАБЛЮДЕНИЕ\15 Вход столярка\"/>
    <s v="15 Вход столярка\GA3948333_9_20260417T151101Z.jpg"/>
    <x v="459"/>
    <m/>
    <s v="15 Вход столярка\GA3948333_9_20260417T151101Z.jpg"/>
  </r>
  <r>
    <s v="пт"/>
    <x v="27"/>
    <x v="460"/>
    <x v="3"/>
    <x v="4"/>
    <x v="34"/>
    <x v="0"/>
    <m/>
    <s v="GA3948333_9_20260417T151127Z.jpg"/>
    <s v="C:\ВИДЕОНАБЛЮДЕНИЕ\15 Вход столярка\"/>
    <s v="15 Вход столярка\GA3948333_9_20260417T151127Z.jpg"/>
    <x v="460"/>
    <m/>
    <s v="15 Вход столярка\GA3948333_9_20260417T151127Z.jpg"/>
  </r>
  <r>
    <s v="пт"/>
    <x v="27"/>
    <x v="461"/>
    <x v="3"/>
    <x v="4"/>
    <x v="34"/>
    <x v="0"/>
    <m/>
    <s v="GA3948333_9_20260417T151203Z.jpg"/>
    <s v="C:\ВИДЕОНАБЛЮДЕНИЕ\15 Вход столярка\"/>
    <s v="15 Вход столярка\GA3948333_9_20260417T151203Z.jpg"/>
    <x v="461"/>
    <m/>
    <s v="15 Вход столярка\GA3948333_9_20260417T151203Z.jpg"/>
  </r>
  <r>
    <s v="пт"/>
    <x v="27"/>
    <x v="462"/>
    <x v="3"/>
    <x v="4"/>
    <x v="34"/>
    <x v="0"/>
    <m/>
    <s v="GA3948333_9_20260417T151219Z.jpg"/>
    <s v="C:\ВИДЕОНАБЛЮДЕНИЕ\15 Вход столярка\"/>
    <s v="15 Вход столярка\GA3948333_9_20260417T151219Z.jpg"/>
    <x v="462"/>
    <m/>
    <s v="15 Вход столярка\GA3948333_9_20260417T151219Z.jpg"/>
  </r>
  <r>
    <s v="пт"/>
    <x v="27"/>
    <x v="463"/>
    <x v="3"/>
    <x v="4"/>
    <x v="34"/>
    <x v="0"/>
    <m/>
    <s v="GA3948333_9_20260417T151238Z.jpg"/>
    <s v="C:\ВИДЕОНАБЛЮДЕНИЕ\15 Вход столярка\"/>
    <s v="15 Вход столярка\GA3948333_9_20260417T151238Z.jpg"/>
    <x v="463"/>
    <m/>
    <s v="15 Вход столярка\GA3948333_9_20260417T151238Z.jpg"/>
  </r>
  <r>
    <s v="пт"/>
    <x v="27"/>
    <x v="464"/>
    <x v="3"/>
    <x v="4"/>
    <x v="34"/>
    <x v="0"/>
    <m/>
    <s v="GA3948333_9_20260417T151250Z.jpg"/>
    <s v="C:\ВИДЕОНАБЛЮДЕНИЕ\15 Вход столярка\"/>
    <s v="15 Вход столярка\GA3948333_9_20260417T151250Z.jpg"/>
    <x v="464"/>
    <m/>
    <s v="15 Вход столярка\GA3948333_9_20260417T151250Z.jpg"/>
  </r>
  <r>
    <s v="пт"/>
    <x v="27"/>
    <x v="465"/>
    <x v="3"/>
    <x v="4"/>
    <x v="34"/>
    <x v="0"/>
    <m/>
    <s v="GA3948333_9_20260417T151258Z.jpg"/>
    <s v="C:\ВИДЕОНАБЛЮДЕНИЕ\15 Вход столярка\"/>
    <s v="15 Вход столярка\GA3948333_9_20260417T151258Z.jpg"/>
    <x v="465"/>
    <m/>
    <s v="15 Вход столярка\GA3948333_9_20260417T151258Z.jpg"/>
  </r>
  <r>
    <s v="пт"/>
    <x v="27"/>
    <x v="466"/>
    <x v="3"/>
    <x v="4"/>
    <x v="34"/>
    <x v="0"/>
    <m/>
    <s v="GA3948333_9_20260417T151311Z.jpg"/>
    <s v="C:\ВИДЕОНАБЛЮДЕНИЕ\15 Вход столярка\"/>
    <s v="15 Вход столярка\GA3948333_9_20260417T151311Z.jpg"/>
    <x v="466"/>
    <m/>
    <s v="15 Вход столярка\GA3948333_9_20260417T151311Z.jpg"/>
  </r>
  <r>
    <s v="пт"/>
    <x v="27"/>
    <x v="467"/>
    <x v="3"/>
    <x v="4"/>
    <x v="34"/>
    <x v="0"/>
    <m/>
    <s v="GA3948333_9_20260417T151317Z.jpg"/>
    <s v="C:\ВИДЕОНАБЛЮДЕНИЕ\15 Вход столярка\"/>
    <s v="15 Вход столярка\GA3948333_9_20260417T151317Z.jpg"/>
    <x v="467"/>
    <m/>
    <s v="15 Вход столярка\GA3948333_9_20260417T151317Z.jpg"/>
  </r>
  <r>
    <s v="пт"/>
    <x v="27"/>
    <x v="468"/>
    <x v="3"/>
    <x v="4"/>
    <x v="34"/>
    <x v="0"/>
    <m/>
    <s v="GA3948333_9_20260417T151330Z.jpg"/>
    <s v="C:\ВИДЕОНАБЛЮДЕНИЕ\15 Вход столярка\"/>
    <s v="15 Вход столярка\GA3948333_9_20260417T151330Z.jpg"/>
    <x v="468"/>
    <m/>
    <s v="15 Вход столярка\GA3948333_9_20260417T151330Z.jpg"/>
  </r>
  <r>
    <s v="пт"/>
    <x v="27"/>
    <x v="469"/>
    <x v="3"/>
    <x v="4"/>
    <x v="34"/>
    <x v="0"/>
    <m/>
    <s v="GA3948333_9_20260417T151343Z.jpg"/>
    <s v="C:\ВИДЕОНАБЛЮДЕНИЕ\15 Вход столярка\"/>
    <s v="15 Вход столярка\GA3948333_9_20260417T151343Z.jpg"/>
    <x v="469"/>
    <m/>
    <s v="15 Вход столярка\GA3948333_9_20260417T151343Z.jpg"/>
  </r>
  <r>
    <s v="пт"/>
    <x v="27"/>
    <x v="470"/>
    <x v="3"/>
    <x v="4"/>
    <x v="34"/>
    <x v="0"/>
    <m/>
    <s v="GA3948333_9_20260417T151356Z.jpg"/>
    <s v="C:\ВИДЕОНАБЛЮДЕНИЕ\15 Вход столярка\"/>
    <s v="15 Вход столярка\GA3948333_9_20260417T151356Z.jpg"/>
    <x v="470"/>
    <m/>
    <s v="15 Вход столярка\GA3948333_9_20260417T151356Z.jpg"/>
  </r>
  <r>
    <s v="пт"/>
    <x v="27"/>
    <x v="471"/>
    <x v="3"/>
    <x v="4"/>
    <x v="34"/>
    <x v="0"/>
    <m/>
    <s v="GA3948333_9_20260417T151404Z.jpg"/>
    <s v="C:\ВИДЕОНАБЛЮДЕНИЕ\15 Вход столярка\"/>
    <s v="15 Вход столярка\GA3948333_9_20260417T151404Z.jpg"/>
    <x v="471"/>
    <m/>
    <s v="15 Вход столярка\GA3948333_9_20260417T151404Z.jpg"/>
  </r>
  <r>
    <s v="пт"/>
    <x v="27"/>
    <x v="472"/>
    <x v="3"/>
    <x v="4"/>
    <x v="34"/>
    <x v="0"/>
    <m/>
    <s v="GA3948333_9_20260417T151414Z.jpg"/>
    <s v="C:\ВИДЕОНАБЛЮДЕНИЕ\15 Вход столярка\"/>
    <s v="15 Вход столярка\GA3948333_9_20260417T151414Z.jpg"/>
    <x v="472"/>
    <m/>
    <s v="15 Вход столярка\GA3948333_9_20260417T151414Z.jpg"/>
  </r>
  <r>
    <s v="пт"/>
    <x v="27"/>
    <x v="473"/>
    <x v="3"/>
    <x v="4"/>
    <x v="34"/>
    <x v="0"/>
    <m/>
    <s v="GA3948333_9_20260417T151423Z.jpg"/>
    <s v="C:\ВИДЕОНАБЛЮДЕНИЕ\15 Вход столярка\"/>
    <s v="15 Вход столярка\GA3948333_9_20260417T151423Z.jpg"/>
    <x v="473"/>
    <m/>
    <s v="15 Вход столярка\GA3948333_9_20260417T151423Z.jpg"/>
  </r>
  <r>
    <s v="вс"/>
    <x v="28"/>
    <x v="474"/>
    <x v="4"/>
    <x v="34"/>
    <x v="35"/>
    <x v="0"/>
    <m/>
    <s v="GA3948333_6_20260419T142108Z.jpg"/>
    <s v="C:\ВИДЕОНАБЛЮДЕНИЕ\10 Въезд ангар\"/>
    <s v="10 Въезд ангар\GA3948333_6_20260419T142108Z.jpg"/>
    <x v="474"/>
    <m/>
    <s v="10 Въезд ангар\GA3948333_6_20260419T142108Z.jpg"/>
  </r>
  <r>
    <s v="вс"/>
    <x v="28"/>
    <x v="475"/>
    <x v="6"/>
    <x v="35"/>
    <x v="35"/>
    <x v="0"/>
    <m/>
    <s v="GA3948333_5_20260419T142306Z.jpg"/>
    <s v="C:\ВИДЕОНАБЛЮДЕНИЕ\11 Навес пилмат\"/>
    <s v="11 Навес пилмат\GA3948333_5_20260419T142306Z.jpg"/>
    <x v="475"/>
    <m/>
    <s v="11 Навес пилмат\GA3948333_5_20260419T142306Z.jpg"/>
  </r>
  <r>
    <s v="ср"/>
    <x v="29"/>
    <x v="476"/>
    <x v="4"/>
    <x v="36"/>
    <x v="4"/>
    <x v="0"/>
    <m/>
    <s v="GA3948333_6_20260422T064539Z.jpg"/>
    <s v="C:\ВИДЕОНАБЛЮДЕНИЕ\10 Въезд ангар\"/>
    <s v="10 Въезд ангар\GA3948333_6_20260422T064539Z.jpg"/>
    <x v="476"/>
    <m/>
    <s v="10 Въезд ангар\GA3948333_6_20260422T064539Z.jpg"/>
  </r>
  <r>
    <s v="ср"/>
    <x v="29"/>
    <x v="477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x v="477"/>
    <m/>
    <s v="2 Поката пилорама\GA3948333_8_20260422T065356Z.jpg"/>
  </r>
  <r>
    <s v="ср"/>
    <x v="29"/>
    <x v="478"/>
    <x v="17"/>
    <x v="37"/>
    <x v="4"/>
    <x v="0"/>
    <m/>
    <s v="GA3948333_4_20260422T070616Z.jpg"/>
    <s v="C:\ВИДЕОНАБЛЮДЕНИЕ\1 Въезд на базу\"/>
    <s v="1 Въезд на базу\GA3948333_4_20260422T070616Z.jpg"/>
    <x v="478"/>
    <m/>
    <s v="1 Въезд на базу\GA3948333_4_20260422T070616Z.jpg"/>
  </r>
  <r>
    <s v="ср"/>
    <x v="29"/>
    <x v="479"/>
    <x v="19"/>
    <x v="37"/>
    <x v="4"/>
    <x v="0"/>
    <m/>
    <s v="GA3948333_4_20260422T070620Z.jpg"/>
    <s v="C:\ВИДЕОНАБЛЮДЕНИЕ\1 Въезд на базу\"/>
    <s v="1 Въезд на базу\GA3948333_4_20260422T070620Z.jpg"/>
    <x v="479"/>
    <m/>
    <s v="1 Въезд на базу\GA3948333_4_20260422T070620Z.jpg"/>
  </r>
  <r>
    <s v="ср"/>
    <x v="29"/>
    <x v="480"/>
    <x v="20"/>
    <x v="37"/>
    <x v="4"/>
    <x v="0"/>
    <m/>
    <s v="GA3948333_4_20260422T075040Z.jpg"/>
    <s v="C:\ВИДЕОНАБЛЮДЕНИЕ\1 Въезд на базу\"/>
    <s v="1 Въезд на базу\GA3948333_4_20260422T075040Z.jpg"/>
    <x v="480"/>
    <m/>
    <s v="1 Въезд на базу\GA3948333_4_20260422T075040Z.jpg"/>
  </r>
  <r>
    <s v="ср"/>
    <x v="29"/>
    <x v="481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x v="481"/>
    <m/>
    <s v="2 Поката пилорама\GA3948333_8_20260422T094822Z.jpg"/>
  </r>
  <r>
    <s v="ср"/>
    <x v="29"/>
    <x v="482"/>
    <x v="0"/>
    <x v="38"/>
    <x v="4"/>
    <x v="0"/>
    <m/>
    <s v="GA3948333_4_20260422T122734Z.jpg"/>
    <s v="C:\ВИДЕОНАБЛЮДЕНИЕ\1 Въезд на базу\"/>
    <s v="1 Въезд на базу\GA3948333_4_20260422T122734Z.jpg"/>
    <x v="482"/>
    <m/>
    <s v="1 Въезд на базу\GA3948333_4_20260422T122734Z.jpg"/>
  </r>
  <r>
    <s v="ср"/>
    <x v="29"/>
    <x v="483"/>
    <x v="21"/>
    <x v="39"/>
    <x v="4"/>
    <x v="0"/>
    <m/>
    <s v="K07156189_23_20260422T123037Z.jpg"/>
    <s v="C:\ВИДЕОНАБЛЮДЕНИЕ\13 Склад хол\"/>
    <s v="13 Склад хол\K07156189_23_20260422T123037Z.jpg"/>
    <x v="483"/>
    <m/>
    <s v="13 Склад хол\K07156189_23_20260422T123037Z.jpg"/>
  </r>
  <r>
    <s v="ср"/>
    <x v="29"/>
    <x v="484"/>
    <x v="14"/>
    <x v="38"/>
    <x v="4"/>
    <x v="0"/>
    <m/>
    <s v="GA3948333_6_20260422T123723Z.jpg"/>
    <s v="C:\ВИДЕОНАБЛЮДЕНИЕ\10 Въезд ангар\"/>
    <s v="10 Въезд ангар\GA3948333_6_20260422T123723Z.jpg"/>
    <x v="484"/>
    <m/>
    <s v="10 Въезд ангар\GA3948333_6_20260422T123723Z.jpg"/>
  </r>
  <r>
    <s v="ср"/>
    <x v="29"/>
    <x v="485"/>
    <x v="3"/>
    <x v="38"/>
    <x v="4"/>
    <x v="0"/>
    <m/>
    <s v="GA3948333_6_20260422T124433Z.jpg"/>
    <s v="C:\ВИДЕОНАБЛЮДЕНИЕ\10 Въезд ангар\"/>
    <s v="10 Въезд ангар\GA3948333_6_20260422T124433Z.jpg"/>
    <x v="485"/>
    <m/>
    <s v="10 Въезд ангар\GA3948333_6_20260422T124433Z.jpg"/>
  </r>
  <r>
    <s v="ср"/>
    <x v="29"/>
    <x v="486"/>
    <x v="3"/>
    <x v="38"/>
    <x v="4"/>
    <x v="0"/>
    <m/>
    <s v="GA3948333_6_20260422T124725Z.jpg"/>
    <s v="C:\ВИДЕОНАБЛЮДЕНИЕ\10 Въезд ангар\"/>
    <s v="10 Въезд ангар\GA3948333_6_20260422T124725Z.jpg"/>
    <x v="486"/>
    <m/>
    <s v="10 Въезд ангар\GA3948333_6_20260422T124725Z.jpg"/>
  </r>
  <r>
    <s v="ср"/>
    <x v="29"/>
    <x v="487"/>
    <x v="3"/>
    <x v="38"/>
    <x v="4"/>
    <x v="0"/>
    <m/>
    <s v="GA3948333_6_20260422T124934Z.jpg"/>
    <s v="C:\ВИДЕОНАБЛЮДЕНИЕ\10 Въезд ангар\"/>
    <s v="10 Въезд ангар\GA3948333_6_20260422T124934Z.jpg"/>
    <x v="487"/>
    <m/>
    <s v="10 Въезд ангар\GA3948333_6_20260422T124934Z.jpg"/>
  </r>
  <r>
    <s v="ср"/>
    <x v="29"/>
    <x v="488"/>
    <x v="3"/>
    <x v="38"/>
    <x v="4"/>
    <x v="0"/>
    <m/>
    <s v="GA3948333_6_20260422T125210Z.jpg"/>
    <s v="C:\ВИДЕОНАБЛЮДЕНИЕ\10 Въезд ангар\"/>
    <s v="10 Въезд ангар\GA3948333_6_20260422T125210Z.jpg"/>
    <x v="488"/>
    <m/>
    <s v="10 Въезд ангар\GA3948333_6_20260422T125210Z.jpg"/>
  </r>
  <r>
    <s v="ср"/>
    <x v="29"/>
    <x v="489"/>
    <x v="3"/>
    <x v="38"/>
    <x v="4"/>
    <x v="0"/>
    <m/>
    <s v="GA3948333_6_20260422T125517Z.jpg"/>
    <s v="C:\ВИДЕОНАБЛЮДЕНИЕ\10 Въезд ангар\"/>
    <s v="10 Въезд ангар\GA3948333_6_20260422T125517Z.jpg"/>
    <x v="489"/>
    <m/>
    <s v="10 Въезд ангар\GA3948333_6_20260422T125517Z.jpg"/>
  </r>
  <r>
    <s v="ср"/>
    <x v="29"/>
    <x v="490"/>
    <x v="3"/>
    <x v="38"/>
    <x v="4"/>
    <x v="0"/>
    <m/>
    <s v="GA3948333_6_20260422T125730Z.jpg"/>
    <s v="C:\ВИДЕОНАБЛЮДЕНИЕ\10 Въезд ангар\"/>
    <s v="10 Въезд ангар\GA3948333_6_20260422T125730Z.jpg"/>
    <x v="490"/>
    <m/>
    <s v="10 Въезд ангар\GA3948333_6_20260422T125730Z.jpg"/>
  </r>
  <r>
    <s v="ср"/>
    <x v="29"/>
    <x v="491"/>
    <x v="0"/>
    <x v="11"/>
    <x v="4"/>
    <x v="0"/>
    <m/>
    <s v="GA3948333_4_20260422T165245Z.jpg"/>
    <s v="C:\ВИДЕОНАБЛЮДЕНИЕ\1 Въезд на базу\"/>
    <s v="1 Въезд на базу\GA3948333_4_20260422T165245Z.jpg"/>
    <x v="491"/>
    <m/>
    <s v="1 Въезд на базу\GA3948333_4_20260422T165245Z.jpg"/>
  </r>
  <r>
    <s v="ср"/>
    <x v="29"/>
    <x v="492"/>
    <x v="3"/>
    <x v="11"/>
    <x v="4"/>
    <x v="0"/>
    <m/>
    <s v="GA3948333_5_20260422T170640Z.jpg"/>
    <s v="C:\ВИДЕОНАБЛЮДЕНИЕ\11 Навес пилмат\"/>
    <s v="11 Навес пилмат\GA3948333_5_20260422T170640Z.jpg"/>
    <x v="492"/>
    <m/>
    <s v="11 Навес пилмат\GA3948333_5_20260422T170640Z.jpg"/>
  </r>
  <r>
    <s v="ср"/>
    <x v="29"/>
    <x v="493"/>
    <x v="3"/>
    <x v="11"/>
    <x v="4"/>
    <x v="0"/>
    <m/>
    <s v="GA3948333_5_20260422T170914Z.jpg"/>
    <s v="C:\ВИДЕОНАБЛЮДЕНИЕ\11 Навес пилмат\"/>
    <s v="11 Навес пилмат\GA3948333_5_20260422T170914Z.jpg"/>
    <x v="493"/>
    <m/>
    <s v="11 Навес пилмат\GA3948333_5_20260422T170914Z.jpg"/>
  </r>
  <r>
    <s v="ср"/>
    <x v="29"/>
    <x v="494"/>
    <x v="3"/>
    <x v="11"/>
    <x v="4"/>
    <x v="0"/>
    <m/>
    <s v="GA3948333_5_20260422T171144Z.jpg"/>
    <s v="C:\ВИДЕОНАБЛЮДЕНИЕ\11 Навес пилмат\"/>
    <s v="11 Навес пилмат\GA3948333_5_20260422T171144Z.jpg"/>
    <x v="494"/>
    <m/>
    <s v="11 Навес пилмат\GA3948333_5_20260422T171144Z.jpg"/>
  </r>
  <r>
    <s v="ср"/>
    <x v="29"/>
    <x v="495"/>
    <x v="3"/>
    <x v="11"/>
    <x v="4"/>
    <x v="0"/>
    <m/>
    <s v="GA3948333_5_20260422T171322Z.jpg"/>
    <s v="C:\ВИДЕОНАБЛЮДЕНИЕ\11 Навес пилмат\"/>
    <s v="11 Навес пилмат\GA3948333_5_20260422T171322Z.jpg"/>
    <x v="495"/>
    <m/>
    <s v="11 Навес пилмат\GA3948333_5_20260422T171322Z.jpg"/>
  </r>
  <r>
    <s v="ср"/>
    <x v="29"/>
    <x v="496"/>
    <x v="3"/>
    <x v="11"/>
    <x v="34"/>
    <x v="0"/>
    <m/>
    <s v="GA3948333_5_20260422T171609Z.jpg"/>
    <s v="C:\ВИДЕОНАБЛЮДЕНИЕ\11 Навес пилмат\"/>
    <s v="11 Навес пилмат\GA3948333_5_20260422T171609Z.jpg"/>
    <x v="496"/>
    <m/>
    <s v="11 Навес пилмат\GA3948333_5_20260422T171609Z.jpg"/>
  </r>
  <r>
    <s v="ср"/>
    <x v="29"/>
    <x v="497"/>
    <x v="22"/>
    <x v="36"/>
    <x v="36"/>
    <x v="0"/>
    <m/>
    <s v="GA3948333_4_20260422T191627Z.jpg"/>
    <s v="C:\ВИДЕОНАБЛЮДЕНИЕ\1 Въезд на базу\"/>
    <s v="1 Въезд на базу\GA3948333_4_20260422T191627Z.jpg"/>
    <x v="497"/>
    <m/>
    <s v="1 Въезд на базу\GA3948333_4_20260422T191627Z.jpg"/>
  </r>
  <r>
    <s v="ср"/>
    <x v="29"/>
    <x v="498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x v="498"/>
    <m/>
    <s v="2 Поката пилорама\GA3948333_8_20260422T191658Z.jpg"/>
  </r>
  <r>
    <s v="ср"/>
    <x v="29"/>
    <x v="499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x v="499"/>
    <m/>
    <s v="2 Поката пилорама\GA3948333_8_20260422T191710Z.jpg"/>
  </r>
  <r>
    <s v="ср"/>
    <x v="29"/>
    <x v="500"/>
    <x v="14"/>
    <x v="36"/>
    <x v="36"/>
    <x v="0"/>
    <m/>
    <s v="GA3948333_6_20260422T191735Z.jpg"/>
    <s v="C:\ВИДЕОНАБЛЮДЕНИЕ\10 Въезд ангар\"/>
    <s v="10 Въезд ангар\GA3948333_6_20260422T191735Z.jpg"/>
    <x v="500"/>
    <m/>
    <s v="10 Въезд ангар\GA3948333_6_20260422T191735Z.jpg"/>
  </r>
  <r>
    <s v="ср"/>
    <x v="29"/>
    <x v="501"/>
    <x v="3"/>
    <x v="36"/>
    <x v="36"/>
    <x v="0"/>
    <m/>
    <s v="GA3948333_6_20260422T191904Z.jpg"/>
    <s v="C:\ВИДЕОНАБЛЮДЕНИЕ\10 Въезд ангар\"/>
    <s v="10 Въезд ангар\GA3948333_6_20260422T191904Z.jpg"/>
    <x v="501"/>
    <m/>
    <s v="10 Въезд ангар\GA3948333_6_20260422T191904Z.jpg"/>
  </r>
  <r>
    <s v="ср"/>
    <x v="29"/>
    <x v="502"/>
    <x v="3"/>
    <x v="36"/>
    <x v="36"/>
    <x v="0"/>
    <m/>
    <s v="GA3948333_6_20260422T192056Z.jpg"/>
    <s v="C:\ВИДЕОНАБЛЮДЕНИЕ\10 Въезд ангар\"/>
    <s v="10 Въезд ангар\GA3948333_6_20260422T192056Z.jpg"/>
    <x v="502"/>
    <m/>
    <s v="10 Въезд ангар\GA3948333_6_20260422T192056Z.jpg"/>
  </r>
  <r>
    <s v="ср"/>
    <x v="29"/>
    <x v="503"/>
    <x v="3"/>
    <x v="36"/>
    <x v="36"/>
    <x v="0"/>
    <m/>
    <s v="GA3948333_6_20260422T192246Z.jpg"/>
    <s v="C:\ВИДЕОНАБЛЮДЕНИЕ\10 Въезд ангар\"/>
    <s v="10 Въезд ангар\GA3948333_6_20260422T192246Z.jpg"/>
    <x v="503"/>
    <m/>
    <s v="10 Въезд ангар\GA3948333_6_20260422T192246Z.jpg"/>
  </r>
  <r>
    <s v="ср"/>
    <x v="29"/>
    <x v="504"/>
    <x v="3"/>
    <x v="36"/>
    <x v="36"/>
    <x v="0"/>
    <m/>
    <s v="GA3948333_6_20260422T192259Z.jpg"/>
    <s v="C:\ВИДЕОНАБЛЮДЕНИЕ\10 Въезд ангар\"/>
    <s v="10 Въезд ангар\GA3948333_6_20260422T192259Z.jpg"/>
    <x v="504"/>
    <m/>
    <s v="10 Въезд ангар\GA3948333_6_20260422T192259Z.jpg"/>
  </r>
  <r>
    <s v="пт"/>
    <x v="30"/>
    <x v="505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x v="505"/>
    <m/>
    <s v="5 Крыльцо общага\K07156189_22_20260424T191532Z.jpg"/>
  </r>
  <r>
    <s v="пт"/>
    <x v="30"/>
    <x v="506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x v="506"/>
    <m/>
    <s v="5 Крыльцо общага\K07156189_22_20260424T191540Z.jpg"/>
  </r>
  <r>
    <s v="пт"/>
    <x v="30"/>
    <x v="507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x v="507"/>
    <m/>
    <s v="5 Крыльцо общага\K07156189_22_20260424T191547Z.jpg"/>
  </r>
  <r>
    <s v="пт"/>
    <x v="30"/>
    <x v="508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x v="508"/>
    <m/>
    <s v="5 Крыльцо общага\K07156189_22_20260424T191552Z.jpg"/>
  </r>
  <r>
    <s v="вс"/>
    <x v="31"/>
    <x v="509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x v="509"/>
    <m/>
    <s v="2 Поката пилорама\GA3948333_8_20260426T113320Z.jpg"/>
  </r>
  <r>
    <s v="вс"/>
    <x v="31"/>
    <x v="510"/>
    <x v="23"/>
    <x v="40"/>
    <x v="4"/>
    <x v="0"/>
    <m/>
    <s v="GA3948333_4_20260426T122605Z.jpg"/>
    <s v="C:\ВИДЕОНАБЛЮДЕНИЕ\1 Въезд на базу\"/>
    <s v="1 Въезд на базу\GA3948333_4_20260426T122605Z.jpg"/>
    <x v="510"/>
    <m/>
    <s v="1 Въезд на базу\GA3948333_4_20260426T122605Z.jpg"/>
  </r>
  <r>
    <s v="пн"/>
    <x v="32"/>
    <x v="511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x v="511"/>
    <m/>
    <s v="2 Поката пилорама\GA3948333_8_20260427T094521Z.jpg"/>
  </r>
  <r>
    <s v="пн"/>
    <x v="32"/>
    <x v="512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x v="512"/>
    <m/>
    <s v="2 Поката пилорама\GA3948333_8_20260427T112918Z.jpg"/>
  </r>
  <r>
    <s v="пн"/>
    <x v="32"/>
    <x v="513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x v="513"/>
    <m/>
    <s v="2 Поката пилорама\GA3948333_8_20260427T113017Z.jpg"/>
  </r>
  <r>
    <s v="пн"/>
    <x v="32"/>
    <x v="514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x v="514"/>
    <m/>
    <s v="2 Поката пилорама\GA3948333_8_20260427T115307Z.jpg"/>
  </r>
  <r>
    <s v="пн"/>
    <x v="32"/>
    <x v="515"/>
    <x v="0"/>
    <x v="41"/>
    <x v="10"/>
    <x v="0"/>
    <m/>
    <s v="GA3948333_4_20260427T183807Z.jpg"/>
    <s v="C:\ВИДЕОНАБЛЮДЕНИЕ\1 Въезд на базу\"/>
    <s v="1 Въезд на базу\GA3948333_4_20260427T183807Z.jpg"/>
    <x v="515"/>
    <m/>
    <s v="1 Въезд на базу\GA3948333_4_20260427T183807Z.jpg"/>
  </r>
  <r>
    <s v="пн"/>
    <x v="32"/>
    <x v="516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x v="516"/>
    <m/>
    <s v="3 Парковка офиса\GA3948333_3_20260427T183834Z.jpg"/>
  </r>
  <r>
    <s v="пн"/>
    <x v="32"/>
    <x v="517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x v="517"/>
    <m/>
    <s v="3 Парковка офиса\GA3948333_3_20260427T184740Z.jpg"/>
  </r>
  <r>
    <s v="пн"/>
    <x v="32"/>
    <x v="518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x v="518"/>
    <m/>
    <s v="5 Крыльцо общага\K07156189_22_20260427T184801Z.jpg"/>
  </r>
  <r>
    <s v="пн"/>
    <x v="32"/>
    <x v="519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x v="519"/>
    <m/>
    <s v="7 Площадка 2 бетонщики\134160575_1_20260427T185001Z.jpg"/>
  </r>
  <r>
    <s v="пн"/>
    <x v="32"/>
    <x v="520"/>
    <x v="3"/>
    <x v="41"/>
    <x v="10"/>
    <x v="0"/>
    <m/>
    <s v="K07156189_23_20260427T185020Z.jpg"/>
    <s v="C:\ВИДЕОНАБЛЮДЕНИЕ\13 Склад хол\"/>
    <s v="13 Склад хол\K07156189_23_20260427T185020Z.jpg"/>
    <x v="520"/>
    <m/>
    <s v="13 Склад хол\K07156189_23_20260427T185020Z.jpg"/>
  </r>
  <r>
    <s v="пн"/>
    <x v="32"/>
    <x v="521"/>
    <x v="3"/>
    <x v="41"/>
    <x v="10"/>
    <x v="0"/>
    <m/>
    <s v="K07156189_23_20260427T190132Z.jpg"/>
    <s v="C:\ВИДЕОНАБЛЮДЕНИЕ\13 Склад хол\"/>
    <s v="13 Склад хол\K07156189_23_20260427T190132Z.jpg"/>
    <x v="521"/>
    <m/>
    <s v="13 Склад хол\K07156189_23_20260427T190132Z.jpg"/>
  </r>
  <r>
    <s v="пн"/>
    <x v="32"/>
    <x v="522"/>
    <x v="3"/>
    <x v="41"/>
    <x v="10"/>
    <x v="0"/>
    <m/>
    <s v="K07156189_23_20260427T190829Z.jpg"/>
    <s v="C:\ВИДЕОНАБЛЮДЕНИЕ\13 Склад хол\"/>
    <s v="13 Склад хол\K07156189_23_20260427T190829Z.jpg"/>
    <x v="522"/>
    <m/>
    <s v="13 Склад хол\K07156189_23_20260427T190829Z.jpg"/>
  </r>
  <r>
    <s v="пн"/>
    <x v="32"/>
    <x v="523"/>
    <x v="3"/>
    <x v="41"/>
    <x v="10"/>
    <x v="0"/>
    <m/>
    <s v="K07156189_23_20260427T192548Z.jpg"/>
    <s v="C:\ВИДЕОНАБЛЮДЕНИЕ\13 Склад хол\"/>
    <s v="13 Склад хол\K07156189_23_20260427T192548Z.jpg"/>
    <x v="523"/>
    <m/>
    <s v="13 Склад хол\K07156189_23_20260427T192548Z.jpg"/>
  </r>
  <r>
    <s v="пн"/>
    <x v="32"/>
    <x v="524"/>
    <x v="3"/>
    <x v="41"/>
    <x v="10"/>
    <x v="0"/>
    <m/>
    <s v="K07156189_23_20260427T192604Z.jpg"/>
    <s v="C:\ВИДЕОНАБЛЮДЕНИЕ\13 Склад хол\"/>
    <s v="13 Склад хол\K07156189_23_20260427T192604Z.jpg"/>
    <x v="524"/>
    <m/>
    <s v="13 Склад хол\K07156189_23_20260427T192604Z.jpg"/>
  </r>
  <r>
    <s v="пн"/>
    <x v="32"/>
    <x v="525"/>
    <x v="3"/>
    <x v="41"/>
    <x v="10"/>
    <x v="0"/>
    <m/>
    <s v="K07156189_23_20260427T193336Z.jpg"/>
    <s v="C:\ВИДЕОНАБЛЮДЕНИЕ\13 Склад хол\"/>
    <s v="13 Склад хол\K07156189_23_20260427T193336Z.jpg"/>
    <x v="525"/>
    <m/>
    <s v="13 Склад хол\K07156189_23_20260427T193336Z.jpg"/>
  </r>
  <r>
    <s v="пн"/>
    <x v="32"/>
    <x v="526"/>
    <x v="3"/>
    <x v="41"/>
    <x v="10"/>
    <x v="0"/>
    <m/>
    <s v="K07156189_23_20260427T193522Z.jpg"/>
    <s v="C:\ВИДЕОНАБЛЮДЕНИЕ\13 Склад хол\"/>
    <s v="13 Склад хол\K07156189_23_20260427T193522Z.jpg"/>
    <x v="526"/>
    <m/>
    <s v="13 Склад хол\K07156189_23_20260427T193522Z.jpg"/>
  </r>
  <r>
    <s v="пн"/>
    <x v="32"/>
    <x v="527"/>
    <x v="3"/>
    <x v="41"/>
    <x v="10"/>
    <x v="0"/>
    <m/>
    <s v="K07156189_23_20260427T193752Z.jpg"/>
    <s v="C:\ВИДЕОНАБЛЮДЕНИЕ\13 Склад хол\"/>
    <s v="13 Склад хол\K07156189_23_20260427T193752Z.jpg"/>
    <x v="527"/>
    <m/>
    <s v="13 Склад хол\K07156189_23_20260427T193752Z.jpg"/>
  </r>
  <r>
    <s v="пн"/>
    <x v="32"/>
    <x v="528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x v="528"/>
    <m/>
    <s v="17 Площадка с навесом\GA3948333_10_20260427T195814Z.jpg"/>
  </r>
  <r>
    <s v="пн"/>
    <x v="32"/>
    <x v="529"/>
    <x v="3"/>
    <x v="41"/>
    <x v="10"/>
    <x v="0"/>
    <m/>
    <s v="K07156189_23_20260427T200347Z.jpg"/>
    <s v="C:\ВИДЕОНАБЛЮДЕНИЕ\13 Склад хол\"/>
    <s v="13 Склад хол\K07156189_23_20260427T200347Z.jpg"/>
    <x v="529"/>
    <m/>
    <s v="13 Склад хол\K07156189_23_20260427T200347Z.jpg"/>
  </r>
  <r>
    <s v="пн"/>
    <x v="32"/>
    <x v="530"/>
    <x v="3"/>
    <x v="41"/>
    <x v="10"/>
    <x v="0"/>
    <m/>
    <s v="K07156189_23_20260427T200411Z.jpg"/>
    <s v="C:\ВИДЕОНАБЛЮДЕНИЕ\13 Склад хол\"/>
    <s v="13 Склад хол\K07156189_23_20260427T200411Z.jpg"/>
    <x v="530"/>
    <m/>
    <s v="13 Склад хол\K07156189_23_20260427T200411Z.jpg"/>
  </r>
  <r>
    <s v="пн"/>
    <x v="32"/>
    <x v="531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x v="531"/>
    <m/>
    <s v="17 Площадка с навесом\GA3948333_10_20260427T201601Z.jpg"/>
  </r>
  <r>
    <s v="пн"/>
    <x v="32"/>
    <x v="532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x v="532"/>
    <m/>
    <s v="17 Площадка с навесом\GA3948333_10_20260427T201629Z.jpg"/>
  </r>
  <r>
    <s v="пн"/>
    <x v="32"/>
    <x v="533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x v="533"/>
    <m/>
    <s v="17 Площадка с навесом\GA3948333_10_20260427T203246Z.jpg"/>
  </r>
  <r>
    <s v="пн"/>
    <x v="32"/>
    <x v="534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x v="534"/>
    <m/>
    <s v="5 Крыльцо общага\K07156189_22_20260427T203959Z.jpg"/>
  </r>
  <r>
    <s v="пн"/>
    <x v="32"/>
    <x v="535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x v="535"/>
    <m/>
    <s v="3 Парковка офиса\GA3948333_3_20260427T204021Z.jpg"/>
  </r>
  <r>
    <s v="пн"/>
    <x v="32"/>
    <x v="536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x v="536"/>
    <m/>
    <s v="3 Парковка офиса\GA3948333_3_20260427T204104Z.jpg"/>
  </r>
  <r>
    <s v="чт"/>
    <x v="33"/>
    <x v="537"/>
    <x v="1"/>
    <x v="42"/>
    <x v="38"/>
    <x v="0"/>
    <m/>
    <s v="GA3948333_4_20260430T110931Z.jpg"/>
    <s v="C:\ВИДЕОНАБЛЮДЕНИЕ\1 Въезд на базу\"/>
    <s v="1 Въезд на базу\GA3948333_4_20260430T110931Z.jpg"/>
    <x v="537"/>
    <m/>
    <s v="1 Въезд на базу\GA3948333_4_20260430T110931Z.jpg"/>
  </r>
  <r>
    <s v="чт"/>
    <x v="33"/>
    <x v="538"/>
    <x v="4"/>
    <x v="43"/>
    <x v="4"/>
    <x v="0"/>
    <m/>
    <s v="GA3948333_6_20260430T175743Z.jpg"/>
    <s v="C:\ВИДЕОНАБЛЮДЕНИЕ\10 Въезд ангар\"/>
    <s v="10 Въезд ангар\GA3948333_6_20260430T175743Z.jpg"/>
    <x v="538"/>
    <m/>
    <s v="10 Въезд ангар\GA3948333_6_20260430T175743Z.jpg"/>
  </r>
  <r>
    <s v="чт"/>
    <x v="33"/>
    <x v="539"/>
    <x v="4"/>
    <x v="43"/>
    <x v="4"/>
    <x v="0"/>
    <m/>
    <s v="GA3948333_6_20260430T175752Z.jpg"/>
    <s v="C:\ВИДЕОНАБЛЮДЕНИЕ\10 Въезд ангар\"/>
    <s v="10 Въезд ангар\GA3948333_6_20260430T175752Z.jpg"/>
    <x v="539"/>
    <m/>
    <s v="10 Въезд ангар\GA3948333_6_20260430T175752Z.jpg"/>
  </r>
  <r>
    <s v="чт"/>
    <x v="33"/>
    <x v="540"/>
    <x v="4"/>
    <x v="43"/>
    <x v="4"/>
    <x v="0"/>
    <m/>
    <s v="GA3948333_6_20260430T175808Z.jpg"/>
    <s v="C:\ВИДЕОНАБЛЮДЕНИЕ\10 Въезд ангар\"/>
    <s v="10 Въезд ангар\GA3948333_6_20260430T175808Z.jpg"/>
    <x v="540"/>
    <m/>
    <s v="10 Въезд ангар\GA3948333_6_20260430T175808Z.jpg"/>
  </r>
  <r>
    <s v="чт"/>
    <x v="33"/>
    <x v="541"/>
    <x v="4"/>
    <x v="43"/>
    <x v="4"/>
    <x v="0"/>
    <m/>
    <s v="GA3948333_6_20260430T175837Z.jpg"/>
    <s v="C:\ВИДЕОНАБЛЮДЕНИЕ\10 Въезд ангар\"/>
    <s v="10 Въезд ангар\GA3948333_6_20260430T175837Z.jpg"/>
    <x v="541"/>
    <m/>
    <s v="10 Въезд ангар\GA3948333_6_20260430T175837Z.jpg"/>
  </r>
  <r>
    <s v="чт"/>
    <x v="33"/>
    <x v="542"/>
    <x v="4"/>
    <x v="43"/>
    <x v="4"/>
    <x v="0"/>
    <m/>
    <s v="GA3948333_6_20260430T175904Z.jpg"/>
    <s v="C:\ВИДЕОНАБЛЮДЕНИЕ\10 Въезд ангар\"/>
    <s v="10 Въезд ангар\GA3948333_6_20260430T175904Z.jpg"/>
    <x v="542"/>
    <m/>
    <s v="10 Въезд ангар\GA3948333_6_20260430T175904Z.jpg"/>
  </r>
  <r>
    <s v="чт"/>
    <x v="33"/>
    <x v="543"/>
    <x v="4"/>
    <x v="43"/>
    <x v="4"/>
    <x v="0"/>
    <m/>
    <s v="GA3948333_6_20260430T175922Z.jpg"/>
    <s v="C:\ВИДЕОНАБЛЮДЕНИЕ\10 Въезд ангар\"/>
    <s v="10 Въезд ангар\GA3948333_6_20260430T175922Z.jpg"/>
    <x v="543"/>
    <m/>
    <s v="10 Въезд ангар\GA3948333_6_20260430T175922Z.jpg"/>
  </r>
  <r>
    <s v="чт"/>
    <x v="33"/>
    <x v="544"/>
    <x v="4"/>
    <x v="43"/>
    <x v="39"/>
    <x v="0"/>
    <m/>
    <s v="GA3948333_6_20260430T180016Z.jpg"/>
    <s v="C:\ВИДЕОНАБЛЮДЕНИЕ\10 Въезд ангар\"/>
    <s v="10 Въезд ангар\GA3948333_6_20260430T180016Z.jpg"/>
    <x v="544"/>
    <m/>
    <s v="10 Въезд ангар\GA3948333_6_20260430T180016Z.jpg"/>
  </r>
  <r>
    <s v="чт"/>
    <x v="33"/>
    <x v="545"/>
    <x v="4"/>
    <x v="43"/>
    <x v="4"/>
    <x v="0"/>
    <m/>
    <s v="GA3948333_6_20260430T180058Z.jpg"/>
    <s v="C:\ВИДЕОНАБЛЮДЕНИЕ\10 Въезд ангар\"/>
    <s v="10 Въезд ангар\GA3948333_6_20260430T180058Z.jpg"/>
    <x v="545"/>
    <m/>
    <s v="10 Въезд ангар\GA3948333_6_20260430T180058Z.jpg"/>
  </r>
  <r>
    <s v="чт"/>
    <x v="33"/>
    <x v="546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x v="546"/>
    <m/>
    <s v="2 Поката пилорама\GA3948333_8_20260430T180201Z.jpg"/>
  </r>
  <r>
    <s v="чт"/>
    <x v="33"/>
    <x v="547"/>
    <x v="17"/>
    <x v="43"/>
    <x v="40"/>
    <x v="0"/>
    <m/>
    <s v="GA3948333_4_20260430T180238Z.jpg"/>
    <s v="C:\ВИДЕОНАБЛЮДЕНИЕ\1 Въезд на базу\"/>
    <s v="1 Въезд на базу\GA3948333_4_20260430T180238Z.jpg"/>
    <x v="547"/>
    <m/>
    <s v="1 Въезд на базу\GA3948333_4_20260430T180238Z.jpg"/>
  </r>
  <r>
    <s v="чт"/>
    <x v="33"/>
    <x v="548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x v="548"/>
    <m/>
    <s v="2 Поката пилорама\GA3948333_8_20260430T193340Z.jpg"/>
  </r>
  <r>
    <s v="чт"/>
    <x v="33"/>
    <x v="549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x v="549"/>
    <m/>
    <s v="2 Поката пилорама\GA3948333_8_20260430T193346Z.jpg"/>
  </r>
  <r>
    <s v="чт"/>
    <x v="33"/>
    <x v="550"/>
    <x v="6"/>
    <x v="44"/>
    <x v="4"/>
    <x v="0"/>
    <m/>
    <s v="GA3948333_4_20260430T193538Z.jpg"/>
    <s v="C:\ВИДЕОНАБЛЮДЕНИЕ\1 Въезд на базу\"/>
    <s v="1 Въезд на базу\GA3948333_4_20260430T193538Z.jpg"/>
    <x v="550"/>
    <m/>
    <s v="1 Въезд на базу\GA3948333_4_20260430T193538Z.jpg"/>
  </r>
  <r>
    <s v="чт"/>
    <x v="33"/>
    <x v="551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x v="551"/>
    <m/>
    <s v="1 Въезд на базу\GA3948333_4_20260430T193547Z.jpg"/>
  </r>
  <r>
    <s v="пт"/>
    <x v="34"/>
    <x v="552"/>
    <x v="6"/>
    <x v="44"/>
    <x v="41"/>
    <x v="0"/>
    <m/>
    <s v="GA3948333_4_20260501T145139Z.jpg"/>
    <s v="C:\ВИДЕОНАБЛЮДЕНИЕ\1 Въезд на базу\"/>
    <s v="1 Въезд на базу\GA3948333_4_20260501T145139Z.jpg"/>
    <x v="552"/>
    <m/>
    <s v="1 Въезд на базу\GA3948333_4_20260501T145139Z.jpg"/>
  </r>
  <r>
    <s v="пт"/>
    <x v="34"/>
    <x v="553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x v="553"/>
    <m/>
    <s v="1 Въезд на базу\GA3948333_4_20260501T145145Z.jpg"/>
  </r>
  <r>
    <s v="вс"/>
    <x v="35"/>
    <x v="554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x v="554"/>
    <m/>
    <s v="2 Поката пилорама\GA3948333_8_20260503T155003Z.jpg"/>
  </r>
  <r>
    <s v="вс"/>
    <x v="35"/>
    <x v="555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x v="555"/>
    <m/>
    <s v="2 Поката пилорама\GA3948333_8_20260503T160751Z.jpg"/>
  </r>
  <r>
    <s v="вс"/>
    <x v="35"/>
    <x v="556"/>
    <x v="17"/>
    <x v="45"/>
    <x v="4"/>
    <x v="0"/>
    <m/>
    <s v="GA3948333_4_20260503T161735Z.jpg"/>
    <s v="C:\ВИДЕОНАБЛЮДЕНИЕ\1 Въезд на базу\"/>
    <s v="1 Въезд на базу\GA3948333_4_20260503T161735Z.jpg"/>
    <x v="556"/>
    <m/>
    <s v="1 Въезд на базу\GA3948333_4_20260503T161735Z.jpg"/>
  </r>
  <r>
    <s v="пн"/>
    <x v="36"/>
    <x v="557"/>
    <x v="3"/>
    <x v="29"/>
    <x v="39"/>
    <x v="0"/>
    <m/>
    <s v="GA3948333_6_20260504T111727Z.jpg"/>
    <s v="C:\ВИДЕОНАБЛЮДЕНИЕ\10 Въезд ангар\"/>
    <s v="10 Въезд ангар\GA3948333_6_20260504T111727Z.jpg"/>
    <x v="557"/>
    <m/>
    <s v="10 Въезд ангар\GA3948333_6_20260504T111727Z.jpg"/>
  </r>
  <r>
    <s v="пн"/>
    <x v="36"/>
    <x v="558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x v="558"/>
    <m/>
    <s v="2 Поката пилорама\GA3948333_8_20260504T150248Z.jpg"/>
  </r>
  <r>
    <s v="пн"/>
    <x v="36"/>
    <x v="559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x v="559"/>
    <m/>
    <s v="2 Поката пилорама\GA3948333_8_20260504T150332Z.jpg"/>
  </r>
  <r>
    <s v="пн"/>
    <x v="36"/>
    <x v="560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x v="560"/>
    <m/>
    <s v="2 Поката пилорама\GA3948333_8_20260504T150414Z.jpg"/>
  </r>
  <r>
    <s v="пн"/>
    <x v="36"/>
    <x v="561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x v="561"/>
    <m/>
    <s v="2 Поката пилорама\GA3948333_8_20260504T150623Z.jpg"/>
  </r>
  <r>
    <s v="вт"/>
    <x v="37"/>
    <x v="562"/>
    <x v="0"/>
    <x v="42"/>
    <x v="42"/>
    <x v="0"/>
    <m/>
    <s v="GA3948333_4_20260505T115925Z.jpg"/>
    <s v="C:\ВИДЕОНАБЛЮДЕНИЕ\1 Въезд на базу\"/>
    <s v="1 Въезд на базу\GA3948333_4_20260505T115925Z.jpg"/>
    <x v="562"/>
    <m/>
    <s v="1 Въезд на базу\GA3948333_4_20260505T115925Z.jpg"/>
  </r>
  <r>
    <s v="вт"/>
    <x v="37"/>
    <x v="563"/>
    <x v="4"/>
    <x v="4"/>
    <x v="4"/>
    <x v="0"/>
    <m/>
    <s v="GA3948333_1_20260505T142200Z.jpg"/>
    <s v="C:\ВИДЕОНАБЛЮДЕНИЕ\8 Ангар вход\"/>
    <s v="8 Ангар вход\GA3948333_1_20260505T142200Z.jpg"/>
    <x v="563"/>
    <m/>
    <s v="8 Ангар вход\GA3948333_1_20260505T142200Z.jpg"/>
  </r>
  <r>
    <s v="вт"/>
    <x v="37"/>
    <x v="564"/>
    <x v="4"/>
    <x v="4"/>
    <x v="4"/>
    <x v="0"/>
    <m/>
    <s v="GA3948333_6_20260505T142807Z.jpg"/>
    <s v="C:\ВИДЕОНАБЛЮДЕНИЕ\10 Въезд ангар\"/>
    <s v="10 Въезд ангар\GA3948333_6_20260505T142807Z.jpg"/>
    <x v="564"/>
    <m/>
    <s v="10 Въезд ангар\GA3948333_6_20260505T142807Z.jpg"/>
  </r>
  <r>
    <s v="вт"/>
    <x v="37"/>
    <x v="565"/>
    <x v="4"/>
    <x v="4"/>
    <x v="4"/>
    <x v="0"/>
    <m/>
    <s v="GA3948333_6_20260505T143853Z.jpg"/>
    <s v="C:\ВИДЕОНАБЛЮДЕНИЕ\10 Въезд ангар\"/>
    <s v="10 Въезд ангар\GA3948333_6_20260505T143853Z.jpg"/>
    <x v="565"/>
    <m/>
    <s v="10 Въезд ангар\GA3948333_6_20260505T143853Z.jpg"/>
  </r>
  <r>
    <s v="вт"/>
    <x v="37"/>
    <x v="566"/>
    <x v="4"/>
    <x v="4"/>
    <x v="4"/>
    <x v="0"/>
    <m/>
    <s v="GA3948333_6_20260505T144157Z.jpg"/>
    <s v="C:\ВИДЕОНАБЛЮДЕНИЕ\10 Въезд ангар\"/>
    <s v="10 Въезд ангар\GA3948333_6_20260505T144157Z.jpg"/>
    <x v="566"/>
    <m/>
    <s v="10 Въезд ангар\GA3948333_6_20260505T144157Z.jpg"/>
  </r>
  <r>
    <s v="вт"/>
    <x v="37"/>
    <x v="567"/>
    <x v="4"/>
    <x v="4"/>
    <x v="4"/>
    <x v="0"/>
    <m/>
    <s v="GA3948333_5_20260505T144235Z.jpg"/>
    <s v="C:\ВИДЕОНАБЛЮДЕНИЕ\11 Навес пилмат\"/>
    <s v="11 Навес пилмат\GA3948333_5_20260505T144235Z.jpg"/>
    <x v="567"/>
    <m/>
    <s v="11 Навес пилмат\GA3948333_5_20260505T144235Z.jpg"/>
  </r>
  <r>
    <s v="вт"/>
    <x v="37"/>
    <x v="568"/>
    <x v="4"/>
    <x v="4"/>
    <x v="4"/>
    <x v="0"/>
    <m/>
    <s v="GA3948333_6_20260505T144641Z.jpg"/>
    <s v="C:\ВИДЕОНАБЛЮДЕНИЕ\10 Въезд ангар\"/>
    <s v="10 Въезд ангар\GA3948333_6_20260505T144641Z.jpg"/>
    <x v="568"/>
    <m/>
    <s v="10 Въезд ангар\GA3948333_6_20260505T144641Z.jpg"/>
  </r>
  <r>
    <s v="вт"/>
    <x v="37"/>
    <x v="569"/>
    <x v="4"/>
    <x v="4"/>
    <x v="4"/>
    <x v="0"/>
    <m/>
    <s v="GA3948333_6_20260505T144651Z.jpg"/>
    <s v="C:\ВИДЕОНАБЛЮДЕНИЕ\10 Въезд ангар\"/>
    <s v="10 Въезд ангар\GA3948333_6_20260505T144651Z.jpg"/>
    <x v="569"/>
    <m/>
    <s v="10 Въезд ангар\GA3948333_6_20260505T144651Z.jpg"/>
  </r>
  <r>
    <s v="вт"/>
    <x v="37"/>
    <x v="570"/>
    <x v="4"/>
    <x v="4"/>
    <x v="4"/>
    <x v="0"/>
    <m/>
    <s v="GA3948333_6_20260505T144713Z.jpg"/>
    <s v="C:\ВИДЕОНАБЛЮДЕНИЕ\10 Въезд ангар\"/>
    <s v="10 Въезд ангар\GA3948333_6_20260505T144713Z.jpg"/>
    <x v="570"/>
    <m/>
    <s v="10 Въезд ангар\GA3948333_6_20260505T144713Z.jpg"/>
  </r>
  <r>
    <s v="вт"/>
    <x v="37"/>
    <x v="571"/>
    <x v="6"/>
    <x v="4"/>
    <x v="4"/>
    <x v="0"/>
    <m/>
    <s v="GA3948333_6_20260505T144725Z.jpg"/>
    <s v="C:\ВИДЕОНАБЛЮДЕНИЕ\10 Въезд ангар\"/>
    <s v="10 Въезд ангар\GA3948333_6_20260505T144725Z.jpg"/>
    <x v="571"/>
    <m/>
    <s v="10 Въезд ангар\GA3948333_6_20260505T144725Z.jpg"/>
  </r>
  <r>
    <s v="вт"/>
    <x v="37"/>
    <x v="572"/>
    <x v="4"/>
    <x v="4"/>
    <x v="4"/>
    <x v="0"/>
    <m/>
    <s v="GA3948333_6_20260505T144732Z.jpg"/>
    <s v="C:\ВИДЕОНАБЛЮДЕНИЕ\10 Въезд ангар\"/>
    <s v="10 Въезд ангар\GA3948333_6_20260505T144732Z.jpg"/>
    <x v="572"/>
    <m/>
    <s v="10 Въезд ангар\GA3948333_6_20260505T144732Z.jpg"/>
  </r>
  <r>
    <s v="вт"/>
    <x v="37"/>
    <x v="573"/>
    <x v="4"/>
    <x v="4"/>
    <x v="4"/>
    <x v="0"/>
    <m/>
    <s v="GA3948333_6_20260505T144746Z.jpg"/>
    <s v="C:\ВИДЕОНАБЛЮДЕНИЕ\10 Въезд ангар\"/>
    <s v="10 Въезд ангар\GA3948333_6_20260505T144746Z.jpg"/>
    <x v="573"/>
    <m/>
    <s v="10 Въезд ангар\GA3948333_6_20260505T144746Z.jpg"/>
  </r>
  <r>
    <s v="вт"/>
    <x v="37"/>
    <x v="574"/>
    <x v="4"/>
    <x v="4"/>
    <x v="4"/>
    <x v="0"/>
    <m/>
    <s v="GA3948333_6_20260505T144750Z.jpg"/>
    <s v="C:\ВИДЕОНАБЛЮДЕНИЕ\10 Въезд ангар\"/>
    <s v="10 Въезд ангар\GA3948333_6_20260505T144750Z.jpg"/>
    <x v="574"/>
    <m/>
    <s v="10 Въезд ангар\GA3948333_6_20260505T144750Z.jpg"/>
  </r>
  <r>
    <s v="вт"/>
    <x v="37"/>
    <x v="575"/>
    <x v="4"/>
    <x v="4"/>
    <x v="4"/>
    <x v="0"/>
    <m/>
    <s v="GA3948333_6_20260505T144752Z.jpg"/>
    <s v="C:\ВИДЕОНАБЛЮДЕНИЕ\10 Въезд ангар\"/>
    <s v="10 Въезд ангар\GA3948333_6_20260505T144752Z.jpg"/>
    <x v="575"/>
    <m/>
    <s v="10 Въезд ангар\GA3948333_6_20260505T144752Z.jpg"/>
  </r>
  <r>
    <s v="вт"/>
    <x v="37"/>
    <x v="576"/>
    <x v="4"/>
    <x v="4"/>
    <x v="4"/>
    <x v="0"/>
    <m/>
    <s v="GA3948333_6_20260505T144804Z.jpg"/>
    <s v="C:\ВИДЕОНАБЛЮДЕНИЕ\10 Въезд ангар\"/>
    <s v="10 Въезд ангар\GA3948333_6_20260505T144804Z.jpg"/>
    <x v="576"/>
    <m/>
    <s v="10 Въезд ангар\GA3948333_6_20260505T144804Z.jpg"/>
  </r>
  <r>
    <s v="вт"/>
    <x v="37"/>
    <x v="577"/>
    <x v="4"/>
    <x v="4"/>
    <x v="4"/>
    <x v="0"/>
    <m/>
    <s v="GA3948333_6_20260505T144845Z.jpg"/>
    <s v="C:\ВИДЕОНАБЛЮДЕНИЕ\10 Въезд ангар\"/>
    <s v="10 Въезд ангар\GA3948333_6_20260505T144845Z.jpg"/>
    <x v="577"/>
    <m/>
    <s v="10 Въезд ангар\GA3948333_6_20260505T144845Z.jpg"/>
  </r>
  <r>
    <s v="вт"/>
    <x v="37"/>
    <x v="578"/>
    <x v="4"/>
    <x v="4"/>
    <x v="4"/>
    <x v="0"/>
    <m/>
    <s v="GA3948333_6_20260505T144849Z.jpg"/>
    <s v="C:\ВИДЕОНАБЛЮДЕНИЕ\10 Въезд ангар\"/>
    <s v="10 Въезд ангар\GA3948333_6_20260505T144849Z.jpg"/>
    <x v="578"/>
    <m/>
    <s v="10 Въезд ангар\GA3948333_6_20260505T144849Z.jpg"/>
  </r>
  <r>
    <s v="вт"/>
    <x v="37"/>
    <x v="579"/>
    <x v="4"/>
    <x v="4"/>
    <x v="4"/>
    <x v="0"/>
    <m/>
    <s v="GA3948333_6_20260505T144908Z.jpg"/>
    <s v="C:\ВИДЕОНАБЛЮДЕНИЕ\10 Въезд ангар\"/>
    <s v="10 Въезд ангар\GA3948333_6_20260505T144908Z.jpg"/>
    <x v="579"/>
    <m/>
    <s v="10 Въезд ангар\GA3948333_6_20260505T144908Z.jpg"/>
  </r>
  <r>
    <s v="вт"/>
    <x v="37"/>
    <x v="580"/>
    <x v="4"/>
    <x v="4"/>
    <x v="4"/>
    <x v="0"/>
    <m/>
    <s v="GA3948333_6_20260505T144934Z.jpg"/>
    <s v="C:\ВИДЕОНАБЛЮДЕНИЕ\10 Въезд ангар\"/>
    <s v="10 Въезд ангар\GA3948333_6_20260505T144934Z.jpg"/>
    <x v="580"/>
    <m/>
    <s v="10 Въезд ангар\GA3948333_6_20260505T144934Z.jpg"/>
  </r>
  <r>
    <s v="вт"/>
    <x v="37"/>
    <x v="581"/>
    <x v="4"/>
    <x v="4"/>
    <x v="4"/>
    <x v="0"/>
    <m/>
    <s v="GA3948333_6_20260505T144957Z.jpg"/>
    <s v="C:\ВИДЕОНАБЛЮДЕНИЕ\10 Въезд ангар\"/>
    <s v="10 Въезд ангар\GA3948333_6_20260505T144957Z.jpg"/>
    <x v="581"/>
    <m/>
    <s v="10 Въезд ангар\GA3948333_6_20260505T144957Z.jpg"/>
  </r>
  <r>
    <s v="вт"/>
    <x v="37"/>
    <x v="582"/>
    <x v="4"/>
    <x v="4"/>
    <x v="4"/>
    <x v="0"/>
    <m/>
    <s v="GA3948333_6_20260505T145026Z.jpg"/>
    <s v="C:\ВИДЕОНАБЛЮДЕНИЕ\10 Въезд ангар\"/>
    <s v="10 Въезд ангар\GA3948333_6_20260505T145026Z.jpg"/>
    <x v="582"/>
    <m/>
    <s v="10 Въезд ангар\GA3948333_6_20260505T145026Z.jpg"/>
  </r>
  <r>
    <s v="вт"/>
    <x v="37"/>
    <x v="583"/>
    <x v="4"/>
    <x v="4"/>
    <x v="4"/>
    <x v="0"/>
    <m/>
    <s v="GA3948333_6_20260505T145045Z.jpg"/>
    <s v="C:\ВИДЕОНАБЛЮДЕНИЕ\10 Въезд ангар\"/>
    <s v="10 Въезд ангар\GA3948333_6_20260505T145045Z.jpg"/>
    <x v="583"/>
    <m/>
    <s v="10 Въезд ангар\GA3948333_6_20260505T145045Z.jpg"/>
  </r>
  <r>
    <s v="вт"/>
    <x v="37"/>
    <x v="584"/>
    <x v="4"/>
    <x v="4"/>
    <x v="4"/>
    <x v="0"/>
    <m/>
    <s v="GA3948333_6_20260505T145115Z.jpg"/>
    <s v="C:\ВИДЕОНАБЛЮДЕНИЕ\10 Въезд ангар\"/>
    <s v="10 Въезд ангар\GA3948333_6_20260505T145115Z.jpg"/>
    <x v="584"/>
    <m/>
    <s v="10 Въезд ангар\GA3948333_6_20260505T145115Z.jpg"/>
  </r>
  <r>
    <s v="вт"/>
    <x v="37"/>
    <x v="585"/>
    <x v="4"/>
    <x v="4"/>
    <x v="4"/>
    <x v="0"/>
    <m/>
    <s v="GA3948333_6_20260505T145324Z.jpg"/>
    <s v="C:\ВИДЕОНАБЛЮДЕНИЕ\10 Въезд ангар\"/>
    <s v="10 Въезд ангар\GA3948333_6_20260505T145324Z.jpg"/>
    <x v="585"/>
    <m/>
    <s v="10 Въезд ангар\GA3948333_6_20260505T145324Z.jpg"/>
  </r>
  <r>
    <s v="вт"/>
    <x v="37"/>
    <x v="586"/>
    <x v="6"/>
    <x v="4"/>
    <x v="4"/>
    <x v="0"/>
    <m/>
    <s v="GA3948333_6_20260505T145537Z.jpg"/>
    <s v="C:\ВИДЕОНАБЛЮДЕНИЕ\10 Въезд ангар\"/>
    <s v="10 Въезд ангар\GA3948333_6_20260505T145537Z.jpg"/>
    <x v="586"/>
    <m/>
    <s v="10 Въезд ангар\GA3948333_6_20260505T145537Z.jpg"/>
  </r>
  <r>
    <s v="вт"/>
    <x v="37"/>
    <x v="587"/>
    <x v="1"/>
    <x v="4"/>
    <x v="4"/>
    <x v="0"/>
    <m/>
    <s v="GA3948333_4_20260505T150823Z.jpg"/>
    <s v="C:\ВИДЕОНАБЛЮДЕНИЕ\1 Въезд на базу\"/>
    <s v="1 Въезд на базу\GA3948333_4_20260505T150823Z.jpg"/>
    <x v="587"/>
    <m/>
    <s v="1 Въезд на базу\GA3948333_4_20260505T150823Z.jpg"/>
  </r>
  <r>
    <s v="вт"/>
    <x v="37"/>
    <x v="588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x v="588"/>
    <m/>
    <s v="2 Поката пилорама\GA3948333_8_20260505T203844Z.jpg"/>
  </r>
  <r>
    <s v="вт"/>
    <x v="37"/>
    <x v="589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x v="589"/>
    <m/>
    <s v="2 Поката пилорама\GA3948333_8_20260505T204220Z.jpg"/>
  </r>
  <r>
    <s v="вт"/>
    <x v="37"/>
    <x v="590"/>
    <x v="16"/>
    <x v="46"/>
    <x v="43"/>
    <x v="0"/>
    <m/>
    <s v="GA3948333_6_20260505T204232Z.jpg"/>
    <s v="C:\ВИДЕОНАБЛЮДЕНИЕ\10 Въезд ангар\"/>
    <s v="10 Въезд ангар\GA3948333_6_20260505T204232Z.jpg"/>
    <x v="590"/>
    <m/>
    <s v="10 Въезд ангар\GA3948333_6_20260505T204232Z.jpg"/>
  </r>
  <r>
    <s v="вт"/>
    <x v="37"/>
    <x v="591"/>
    <x v="16"/>
    <x v="42"/>
    <x v="43"/>
    <x v="0"/>
    <m/>
    <s v="K07156189_23_20260505T204321Z.jpg"/>
    <s v="C:\ВИДЕОНАБЛЮДЕНИЕ\13 Склад хол\"/>
    <s v="13 Склад хол\K07156189_23_20260505T204321Z.jpg"/>
    <x v="591"/>
    <m/>
    <s v="13 Склад хол\K07156189_23_20260505T204321Z.jpg"/>
  </r>
  <r>
    <s v="ср"/>
    <x v="38"/>
    <x v="592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x v="592"/>
    <m/>
    <s v="17 Площадка с навесом\GA3948333_10_20260506T142415Z.jpg"/>
  </r>
  <r>
    <s v="ср"/>
    <x v="38"/>
    <x v="593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x v="593"/>
    <m/>
    <s v="17 Площадка с навесом\GA3948333_10_20260506T142658Z.jpg"/>
  </r>
  <r>
    <s v="ср"/>
    <x v="38"/>
    <x v="594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x v="594"/>
    <m/>
    <s v="17 Площадка с навесом\GA3948333_10_20260506T145002Z.jpg"/>
  </r>
  <r>
    <s v="ср"/>
    <x v="38"/>
    <x v="595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x v="595"/>
    <m/>
    <s v="17 Площадка с навесом\GA3948333_10_20260506T145047Z.jpg"/>
  </r>
  <r>
    <s v="ср"/>
    <x v="38"/>
    <x v="596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x v="596"/>
    <m/>
    <s v="17 Площадка с навесом\GA3948333_10_20260506T145103Z.jpg"/>
  </r>
  <r>
    <s v="чт"/>
    <x v="39"/>
    <x v="597"/>
    <x v="4"/>
    <x v="48"/>
    <x v="34"/>
    <x v="0"/>
    <m/>
    <s v="GA3948333_5_20260507T085845Z.jpg"/>
    <s v="C:\ВИДЕОНАБЛЮДЕНИЕ\11 Навес пилмат\"/>
    <s v="11 Навес пилмат\GA3948333_5_20260507T085845Z.jpg"/>
    <x v="597"/>
    <m/>
    <s v="11 Навес пилмат\GA3948333_5_20260507T085845Z.jpg"/>
  </r>
  <r>
    <s v="чт"/>
    <x v="39"/>
    <x v="598"/>
    <x v="4"/>
    <x v="48"/>
    <x v="34"/>
    <x v="0"/>
    <m/>
    <s v="GA3948333_5_20260507T090016Z.jpg"/>
    <s v="C:\ВИДЕОНАБЛЮДЕНИЕ\11 Навес пилмат\"/>
    <s v="11 Навес пилмат\GA3948333_5_20260507T090016Z.jpg"/>
    <x v="598"/>
    <m/>
    <s v="11 Навес пилмат\GA3948333_5_20260507T090016Z.jpg"/>
  </r>
  <r>
    <s v="чт"/>
    <x v="39"/>
    <x v="599"/>
    <x v="4"/>
    <x v="17"/>
    <x v="19"/>
    <x v="0"/>
    <m/>
    <s v="GD7678666_1_20260507T090344Z.jpg"/>
    <s v="C:\ВИДЕОНАБЛЮДЕНИЕ\14 На гаражи\"/>
    <s v="14 На гаражи\GD7678666_1_20260507T090344Z.jpg"/>
    <x v="599"/>
    <m/>
    <s v="14 На гаражи\GD7678666_1_20260507T090344Z.jpg"/>
  </r>
  <r>
    <s v="чт"/>
    <x v="39"/>
    <x v="600"/>
    <x v="4"/>
    <x v="17"/>
    <x v="19"/>
    <x v="0"/>
    <m/>
    <s v="GD7678666_1_20260507T092036Z.jpg"/>
    <s v="C:\ВИДЕОНАБЛЮДЕНИЕ\14 На гаражи\"/>
    <s v="14 На гаражи\GD7678666_1_20260507T092036Z.jpg"/>
    <x v="600"/>
    <m/>
    <s v="14 На гаражи\GD7678666_1_20260507T092036Z.jpg"/>
  </r>
  <r>
    <s v="чт"/>
    <x v="39"/>
    <x v="601"/>
    <x v="4"/>
    <x v="48"/>
    <x v="19"/>
    <x v="0"/>
    <m/>
    <s v="K07156189_21_20260507T093801Z.jpg"/>
    <s v="C:\ВИДЕОНАБЛЮДЕНИЕ\4 Крыльцо офиса\"/>
    <s v="4 Крыльцо офиса\K07156189_21_20260507T093801Z.jpg"/>
    <x v="601"/>
    <m/>
    <s v="4 Крыльцо офиса\K07156189_21_20260507T093801Z.jpg"/>
  </r>
  <r>
    <s v="чт"/>
    <x v="39"/>
    <x v="602"/>
    <x v="4"/>
    <x v="48"/>
    <x v="19"/>
    <x v="0"/>
    <m/>
    <s v="K07156189_21_20260507T094108Z.jpg"/>
    <s v="C:\ВИДЕОНАБЛЮДЕНИЕ\4 Крыльцо офиса\"/>
    <s v="4 Крыльцо офиса\K07156189_21_20260507T094108Z.jpg"/>
    <x v="602"/>
    <m/>
    <s v="4 Крыльцо офиса\K07156189_21_20260507T094108Z.jpg"/>
  </r>
  <r>
    <s v="чт"/>
    <x v="39"/>
    <x v="603"/>
    <x v="4"/>
    <x v="48"/>
    <x v="19"/>
    <x v="0"/>
    <m/>
    <s v="K07156189_21_20260507T094528Z.jpg"/>
    <s v="C:\ВИДЕОНАБЛЮДЕНИЕ\4 Крыльцо офиса\"/>
    <s v="4 Крыльцо офиса\K07156189_21_20260507T094528Z.jpg"/>
    <x v="603"/>
    <m/>
    <s v="4 Крыльцо офиса\K07156189_21_20260507T094528Z.jpg"/>
  </r>
  <r>
    <s v="чт"/>
    <x v="39"/>
    <x v="604"/>
    <x v="4"/>
    <x v="17"/>
    <x v="19"/>
    <x v="0"/>
    <m/>
    <s v="GD7678666_1_20260507T095330Z.jpg"/>
    <s v="C:\ВИДЕОНАБЛЮДЕНИЕ\14 На гаражи\"/>
    <s v="14 На гаражи\GD7678666_1_20260507T095330Z.jpg"/>
    <x v="604"/>
    <m/>
    <s v="14 На гаражи\GD7678666_1_20260507T095330Z.jpg"/>
  </r>
  <r>
    <s v="чт"/>
    <x v="39"/>
    <x v="605"/>
    <x v="4"/>
    <x v="48"/>
    <x v="19"/>
    <x v="0"/>
    <m/>
    <s v="K07156189_21_20260507T095518Z.jpg"/>
    <s v="C:\ВИДЕОНАБЛЮДЕНИЕ\4 Крыльцо офиса\"/>
    <s v="4 Крыльцо офиса\K07156189_21_20260507T095518Z.jpg"/>
    <x v="605"/>
    <m/>
    <s v="4 Крыльцо офиса\K07156189_21_20260507T095518Z.jpg"/>
  </r>
  <r>
    <s v="чт"/>
    <x v="39"/>
    <x v="606"/>
    <x v="4"/>
    <x v="48"/>
    <x v="19"/>
    <x v="0"/>
    <m/>
    <s v="K07156189_21_20260507T101236Z.jpg"/>
    <s v="C:\ВИДЕОНАБЛЮДЕНИЕ\4 Крыльцо офиса\"/>
    <s v="4 Крыльцо офиса\K07156189_21_20260507T101236Z.jpg"/>
    <x v="606"/>
    <m/>
    <s v="4 Крыльцо офиса\K07156189_21_20260507T101236Z.jpg"/>
  </r>
  <r>
    <s v="чт"/>
    <x v="39"/>
    <x v="607"/>
    <x v="4"/>
    <x v="48"/>
    <x v="19"/>
    <x v="0"/>
    <m/>
    <s v="K07156189_21_20260507T105011Z.jpg"/>
    <s v="C:\ВИДЕОНАБЛЮДЕНИЕ\4 Крыльцо офиса\"/>
    <s v="4 Крыльцо офиса\K07156189_21_20260507T105011Z.jpg"/>
    <x v="607"/>
    <m/>
    <s v="4 Крыльцо офиса\K07156189_21_20260507T105011Z.jpg"/>
  </r>
  <r>
    <s v="чт"/>
    <x v="39"/>
    <x v="608"/>
    <x v="4"/>
    <x v="48"/>
    <x v="19"/>
    <x v="0"/>
    <m/>
    <s v="GD7678666_1_20260507T110345Z.jpg"/>
    <s v="C:\ВИДЕОНАБЛЮДЕНИЕ\14 На гаражи\"/>
    <s v="14 На гаражи\GD7678666_1_20260507T110345Z.jpg"/>
    <x v="608"/>
    <m/>
    <s v="14 На гаражи\GD7678666_1_20260507T110345Z.jpg"/>
  </r>
  <r>
    <s v="чт"/>
    <x v="39"/>
    <x v="609"/>
    <x v="4"/>
    <x v="48"/>
    <x v="19"/>
    <x v="0"/>
    <m/>
    <s v="GD7678666_1_20260507T114448Z.jpg"/>
    <s v="C:\ВИДЕОНАБЛЮДЕНИЕ\14 На гаражи\"/>
    <s v="14 На гаражи\GD7678666_1_20260507T114448Z.jpg"/>
    <x v="609"/>
    <m/>
    <s v="14 На гаражи\GD7678666_1_20260507T114448Z.jpg"/>
  </r>
  <r>
    <s v="чт"/>
    <x v="39"/>
    <x v="610"/>
    <x v="5"/>
    <x v="48"/>
    <x v="19"/>
    <x v="0"/>
    <m/>
    <s v="K07156189_21_20260507T115542Z.jpg"/>
    <s v="C:\ВИДЕОНАБЛЮДЕНИЕ\4 Крыльцо офиса\"/>
    <s v="4 Крыльцо офиса\K07156189_21_20260507T115542Z.jpg"/>
    <x v="610"/>
    <m/>
    <s v="4 Крыльцо офиса\K07156189_21_20260507T115542Z.jpg"/>
  </r>
  <r>
    <s v="чт"/>
    <x v="39"/>
    <x v="611"/>
    <x v="1"/>
    <x v="48"/>
    <x v="19"/>
    <x v="0"/>
    <m/>
    <s v="GA3948333_4_20260507T115606Z.jpg"/>
    <s v="C:\ВИДЕОНАБЛЮДЕНИЕ\1 Въезд на базу\"/>
    <s v="1 Въезд на базу\GA3948333_4_20260507T115606Z.jpg"/>
    <x v="611"/>
    <m/>
    <s v="1 Въезд на базу\GA3948333_4_20260507T115606Z.jpg"/>
  </r>
  <r>
    <s v="чт"/>
    <x v="39"/>
    <x v="612"/>
    <x v="4"/>
    <x v="49"/>
    <x v="19"/>
    <x v="0"/>
    <m/>
    <s v="GD7678666_1_20260507T120648Z.jpg"/>
    <s v="C:\ВИДЕОНАБЛЮДЕНИЕ\14 На гаражи\"/>
    <s v="14 На гаражи\GD7678666_1_20260507T120648Z.jpg"/>
    <x v="612"/>
    <m/>
    <s v="14 На гаражи\GD7678666_1_20260507T120648Z.jpg"/>
  </r>
  <r>
    <s v="чт"/>
    <x v="39"/>
    <x v="613"/>
    <x v="4"/>
    <x v="49"/>
    <x v="19"/>
    <x v="0"/>
    <m/>
    <s v="GD7678666_1_20260507T121343Z.jpg"/>
    <s v="C:\ВИДЕОНАБЛЮДЕНИЕ\14 На гаражи\"/>
    <s v="14 На гаражи\GD7678666_1_20260507T121343Z.jpg"/>
    <x v="613"/>
    <m/>
    <s v="14 На гаражи\GD7678666_1_20260507T121343Z.jpg"/>
  </r>
  <r>
    <s v="чт"/>
    <x v="39"/>
    <x v="614"/>
    <x v="4"/>
    <x v="49"/>
    <x v="19"/>
    <x v="0"/>
    <m/>
    <s v="GD7678666_1_20260507T122922Z.jpg"/>
    <s v="C:\ВИДЕОНАБЛЮДЕНИЕ\14 На гаражи\"/>
    <s v="14 На гаражи\GD7678666_1_20260507T122922Z.jpg"/>
    <x v="614"/>
    <m/>
    <s v="14 На гаражи\GD7678666_1_20260507T122922Z.jpg"/>
  </r>
  <r>
    <s v="чт"/>
    <x v="39"/>
    <x v="615"/>
    <x v="4"/>
    <x v="49"/>
    <x v="19"/>
    <x v="0"/>
    <m/>
    <s v="GD7678666_1_20260507T123814Z.jpg"/>
    <s v="C:\ВИДЕОНАБЛЮДЕНИЕ\14 На гаражи\"/>
    <s v="14 На гаражи\GD7678666_1_20260507T123814Z.jpg"/>
    <x v="615"/>
    <m/>
    <s v="14 На гаражи\GD7678666_1_20260507T123814Z.jpg"/>
  </r>
  <r>
    <s v="чт"/>
    <x v="39"/>
    <x v="616"/>
    <x v="4"/>
    <x v="49"/>
    <x v="19"/>
    <x v="0"/>
    <m/>
    <s v="GD7678666_1_20260507T124418Z.jpg"/>
    <s v="C:\ВИДЕОНАБЛЮДЕНИЕ\14 На гаражи\"/>
    <s v="14 На гаражи\GD7678666_1_20260507T124418Z.jpg"/>
    <x v="616"/>
    <m/>
    <s v="14 На гаражи\GD7678666_1_20260507T124418Z.jpg"/>
  </r>
  <r>
    <s v="чт"/>
    <x v="39"/>
    <x v="617"/>
    <x v="4"/>
    <x v="49"/>
    <x v="19"/>
    <x v="0"/>
    <m/>
    <s v="GD7678666_1_20260507T125029Z.jpg"/>
    <s v="C:\ВИДЕОНАБЛЮДЕНИЕ\14 На гаражи\"/>
    <s v="14 На гаражи\GD7678666_1_20260507T125029Z.jpg"/>
    <x v="617"/>
    <m/>
    <s v="14 На гаражи\GD7678666_1_20260507T125029Z.jpg"/>
  </r>
  <r>
    <s v="чт"/>
    <x v="39"/>
    <x v="618"/>
    <x v="2"/>
    <x v="50"/>
    <x v="19"/>
    <x v="0"/>
    <m/>
    <s v="GA3948333_4_20260507T125216Z.jpg"/>
    <s v="C:\ВИДЕОНАБЛЮДЕНИЕ\1 Въезд на базу\"/>
    <s v="1 Въезд на базу\GA3948333_4_20260507T125216Z.jpg"/>
    <x v="618"/>
    <m/>
    <s v="1 Въезд на базу\GA3948333_4_20260507T125216Z.jpg"/>
  </r>
  <r>
    <s v="чт"/>
    <x v="39"/>
    <x v="619"/>
    <x v="4"/>
    <x v="49"/>
    <x v="19"/>
    <x v="0"/>
    <m/>
    <s v="GD7678666_1_20260507T131003Z.jpg"/>
    <s v="C:\ВИДЕОНАБЛЮДЕНИЕ\14 На гаражи\"/>
    <s v="14 На гаражи\GD7678666_1_20260507T131003Z.jpg"/>
    <x v="619"/>
    <m/>
    <s v="14 На гаражи\GD7678666_1_20260507T131003Z.jpg"/>
  </r>
  <r>
    <s v="чт"/>
    <x v="39"/>
    <x v="620"/>
    <x v="4"/>
    <x v="49"/>
    <x v="19"/>
    <x v="0"/>
    <m/>
    <s v="GD7678666_1_20260507T131811Z.jpg"/>
    <s v="C:\ВИДЕОНАБЛЮДЕНИЕ\14 На гаражи\"/>
    <s v="14 На гаражи\GD7678666_1_20260507T131811Z.jpg"/>
    <x v="620"/>
    <m/>
    <s v="14 На гаражи\GD7678666_1_20260507T131811Z.jpg"/>
  </r>
  <r>
    <s v="чт"/>
    <x v="39"/>
    <x v="621"/>
    <x v="4"/>
    <x v="49"/>
    <x v="19"/>
    <x v="0"/>
    <m/>
    <s v="GD7678666_1_20260507T135110Z.jpg"/>
    <s v="C:\ВИДЕОНАБЛЮДЕНИЕ\14 На гаражи\"/>
    <s v="14 На гаражи\GD7678666_1_20260507T135110Z.jpg"/>
    <x v="621"/>
    <m/>
    <s v="14 На гаражи\GD7678666_1_20260507T135110Z.jpg"/>
  </r>
  <r>
    <s v="чт"/>
    <x v="39"/>
    <x v="622"/>
    <x v="5"/>
    <x v="49"/>
    <x v="19"/>
    <x v="0"/>
    <m/>
    <s v="GD7678666_1_20260507T141811Z.jpg"/>
    <s v="C:\ВИДЕОНАБЛЮДЕНИЕ\14 На гаражи\"/>
    <s v="14 На гаражи\GD7678666_1_20260507T141811Z.jpg"/>
    <x v="622"/>
    <m/>
    <s v="14 На гаражи\GD7678666_1_20260507T141811Z.jpg"/>
  </r>
  <r>
    <s v="чт"/>
    <x v="39"/>
    <x v="623"/>
    <x v="4"/>
    <x v="48"/>
    <x v="19"/>
    <x v="0"/>
    <m/>
    <s v="K07156189_21_20260507T155821Z.jpg"/>
    <s v="C:\ВИДЕОНАБЛЮДЕНИЕ\4 Крыльцо офиса\"/>
    <s v="4 Крыльцо офиса\K07156189_21_20260507T155821Z.jpg"/>
    <x v="623"/>
    <m/>
    <s v="4 Крыльцо офиса\K07156189_21_20260507T155821Z.jpg"/>
  </r>
  <r>
    <s v="чт"/>
    <x v="39"/>
    <x v="624"/>
    <x v="4"/>
    <x v="48"/>
    <x v="19"/>
    <x v="0"/>
    <m/>
    <s v="K07156189_21_20260507T160256Z.jpg"/>
    <s v="C:\ВИДЕОНАБЛЮДЕНИЕ\4 Крыльцо офиса\"/>
    <s v="4 Крыльцо офиса\K07156189_21_20260507T160256Z.jpg"/>
    <x v="624"/>
    <m/>
    <s v="4 Крыльцо офиса\K07156189_21_20260507T160256Z.jpg"/>
  </r>
  <r>
    <s v="чт"/>
    <x v="39"/>
    <x v="625"/>
    <x v="4"/>
    <x v="48"/>
    <x v="19"/>
    <x v="0"/>
    <m/>
    <s v="K07156189_21_20260507T160604Z.jpg"/>
    <s v="C:\ВИДЕОНАБЛЮДЕНИЕ\4 Крыльцо офиса\"/>
    <s v="4 Крыльцо офиса\K07156189_21_20260507T160604Z.jpg"/>
    <x v="625"/>
    <m/>
    <s v="4 Крыльцо офиса\K07156189_21_20260507T160604Z.jpg"/>
  </r>
  <r>
    <s v="чт"/>
    <x v="39"/>
    <x v="626"/>
    <x v="4"/>
    <x v="48"/>
    <x v="19"/>
    <x v="0"/>
    <m/>
    <s v="K07156189_21_20260507T162418Z.jpg"/>
    <s v="C:\ВИДЕОНАБЛЮДЕНИЕ\4 Крыльцо офиса\"/>
    <s v="4 Крыльцо офиса\K07156189_21_20260507T162418Z.jpg"/>
    <x v="626"/>
    <m/>
    <s v="4 Крыльцо офиса\K07156189_21_20260507T162418Z.jpg"/>
  </r>
  <r>
    <s v="чт"/>
    <x v="39"/>
    <x v="627"/>
    <x v="5"/>
    <x v="48"/>
    <x v="19"/>
    <x v="0"/>
    <m/>
    <s v="K07156189_21_20260507T163608Z.jpg"/>
    <s v="C:\ВИДЕОНАБЛЮДЕНИЕ\4 Крыльцо офиса\"/>
    <s v="4 Крыльцо офиса\K07156189_21_20260507T163608Z.jpg"/>
    <x v="627"/>
    <m/>
    <s v="4 Крыльцо офиса\K07156189_21_20260507T163608Z.jpg"/>
  </r>
  <r>
    <s v="чт"/>
    <x v="39"/>
    <x v="628"/>
    <x v="1"/>
    <x v="48"/>
    <x v="19"/>
    <x v="0"/>
    <m/>
    <s v="GA3948333_4_20260507T163629Z.jpg"/>
    <s v="C:\ВИДЕОНАБЛЮДЕНИЕ\1 Въезд на базу\"/>
    <s v="1 Въезд на базу\GA3948333_4_20260507T163629Z.jpg"/>
    <x v="628"/>
    <m/>
    <s v="1 Въезд на базу\GA3948333_4_20260507T163629Z.jpg"/>
  </r>
  <r>
    <s v="чт"/>
    <x v="39"/>
    <x v="629"/>
    <x v="6"/>
    <x v="42"/>
    <x v="46"/>
    <x v="0"/>
    <m/>
    <s v="K07156189_23_20260507T191201Z.jpg"/>
    <s v="C:\ВИДЕОНАБЛЮДЕНИЕ\13 Склад хол\"/>
    <s v="13 Склад хол\K07156189_23_20260507T191201Z.jpg"/>
    <x v="629"/>
    <m/>
    <s v="13 Склад хол\K07156189_23_20260507T191201Z.jpg"/>
  </r>
  <r>
    <s v="чт"/>
    <x v="39"/>
    <x v="630"/>
    <x v="6"/>
    <x v="42"/>
    <x v="46"/>
    <x v="0"/>
    <m/>
    <s v="K07156189_23_20260507T191226Z.jpg"/>
    <s v="C:\ВИДЕОНАБЛЮДЕНИЕ\13 Склад хол\"/>
    <s v="13 Склад хол\K07156189_23_20260507T191226Z.jpg"/>
    <x v="630"/>
    <m/>
    <s v="13 Склад хол\K07156189_23_20260507T191226Z.jpg"/>
  </r>
  <r>
    <s v="пт"/>
    <x v="40"/>
    <x v="631"/>
    <x v="6"/>
    <x v="33"/>
    <x v="9"/>
    <x v="0"/>
    <m/>
    <s v="GA3948333_9_20260508T081209Z.jpg"/>
    <s v="C:\ВИДЕОНАБЛЮДЕНИЕ\15 Вход столярка\"/>
    <s v="15 Вход столярка\GA3948333_9_20260508T081209Z.jpg"/>
    <x v="631"/>
    <m/>
    <s v="15 Вход столярка\GA3948333_9_20260508T081209Z.jpg"/>
  </r>
  <r>
    <s v="пт"/>
    <x v="40"/>
    <x v="632"/>
    <x v="4"/>
    <x v="33"/>
    <x v="4"/>
    <x v="0"/>
    <m/>
    <s v="GA3948333_9_20260508T081326Z.jpg"/>
    <s v="C:\ВИДЕОНАБЛЮДЕНИЕ\15 Вход столярка\"/>
    <s v="15 Вход столярка\GA3948333_9_20260508T081326Z.jpg"/>
    <x v="632"/>
    <m/>
    <s v="15 Вход столярка\GA3948333_9_20260508T081326Z.jpg"/>
  </r>
  <r>
    <s v="пт"/>
    <x v="40"/>
    <x v="633"/>
    <x v="4"/>
    <x v="33"/>
    <x v="4"/>
    <x v="0"/>
    <m/>
    <s v="GA3948333_9_20260508T081414Z.jpg"/>
    <s v="C:\ВИДЕОНАБЛЮДЕНИЕ\15 Вход столярка\"/>
    <s v="15 Вход столярка\GA3948333_9_20260508T081414Z.jpg"/>
    <x v="633"/>
    <m/>
    <s v="15 Вход столярка\GA3948333_9_20260508T081414Z.jpg"/>
  </r>
  <r>
    <s v="пт"/>
    <x v="40"/>
    <x v="634"/>
    <x v="4"/>
    <x v="33"/>
    <x v="4"/>
    <x v="0"/>
    <m/>
    <s v="GA3948333_9_20260508T081449Z.jpg"/>
    <s v="C:\ВИДЕОНАБЛЮДЕНИЕ\15 Вход столярка\"/>
    <s v="15 Вход столярка\GA3948333_9_20260508T081449Z.jpg"/>
    <x v="634"/>
    <m/>
    <s v="15 Вход столярка\GA3948333_9_20260508T081449Z.jpg"/>
  </r>
  <r>
    <s v="пт"/>
    <x v="40"/>
    <x v="635"/>
    <x v="1"/>
    <x v="4"/>
    <x v="47"/>
    <x v="0"/>
    <m/>
    <s v="GA3948333_4_20260508T082432Z.jpg"/>
    <s v="C:\ВИДЕОНАБЛЮДЕНИЕ\1 Въезд на базу\"/>
    <s v="1 Въезд на базу\GA3948333_4_20260508T082432Z.jpg"/>
    <x v="635"/>
    <m/>
    <s v="1 Въезд на базу\GA3948333_4_20260508T082432Z.jpg"/>
  </r>
  <r>
    <s v="пт"/>
    <x v="40"/>
    <x v="636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x v="636"/>
    <m/>
    <s v="17 Площадка с навесом\GA3948333_10_20260508T174209Z.jpg"/>
  </r>
  <r>
    <s v="пт"/>
    <x v="40"/>
    <x v="637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x v="637"/>
    <m/>
    <s v="17 Площадка с навесом\GA3948333_10_20260508T174546Z.jpg"/>
  </r>
  <r>
    <s v="сб"/>
    <x v="41"/>
    <x v="638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x v="638"/>
    <m/>
    <s v="12 Площадка 3 кран\K07156189_20_20260509T151019Z.jpg"/>
  </r>
  <r>
    <s v="сб"/>
    <x v="41"/>
    <x v="639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x v="639"/>
    <m/>
    <s v="12 Площадка 3 кран\K07156189_20_20260509T151233Z.jpg"/>
  </r>
  <r>
    <s v="сб"/>
    <x v="41"/>
    <x v="640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x v="640"/>
    <m/>
    <s v="12 Площадка 3 кран\K07156189_20_20260509T153106Z.jpg"/>
  </r>
  <r>
    <s v="пн"/>
    <x v="42"/>
    <x v="641"/>
    <x v="4"/>
    <x v="5"/>
    <x v="39"/>
    <x v="0"/>
    <m/>
    <s v="GA3948333_6_20260511T105403Z.jpg"/>
    <s v="C:\ВИДЕОНАБЛЮДЕНИЕ\10 Въезд ангар\"/>
    <s v="10 Въезд ангар\GA3948333_6_20260511T105403Z.jpg"/>
    <x v="641"/>
    <m/>
    <s v="10 Въезд ангар\GA3948333_6_20260511T105403Z.jpg"/>
  </r>
  <r>
    <s v="пн"/>
    <x v="42"/>
    <x v="642"/>
    <x v="1"/>
    <x v="5"/>
    <x v="39"/>
    <x v="0"/>
    <m/>
    <s v="GA3948333_4_20260511T110807Z.jpg"/>
    <s v="C:\ВИДЕОНАБЛЮДЕНИЕ\1 Въезд на базу\"/>
    <s v="1 Въезд на базу\GA3948333_4_20260511T110807Z.jpg"/>
    <x v="642"/>
    <m/>
    <s v="1 Въезд на базу\GA3948333_4_20260511T110807Z.jpg"/>
  </r>
  <r>
    <s v="вт"/>
    <x v="43"/>
    <x v="643"/>
    <x v="4"/>
    <x v="5"/>
    <x v="39"/>
    <x v="0"/>
    <m/>
    <s v="GA3948333_6_20260512T142255Z.jpg"/>
    <s v="C:\ВИДЕОНАБЛЮДЕНИЕ\10 Въезд ангар\"/>
    <s v="10 Въезд ангар\GA3948333_6_20260512T142255Z.jpg"/>
    <x v="643"/>
    <m/>
    <s v="10 Въезд ангар\GA3948333_6_20260512T142255Z.jpg"/>
  </r>
  <r>
    <s v="вт"/>
    <x v="43"/>
    <x v="644"/>
    <x v="4"/>
    <x v="5"/>
    <x v="49"/>
    <x v="0"/>
    <m/>
    <s v="GA3948333_6_20260512T142450Z.jpg"/>
    <s v="C:\ВИДЕОНАБЛЮДЕНИЕ\10 Въезд ангар\"/>
    <s v="10 Въезд ангар\GA3948333_6_20260512T142450Z.jpg"/>
    <x v="644"/>
    <m/>
    <s v="10 Въезд ангар\GA3948333_6_20260512T142450Z.jpg"/>
  </r>
  <r>
    <s v="ср"/>
    <x v="44"/>
    <x v="645"/>
    <x v="4"/>
    <x v="5"/>
    <x v="48"/>
    <x v="3"/>
    <m/>
    <s v="GA3948333_6_20260513T103721Z.jpg"/>
    <s v="C:\ВИДЕОНАБЛЮДЕНИЕ\10 Въезд ангар\"/>
    <s v="10 Въезд ангар\GA3948333_6_20260513T103721Z.jpg"/>
    <x v="645"/>
    <m/>
    <s v="10 Въезд ангар\GA3948333_6_20260513T103721Z.jpg"/>
  </r>
  <r>
    <s v="ср"/>
    <x v="44"/>
    <x v="646"/>
    <x v="4"/>
    <x v="5"/>
    <x v="48"/>
    <x v="3"/>
    <m/>
    <s v="GA3948333_6_20260513T103920Z.jpg"/>
    <s v="C:\ВИДЕОНАБЛЮДЕНИЕ\10 Въезд ангар\"/>
    <s v="10 Въезд ангар\GA3948333_6_20260513T103920Z.jpg"/>
    <x v="646"/>
    <m/>
    <s v="10 Въезд ангар\GA3948333_6_20260513T103920Z.jpg"/>
  </r>
  <r>
    <s v="ср"/>
    <x v="44"/>
    <x v="647"/>
    <x v="4"/>
    <x v="5"/>
    <x v="48"/>
    <x v="3"/>
    <m/>
    <s v="GA3948333_6_20260513T104050Z.jpg"/>
    <s v="C:\ВИДЕОНАБЛЮДЕНИЕ\10 Въезд ангар\"/>
    <s v="10 Въезд ангар\GA3948333_6_20260513T104050Z.jpg"/>
    <x v="647"/>
    <m/>
    <s v="10 Въезд ангар\GA3948333_6_20260513T104050Z.jpg"/>
  </r>
  <r>
    <s v="ср"/>
    <x v="44"/>
    <x v="648"/>
    <x v="4"/>
    <x v="5"/>
    <x v="48"/>
    <x v="3"/>
    <m/>
    <s v="GA3948333_6_20260513T104334Z.jpg"/>
    <s v="C:\ВИДЕОНАБЛЮДЕНИЕ\10 Въезд ангар\"/>
    <s v="10 Въезд ангар\GA3948333_6_20260513T104334Z.jpg"/>
    <x v="648"/>
    <m/>
    <s v="10 Въезд ангар\GA3948333_6_20260513T104334Z.jpg"/>
  </r>
  <r>
    <s v="ср"/>
    <x v="44"/>
    <x v="649"/>
    <x v="4"/>
    <x v="5"/>
    <x v="48"/>
    <x v="3"/>
    <m/>
    <s v="GA3948333_6_20260513T104641Z.jpg"/>
    <s v="C:\ВИДЕОНАБЛЮДЕНИЕ\10 Въезд ангар\"/>
    <s v="10 Въезд ангар\GA3948333_6_20260513T104641Z.jpg"/>
    <x v="649"/>
    <m/>
    <s v="10 Въезд ангар\GA3948333_6_20260513T104641Z.jpg"/>
  </r>
  <r>
    <s v="ср"/>
    <x v="44"/>
    <x v="650"/>
    <x v="4"/>
    <x v="5"/>
    <x v="48"/>
    <x v="3"/>
    <m/>
    <s v="GA3948333_6_20260513T105113Z.jpg"/>
    <s v="C:\ВИДЕОНАБЛЮДЕНИЕ\10 Въезд ангар\"/>
    <s v="10 Въезд ангар\GA3948333_6_20260513T105113Z.jpg"/>
    <x v="650"/>
    <m/>
    <s v="10 Въезд ангар\GA3948333_6_20260513T105113Z.jpg"/>
  </r>
  <r>
    <s v="ср"/>
    <x v="44"/>
    <x v="651"/>
    <x v="4"/>
    <x v="5"/>
    <x v="48"/>
    <x v="3"/>
    <m/>
    <s v="GA3948333_6_20260513T105357Z.jpg"/>
    <s v="C:\ВИДЕОНАБЛЮДЕНИЕ\10 Въезд ангар\"/>
    <s v="10 Въезд ангар\GA3948333_6_20260513T105357Z.jpg"/>
    <x v="651"/>
    <m/>
    <s v="10 Въезд ангар\GA3948333_6_20260513T105357Z.jpg"/>
  </r>
  <r>
    <s v="ср"/>
    <x v="44"/>
    <x v="652"/>
    <x v="4"/>
    <x v="5"/>
    <x v="48"/>
    <x v="3"/>
    <m/>
    <s v="GA3948333_6_20260513T105603Z.jpg"/>
    <s v="C:\ВИДЕОНАБЛЮДЕНИЕ\10 Въезд ангар\"/>
    <s v="10 Въезд ангар\GA3948333_6_20260513T105603Z.jpg"/>
    <x v="652"/>
    <m/>
    <s v="10 Въезд ангар\GA3948333_6_20260513T105603Z.jpg"/>
  </r>
  <r>
    <s v="ср"/>
    <x v="44"/>
    <x v="653"/>
    <x v="4"/>
    <x v="14"/>
    <x v="48"/>
    <x v="3"/>
    <m/>
    <s v="GA3948333_6_20260513T114538Z.jpg"/>
    <s v="C:\ВИДЕОНАБЛЮДЕНИЕ\10 Въезд ангар\"/>
    <s v="10 Въезд ангар\GA3948333_6_20260513T114538Z.jpg"/>
    <x v="653"/>
    <m/>
    <s v="10 Въезд ангар\GA3948333_6_20260513T114538Z.jpg"/>
  </r>
  <r>
    <s v="ср"/>
    <x v="44"/>
    <x v="654"/>
    <x v="17"/>
    <x v="14"/>
    <x v="48"/>
    <x v="0"/>
    <m/>
    <s v="GA3948333_4_20260513T114744Z.jpg"/>
    <s v="C:\ВИДЕОНАБЛЮДЕНИЕ\1 Въезд на базу\"/>
    <s v="1 Въезд на базу\GA3948333_4_20260513T114744Z.jpg"/>
    <x v="654"/>
    <m/>
    <s v="1 Въезд на базу\GA3948333_4_20260513T114744Z.jpg"/>
  </r>
  <r>
    <s v="ср"/>
    <x v="44"/>
    <x v="655"/>
    <x v="0"/>
    <x v="51"/>
    <x v="50"/>
    <x v="0"/>
    <m/>
    <s v="GA3948333_4_20260513T152733Z.jpg"/>
    <s v="C:\ВИДЕОНАБЛЮДЕНИЕ\1 Въезд на базу\"/>
    <s v="1 Въезд на базу\GA3948333_4_20260513T152733Z.jpg"/>
    <x v="655"/>
    <m/>
    <s v="1 Въезд на базу\GA3948333_4_20260513T152733Z.jpg"/>
  </r>
  <r>
    <s v="ср"/>
    <x v="44"/>
    <x v="656"/>
    <x v="4"/>
    <x v="4"/>
    <x v="4"/>
    <x v="0"/>
    <m/>
    <s v="GA3948333_9_20260513T153606Z.jpg"/>
    <s v="C:\ВИДЕОНАБЛЮДЕНИЕ\15 Вход столярка\"/>
    <s v="15 Вход столярка\GA3948333_9_20260513T153606Z.jpg"/>
    <x v="656"/>
    <m/>
    <s v="15 Вход столярка\GA3948333_9_20260513T153606Z.jpg"/>
  </r>
  <r>
    <s v="ср"/>
    <x v="44"/>
    <x v="657"/>
    <x v="4"/>
    <x v="4"/>
    <x v="4"/>
    <x v="0"/>
    <m/>
    <s v="GA3948333_9_20260513T153737Z.jpg"/>
    <s v="C:\ВИДЕОНАБЛЮДЕНИЕ\15 Вход столярка\"/>
    <s v="15 Вход столярка\GA3948333_9_20260513T153737Z.jpg"/>
    <x v="657"/>
    <m/>
    <s v="15 Вход столярка\GA3948333_9_20260513T153737Z.jpg"/>
  </r>
  <r>
    <s v="ср"/>
    <x v="44"/>
    <x v="658"/>
    <x v="4"/>
    <x v="4"/>
    <x v="4"/>
    <x v="0"/>
    <m/>
    <s v="GA3948333_9_20260513T153819Z.jpg"/>
    <s v="C:\ВИДЕОНАБЛЮДЕНИЕ\15 Вход столярка\"/>
    <s v="15 Вход столярка\GA3948333_9_20260513T153819Z.jpg"/>
    <x v="658"/>
    <m/>
    <s v="15 Вход столярка\GA3948333_9_20260513T153819Z.jpg"/>
  </r>
  <r>
    <s v="ср"/>
    <x v="44"/>
    <x v="659"/>
    <x v="4"/>
    <x v="4"/>
    <x v="4"/>
    <x v="0"/>
    <m/>
    <s v="GA3948333_9_20260513T153830Z.jpg"/>
    <s v="C:\ВИДЕОНАБЛЮДЕНИЕ\15 Вход столярка\"/>
    <s v="15 Вход столярка\GA3948333_9_20260513T153830Z.jpg"/>
    <x v="659"/>
    <m/>
    <s v="15 Вход столярка\GA3948333_9_20260513T153830Z.jpg"/>
  </r>
  <r>
    <s v="ср"/>
    <x v="44"/>
    <x v="660"/>
    <x v="5"/>
    <x v="4"/>
    <x v="4"/>
    <x v="0"/>
    <m/>
    <s v="GA3948333_9_20260513T153950Z.jpg"/>
    <s v="C:\ВИДЕОНАБЛЮДЕНИЕ\15 Вход столярка\"/>
    <s v="15 Вход столярка\GA3948333_9_20260513T153950Z.jpg"/>
    <x v="660"/>
    <m/>
    <s v="15 Вход столярка\GA3948333_9_20260513T153950Z.jpg"/>
  </r>
  <r>
    <s v="ср"/>
    <x v="44"/>
    <x v="661"/>
    <x v="27"/>
    <x v="4"/>
    <x v="51"/>
    <x v="0"/>
    <m/>
    <s v="GA3948333_9_20260513T165003Z.jpg"/>
    <s v="C:\ВИДЕОНАБЛЮДЕНИЕ\15 Вход столярка\"/>
    <s v="15 Вход столярка\GA3948333_9_20260513T165003Z.jpg"/>
    <x v="661"/>
    <m/>
    <s v="15 Вход столярка\GA3948333_9_20260513T165003Z.jpg"/>
  </r>
  <r>
    <s v="ср"/>
    <x v="44"/>
    <x v="662"/>
    <x v="4"/>
    <x v="4"/>
    <x v="4"/>
    <x v="0"/>
    <m/>
    <s v="GA3948333_5_20260513T165316Z.jpg"/>
    <s v="C:\ВИДЕОНАБЛЮДЕНИЕ\11 Навес пилмат\"/>
    <s v="11 Навес пилмат\GA3948333_5_20260513T165316Z.jpg"/>
    <x v="662"/>
    <m/>
    <s v="11 Навес пилмат\GA3948333_5_20260513T165316Z.jpg"/>
  </r>
  <r>
    <s v="ср"/>
    <x v="44"/>
    <x v="663"/>
    <x v="4"/>
    <x v="4"/>
    <x v="4"/>
    <x v="0"/>
    <m/>
    <s v="GA3948333_6_20260513T165456Z.jpg"/>
    <s v="C:\ВИДЕОНАБЛЮДЕНИЕ\10 Въезд ангар\"/>
    <s v="10 Въезд ангар\GA3948333_6_20260513T165456Z.jpg"/>
    <x v="663"/>
    <m/>
    <s v="10 Въезд ангар\GA3948333_6_20260513T165456Z.jpg"/>
  </r>
  <r>
    <s v="ср"/>
    <x v="44"/>
    <x v="664"/>
    <x v="4"/>
    <x v="4"/>
    <x v="4"/>
    <x v="0"/>
    <m/>
    <s v="GA3948333_5_20260513T165622Z.jpg"/>
    <s v="C:\ВИДЕОНАБЛЮДЕНИЕ\11 Навес пилмат\"/>
    <s v="11 Навес пилмат\GA3948333_5_20260513T165622Z.jpg"/>
    <x v="664"/>
    <m/>
    <s v="11 Навес пилмат\GA3948333_5_20260513T165622Z.jpg"/>
  </r>
  <r>
    <s v="ср"/>
    <x v="44"/>
    <x v="665"/>
    <x v="4"/>
    <x v="4"/>
    <x v="4"/>
    <x v="0"/>
    <m/>
    <s v="GA3948333_5_20260513T170313Z.jpg"/>
    <s v="C:\ВИДЕОНАБЛЮДЕНИЕ\11 Навес пилмат\"/>
    <s v="11 Навес пилмат\GA3948333_5_20260513T170313Z.jpg"/>
    <x v="665"/>
    <m/>
    <s v="11 Навес пилмат\GA3948333_5_20260513T170313Z.jpg"/>
  </r>
  <r>
    <s v="ср"/>
    <x v="44"/>
    <x v="666"/>
    <x v="4"/>
    <x v="4"/>
    <x v="4"/>
    <x v="0"/>
    <m/>
    <s v="GA3948333_6_20260513T170315Z.jpg"/>
    <s v="C:\ВИДЕОНАБЛЮДЕНИЕ\10 Въезд ангар\"/>
    <s v="10 Въезд ангар\GA3948333_6_20260513T170315Z.jpg"/>
    <x v="666"/>
    <m/>
    <s v="10 Въезд ангар\GA3948333_6_20260513T170315Z.jpg"/>
  </r>
  <r>
    <s v="ср"/>
    <x v="44"/>
    <x v="667"/>
    <x v="4"/>
    <x v="4"/>
    <x v="4"/>
    <x v="0"/>
    <m/>
    <s v="GA3948333_5_20260513T170540Z.jpg"/>
    <s v="C:\ВИДЕОНАБЛЮДЕНИЕ\11 Навес пилмат\"/>
    <s v="11 Навес пилмат\GA3948333_5_20260513T170540Z.jpg"/>
    <x v="667"/>
    <m/>
    <s v="11 Навес пилмат\GA3948333_5_20260513T170540Z.jpg"/>
  </r>
  <r>
    <s v="ср"/>
    <x v="44"/>
    <x v="668"/>
    <x v="4"/>
    <x v="4"/>
    <x v="4"/>
    <x v="0"/>
    <m/>
    <s v="GA3948333_5_20260513T170816Z.jpg"/>
    <s v="C:\ВИДЕОНАБЛЮДЕНИЕ\11 Навес пилмат\"/>
    <s v="11 Навес пилмат\GA3948333_5_20260513T170816Z.jpg"/>
    <x v="668"/>
    <m/>
    <s v="11 Навес пилмат\GA3948333_5_20260513T170816Z.jpg"/>
  </r>
  <r>
    <s v="ср"/>
    <x v="44"/>
    <x v="669"/>
    <x v="4"/>
    <x v="4"/>
    <x v="4"/>
    <x v="0"/>
    <m/>
    <s v="GA3948333_6_20260513T171052Z.jpg"/>
    <s v="C:\ВИДЕОНАБЛЮДЕНИЕ\10 Въезд ангар\"/>
    <s v="10 Въезд ангар\GA3948333_6_20260513T171052Z.jpg"/>
    <x v="669"/>
    <m/>
    <s v="10 Въезд ангар\GA3948333_6_20260513T171052Z.jpg"/>
  </r>
  <r>
    <s v="ср"/>
    <x v="44"/>
    <x v="670"/>
    <x v="1"/>
    <x v="51"/>
    <x v="50"/>
    <x v="0"/>
    <m/>
    <s v="GA3948333_4_20260513T171655Z.jpg"/>
    <s v="C:\ВИДЕОНАБЛЮДЕНИЕ\1 Въезд на базу\"/>
    <s v="1 Въезд на базу\GA3948333_4_20260513T171655Z.jpg"/>
    <x v="670"/>
    <m/>
    <s v="1 Въезд на базу\GA3948333_4_20260513T171655Z.jpg"/>
  </r>
  <r>
    <s v="ср"/>
    <x v="44"/>
    <x v="671"/>
    <x v="1"/>
    <x v="4"/>
    <x v="4"/>
    <x v="0"/>
    <m/>
    <s v="GA3948333_4_20260513T173111Z.jpg"/>
    <s v="C:\ВИДЕОНАБЛЮДЕНИЕ\1 Въезд на базу\"/>
    <s v="1 Въезд на базу\GA3948333_4_20260513T173111Z.jpg"/>
    <x v="671"/>
    <m/>
    <s v="1 Въезд на базу\GA3948333_4_20260513T173111Z.jpg"/>
  </r>
  <r>
    <s v="чт"/>
    <x v="45"/>
    <x v="672"/>
    <x v="4"/>
    <x v="17"/>
    <x v="19"/>
    <x v="0"/>
    <m/>
    <s v="GD7678666_1_20260514T085337Z.jpg"/>
    <s v="C:\ВИДЕОНАБЛЮДЕНИЕ\14 На гаражи\"/>
    <s v="14 На гаражи\GD7678666_1_20260514T085337Z.jpg"/>
    <x v="672"/>
    <m/>
    <s v="14 На гаражи\GD7678666_1_20260514T085337Z.jpg"/>
  </r>
  <r>
    <s v="чт"/>
    <x v="45"/>
    <x v="673"/>
    <x v="4"/>
    <x v="17"/>
    <x v="19"/>
    <x v="0"/>
    <m/>
    <s v="GD7678666_1_20260514T085555Z.jpg"/>
    <s v="C:\ВИДЕОНАБЛЮДЕНИЕ\14 На гаражи\"/>
    <s v="14 На гаражи\GD7678666_1_20260514T085555Z.jpg"/>
    <x v="673"/>
    <m/>
    <s v="14 На гаражи\GD7678666_1_20260514T085555Z.jpg"/>
  </r>
  <r>
    <s v="чт"/>
    <x v="45"/>
    <x v="674"/>
    <x v="4"/>
    <x v="17"/>
    <x v="19"/>
    <x v="0"/>
    <m/>
    <s v="GD7678666_1_20260514T085940Z.jpg"/>
    <s v="C:\ВИДЕОНАБЛЮДЕНИЕ\14 На гаражи\"/>
    <s v="14 На гаражи\GD7678666_1_20260514T085940Z.jpg"/>
    <x v="674"/>
    <m/>
    <s v="14 На гаражи\GD7678666_1_20260514T085940Z.jpg"/>
  </r>
  <r>
    <s v="чт"/>
    <x v="45"/>
    <x v="675"/>
    <x v="4"/>
    <x v="17"/>
    <x v="19"/>
    <x v="0"/>
    <m/>
    <s v="GD7678666_1_20260514T090229Z.jpg"/>
    <s v="C:\ВИДЕОНАБЛЮДЕНИЕ\14 На гаражи\"/>
    <s v="14 На гаражи\GD7678666_1_20260514T090229Z.jpg"/>
    <x v="675"/>
    <m/>
    <s v="14 На гаражи\GD7678666_1_20260514T090229Z.jpg"/>
  </r>
  <r>
    <s v="чт"/>
    <x v="45"/>
    <x v="676"/>
    <x v="4"/>
    <x v="17"/>
    <x v="19"/>
    <x v="0"/>
    <m/>
    <s v="GD7678666_1_20260514T090617Z.jpg"/>
    <s v="C:\ВИДЕОНАБЛЮДЕНИЕ\14 На гаражи\"/>
    <s v="14 На гаражи\GD7678666_1_20260514T090617Z.jpg"/>
    <x v="676"/>
    <m/>
    <s v="14 На гаражи\GD7678666_1_20260514T090617Z.jpg"/>
  </r>
  <r>
    <s v="чт"/>
    <x v="45"/>
    <x v="677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x v="677"/>
    <m/>
    <s v="12 Площадка 3 кран\K07156189_20_20260514T091226Z.jpg"/>
  </r>
  <r>
    <s v="чт"/>
    <x v="45"/>
    <x v="678"/>
    <x v="4"/>
    <x v="17"/>
    <x v="19"/>
    <x v="0"/>
    <m/>
    <s v="GD7678666_1_20260514T091247Z.jpg"/>
    <s v="C:\ВИДЕОНАБЛЮДЕНИЕ\14 На гаражи\"/>
    <s v="14 На гаражи\GD7678666_1_20260514T091247Z.jpg"/>
    <x v="678"/>
    <m/>
    <s v="14 На гаражи\GD7678666_1_20260514T091247Z.jpg"/>
  </r>
  <r>
    <s v="чт"/>
    <x v="45"/>
    <x v="679"/>
    <x v="4"/>
    <x v="17"/>
    <x v="19"/>
    <x v="0"/>
    <m/>
    <s v="GD7678666_1_20260514T091703Z.jpg"/>
    <s v="C:\ВИДЕОНАБЛЮДЕНИЕ\14 На гаражи\"/>
    <s v="14 На гаражи\GD7678666_1_20260514T091703Z.jpg"/>
    <x v="679"/>
    <m/>
    <s v="14 На гаражи\GD7678666_1_20260514T091703Z.jpg"/>
  </r>
  <r>
    <s v="чт"/>
    <x v="45"/>
    <x v="680"/>
    <x v="4"/>
    <x v="17"/>
    <x v="19"/>
    <x v="0"/>
    <m/>
    <s v="GD7678666_1_20260514T092831Z.jpg"/>
    <s v="C:\ВИДЕОНАБЛЮДЕНИЕ\14 На гаражи\"/>
    <s v="14 На гаражи\GD7678666_1_20260514T092831Z.jpg"/>
    <x v="680"/>
    <m/>
    <s v="14 На гаражи\GD7678666_1_20260514T092831Z.jpg"/>
  </r>
  <r>
    <s v="чт"/>
    <x v="45"/>
    <x v="681"/>
    <x v="4"/>
    <x v="17"/>
    <x v="19"/>
    <x v="0"/>
    <m/>
    <s v="GD7678666_1_20260514T093510Z.jpg"/>
    <s v="C:\ВИДЕОНАБЛЮДЕНИЕ\14 На гаражи\"/>
    <s v="14 На гаражи\GD7678666_1_20260514T093510Z.jpg"/>
    <x v="681"/>
    <m/>
    <s v="14 На гаражи\GD7678666_1_20260514T093510Z.jpg"/>
  </r>
  <r>
    <s v="чт"/>
    <x v="45"/>
    <x v="682"/>
    <x v="4"/>
    <x v="52"/>
    <x v="19"/>
    <x v="0"/>
    <m/>
    <s v="GD7678666_1_20260514T093809Z.jpg"/>
    <s v="C:\ВИДЕОНАБЛЮДЕНИЕ\14 На гаражи\"/>
    <s v="14 На гаражи\GD7678666_1_20260514T093809Z.jpg"/>
    <x v="682"/>
    <m/>
    <s v="14 На гаражи\GD7678666_1_20260514T093809Z.jpg"/>
  </r>
  <r>
    <s v="чт"/>
    <x v="45"/>
    <x v="683"/>
    <x v="4"/>
    <x v="52"/>
    <x v="19"/>
    <x v="0"/>
    <m/>
    <s v="GD7678666_1_20260514T094336Z.jpg"/>
    <s v="C:\ВИДЕОНАБЛЮДЕНИЕ\14 На гаражи\"/>
    <s v="14 На гаражи\GD7678666_1_20260514T094336Z.jpg"/>
    <x v="683"/>
    <m/>
    <s v="14 На гаражи\GD7678666_1_20260514T094336Z.jpg"/>
  </r>
  <r>
    <s v="чт"/>
    <x v="45"/>
    <x v="684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x v="684"/>
    <m/>
    <s v="12 Площадка 3 кран\K07156189_20_20260514T094515Z.jpg"/>
  </r>
  <r>
    <s v="чт"/>
    <x v="45"/>
    <x v="685"/>
    <x v="4"/>
    <x v="52"/>
    <x v="19"/>
    <x v="0"/>
    <m/>
    <s v="GD7678666_1_20260514T100025Z.jpg"/>
    <s v="C:\ВИДЕОНАБЛЮДЕНИЕ\14 На гаражи\"/>
    <s v="14 На гаражи\GD7678666_1_20260514T100025Z.jpg"/>
    <x v="685"/>
    <m/>
    <s v="14 На гаражи\GD7678666_1_20260514T100025Z.jpg"/>
  </r>
  <r>
    <s v="чт"/>
    <x v="45"/>
    <x v="686"/>
    <x v="5"/>
    <x v="52"/>
    <x v="19"/>
    <x v="0"/>
    <m/>
    <s v="GD7678666_1_20260514T101207Z.jpg"/>
    <s v="C:\ВИДЕОНАБЛЮДЕНИЕ\14 На гаражи\"/>
    <s v="14 На гаражи\GD7678666_1_20260514T101207Z.jpg"/>
    <x v="686"/>
    <m/>
    <s v="14 На гаражи\GD7678666_1_20260514T101207Z.jpg"/>
  </r>
  <r>
    <s v="чт"/>
    <x v="45"/>
    <x v="687"/>
    <x v="5"/>
    <x v="17"/>
    <x v="19"/>
    <x v="0"/>
    <m/>
    <s v="GD7678666_1_20260514T102426Z.jpg"/>
    <s v="C:\ВИДЕОНАБЛЮДЕНИЕ\14 На гаражи\"/>
    <s v="14 На гаражи\GD7678666_1_20260514T102426Z.jpg"/>
    <x v="687"/>
    <m/>
    <s v="14 На гаражи\GD7678666_1_20260514T102426Z.jpg"/>
  </r>
  <r>
    <s v="чт"/>
    <x v="45"/>
    <x v="688"/>
    <x v="4"/>
    <x v="16"/>
    <x v="4"/>
    <x v="0"/>
    <m/>
    <s v="GA3948333_6_20260514T111305Z.jpg"/>
    <s v="C:\ВИДЕОНАБЛЮДЕНИЕ\10 Въезд ангар\"/>
    <s v="10 Въезд ангар\GA3948333_6_20260514T111305Z.jpg"/>
    <x v="688"/>
    <m/>
    <s v="10 Въезд ангар\GA3948333_6_20260514T111305Z.jpg"/>
  </r>
  <r>
    <s v="чт"/>
    <x v="45"/>
    <x v="689"/>
    <x v="4"/>
    <x v="16"/>
    <x v="4"/>
    <x v="0"/>
    <m/>
    <s v="GA3948333_6_20260514T111333Z.jpg"/>
    <s v="C:\ВИДЕОНАБЛЮДЕНИЕ\10 Въезд ангар\"/>
    <s v="10 Въезд ангар\GA3948333_6_20260514T111333Z.jpg"/>
    <x v="689"/>
    <m/>
    <s v="10 Въезд ангар\GA3948333_6_20260514T111333Z.jpg"/>
  </r>
  <r>
    <s v="чт"/>
    <x v="45"/>
    <x v="690"/>
    <x v="4"/>
    <x v="16"/>
    <x v="4"/>
    <x v="0"/>
    <m/>
    <s v="GA3948333_6_20260514T111348Z.jpg"/>
    <s v="C:\ВИДЕОНАБЛЮДЕНИЕ\10 Въезд ангар\"/>
    <s v="10 Въезд ангар\GA3948333_6_20260514T111348Z.jpg"/>
    <x v="690"/>
    <m/>
    <s v="10 Въезд ангар\GA3948333_6_20260514T111348Z.jpg"/>
  </r>
  <r>
    <s v="чт"/>
    <x v="45"/>
    <x v="691"/>
    <x v="4"/>
    <x v="16"/>
    <x v="4"/>
    <x v="0"/>
    <m/>
    <s v="GA3948333_6_20260514T111406Z.jpg"/>
    <s v="C:\ВИДЕОНАБЛЮДЕНИЕ\10 Въезд ангар\"/>
    <s v="10 Въезд ангар\GA3948333_6_20260514T111406Z.jpg"/>
    <x v="691"/>
    <m/>
    <s v="10 Въезд ангар\GA3948333_6_20260514T111406Z.jpg"/>
  </r>
  <r>
    <s v="чт"/>
    <x v="45"/>
    <x v="692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x v="692"/>
    <m/>
    <s v="1 Въезд на базу\GA3948333_4_20260514T112350Z.jpg"/>
  </r>
  <r>
    <s v="чт"/>
    <x v="45"/>
    <x v="693"/>
    <x v="4"/>
    <x v="53"/>
    <x v="48"/>
    <x v="3"/>
    <m/>
    <s v="GA3948333_6_20260514T121105Z.jpg"/>
    <s v="C:\ВИДЕОНАБЛЮДЕНИЕ\10 Въезд ангар\"/>
    <s v="10 Въезд ангар\GA3948333_6_20260514T121105Z.jpg"/>
    <x v="693"/>
    <m/>
    <s v="10 Въезд ангар\GA3948333_6_20260514T121105Z.jpg"/>
  </r>
  <r>
    <s v="чт"/>
    <x v="45"/>
    <x v="694"/>
    <x v="4"/>
    <x v="53"/>
    <x v="48"/>
    <x v="3"/>
    <m/>
    <s v="GA3948333_6_20260514T121730Z.jpg"/>
    <s v="C:\ВИДЕОНАБЛЮДЕНИЕ\10 Въезд ангар\"/>
    <s v="10 Въезд ангар\GA3948333_6_20260514T121730Z.jpg"/>
    <x v="694"/>
    <m/>
    <s v="10 Въезд ангар\GA3948333_6_20260514T121730Z.jpg"/>
  </r>
  <r>
    <s v="чт"/>
    <x v="45"/>
    <x v="695"/>
    <x v="4"/>
    <x v="53"/>
    <x v="48"/>
    <x v="3"/>
    <m/>
    <s v="GA3948333_6_20260514T122835Z.jpg"/>
    <s v="C:\ВИДЕОНАБЛЮДЕНИЕ\10 Въезд ангар\"/>
    <s v="10 Въезд ангар\GA3948333_6_20260514T122835Z.jpg"/>
    <x v="695"/>
    <m/>
    <s v="10 Въезд ангар\GA3948333_6_20260514T122835Z.jpg"/>
  </r>
  <r>
    <s v="чт"/>
    <x v="45"/>
    <x v="696"/>
    <x v="5"/>
    <x v="53"/>
    <x v="48"/>
    <x v="4"/>
    <m/>
    <s v="GA3948333_6_20260514T122924Z.jpg"/>
    <s v="C:\ВИДЕОНАБЛЮДЕНИЕ\10 Въезд ангар\"/>
    <s v="10 Въезд ангар\GA3948333_6_20260514T122924Z.jpg"/>
    <x v="696"/>
    <m/>
    <s v="10 Въезд ангар\GA3948333_6_20260514T122924Z.jpg"/>
  </r>
  <r>
    <s v="чт"/>
    <x v="45"/>
    <x v="697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x v="697"/>
    <m/>
    <s v="17 Площадка с навесом\GA3948333_10_20260514T191816Z.jpg"/>
  </r>
  <r>
    <s v="чт"/>
    <x v="45"/>
    <x v="698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x v="698"/>
    <m/>
    <s v="17 Площадка с навесом\GA3948333_10_20260514T192145Z.jpg"/>
  </r>
  <r>
    <s v="чт"/>
    <x v="45"/>
    <x v="699"/>
    <x v="1"/>
    <x v="54"/>
    <x v="52"/>
    <x v="0"/>
    <m/>
    <s v="GA3948333_4_20260514T192433Z.jpg"/>
    <s v="C:\ВИДЕОНАБЛЮДЕНИЕ\1 Въезд на базу\"/>
    <s v="1 Въезд на базу\GA3948333_4_20260514T192433Z.jpg"/>
    <x v="699"/>
    <m/>
    <s v="1 Въезд на базу\GA3948333_4_20260514T192433Z.jpg"/>
  </r>
  <r>
    <s v="пт"/>
    <x v="46"/>
    <x v="700"/>
    <x v="4"/>
    <x v="5"/>
    <x v="48"/>
    <x v="0"/>
    <m/>
    <s v="GA3948333_6_20260515T101825Z.jpg"/>
    <s v="C:\ВИДЕОНАБЛЮДЕНИЕ\10 Въезд ангар\"/>
    <s v="10 Въезд ангар\GA3948333_6_20260515T101825Z.jpg"/>
    <x v="700"/>
    <m/>
    <s v="10 Въезд ангар\GA3948333_6_20260515T101825Z.jpg"/>
  </r>
  <r>
    <s v="пт"/>
    <x v="46"/>
    <x v="701"/>
    <x v="4"/>
    <x v="5"/>
    <x v="48"/>
    <x v="0"/>
    <m/>
    <s v="GA3948333_6_20260515T102024Z.jpg"/>
    <s v="C:\ВИДЕОНАБЛЮДЕНИЕ\10 Въезд ангар\"/>
    <s v="10 Въезд ангар\GA3948333_6_20260515T102024Z.jpg"/>
    <x v="701"/>
    <m/>
    <s v="10 Въезд ангар\GA3948333_6_20260515T102024Z.jpg"/>
  </r>
  <r>
    <s v="пт"/>
    <x v="46"/>
    <x v="702"/>
    <x v="4"/>
    <x v="5"/>
    <x v="48"/>
    <x v="0"/>
    <m/>
    <s v="GA3948333_6_20260515T102520Z.jpg"/>
    <s v="C:\ВИДЕОНАБЛЮДЕНИЕ\10 Въезд ангар\"/>
    <s v="10 Въезд ангар\GA3948333_6_20260515T102520Z.jpg"/>
    <x v="702"/>
    <m/>
    <s v="10 Въезд ангар\GA3948333_6_20260515T102520Z.jpg"/>
  </r>
  <r>
    <s v="пт"/>
    <x v="46"/>
    <x v="703"/>
    <x v="4"/>
    <x v="5"/>
    <x v="48"/>
    <x v="0"/>
    <m/>
    <s v="GA3948333_6_20260515T102620Z.jpg"/>
    <s v="C:\ВИДЕОНАБЛЮДЕНИЕ\10 Въезд ангар\"/>
    <s v="10 Въезд ангар\GA3948333_6_20260515T102620Z.jpg"/>
    <x v="703"/>
    <m/>
    <s v="10 Въезд ангар\GA3948333_6_20260515T102620Z.jpg"/>
  </r>
  <r>
    <s v="пт"/>
    <x v="46"/>
    <x v="704"/>
    <x v="5"/>
    <x v="5"/>
    <x v="48"/>
    <x v="2"/>
    <m/>
    <s v="GA3948333_6_20260515T102722Z.jpg"/>
    <s v="C:\ВИДЕОНАБЛЮДЕНИЕ\10 Въезд ангар\"/>
    <s v="10 Въезд ангар\GA3948333_6_20260515T102722Z.jpg"/>
    <x v="704"/>
    <m/>
    <s v="10 Въезд ангар\GA3948333_6_20260515T102722Z.jpg"/>
  </r>
  <r>
    <s v="пт"/>
    <x v="46"/>
    <x v="705"/>
    <x v="4"/>
    <x v="55"/>
    <x v="48"/>
    <x v="3"/>
    <m/>
    <s v="GA3948333_4_20260515T170305Z.jpg"/>
    <s v="C:\ВИДЕОНАБЛЮДЕНИЕ\1 Въезд на базу\"/>
    <s v="1 Въезд на базу\GA3948333_4_20260515T170305Z.jpg"/>
    <x v="705"/>
    <m/>
    <s v="1 Въезд на базу\GA3948333_4_20260515T170305Z.jpg"/>
  </r>
  <r>
    <s v="пт"/>
    <x v="46"/>
    <x v="706"/>
    <x v="4"/>
    <x v="55"/>
    <x v="53"/>
    <x v="0"/>
    <m/>
    <s v="GA3948333_4_20260515T170316Z.jpg"/>
    <s v="C:\ВИДЕОНАБЛЮДЕНИЕ\1 Въезд на базу\"/>
    <s v="1 Въезд на базу\GA3948333_4_20260515T170316Z.jpg"/>
    <x v="706"/>
    <m/>
    <s v="1 Въезд на базу\GA3948333_4_20260515T170316Z.jpg"/>
  </r>
  <r>
    <s v="сб"/>
    <x v="47"/>
    <x v="707"/>
    <x v="4"/>
    <x v="29"/>
    <x v="54"/>
    <x v="0"/>
    <m/>
    <s v="K07156189_23_20260516T080253Z.jpg"/>
    <s v="C:\ВИДЕОНАБЛЮДЕНИЕ\13 Склад хол\"/>
    <s v="13 Склад хол\K07156189_23_20260516T080253Z.jpg"/>
    <x v="707"/>
    <m/>
    <s v="13 Склад хол\K07156189_23_20260516T080253Z.jpg"/>
  </r>
  <r>
    <s v="сб"/>
    <x v="47"/>
    <x v="708"/>
    <x v="4"/>
    <x v="29"/>
    <x v="54"/>
    <x v="0"/>
    <m/>
    <s v="K07156189_23_20260516T080355Z.jpg"/>
    <s v="C:\ВИДЕОНАБЛЮДЕНИЕ\13 Склад хол\"/>
    <s v="13 Склад хол\K07156189_23_20260516T080355Z.jpg"/>
    <x v="708"/>
    <m/>
    <s v="13 Склад хол\K07156189_23_20260516T080355Z.jpg"/>
  </r>
  <r>
    <s v="пн"/>
    <x v="48"/>
    <x v="709"/>
    <x v="16"/>
    <x v="18"/>
    <x v="55"/>
    <x v="0"/>
    <m/>
    <s v="GA3948333_4_20260518T082631Z.jpg"/>
    <s v="C:\ВИДЕОНАБЛЮДЕНИЕ\1 Въезд на базу\"/>
    <s v="1 Въезд на базу\GA3948333_4_20260518T082631Z.jpg"/>
    <x v="709"/>
    <m/>
    <s v="1 Въезд на базу\GA3948333_4_20260518T082631Z.jpg"/>
  </r>
  <r>
    <s v="пн"/>
    <x v="48"/>
    <x v="710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x v="710"/>
    <m/>
    <s v="7 Площадка 2 бетонщики\134160575_1_20260518T091502Z.jpg"/>
  </r>
  <r>
    <s v="пн"/>
    <x v="48"/>
    <x v="711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x v="711"/>
    <m/>
    <s v="1 Въезд на базу\GA3948333_4_20260518T162120Z.jpg"/>
  </r>
  <r>
    <s v="пн"/>
    <x v="48"/>
    <x v="712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x v="712"/>
    <m/>
    <s v="7 Площадка 2 бетонщики\134160575_1_20260518T162140Z.jpg"/>
  </r>
  <r>
    <s v="пн"/>
    <x v="48"/>
    <x v="713"/>
    <x v="3"/>
    <x v="29"/>
    <x v="4"/>
    <x v="0"/>
    <m/>
    <s v="GA3948333_9_20260518T162217Z.jpg"/>
    <s v="C:\ВИДЕОНАБЛЮДЕНИЕ\15 Вход столярка\"/>
    <s v="15 Вход столярка\GA3948333_9_20260518T162217Z.jpg"/>
    <x v="713"/>
    <m/>
    <s v="15 Вход столярка\GA3948333_9_20260518T162217Z.jpg"/>
  </r>
  <r>
    <s v="пн"/>
    <x v="48"/>
    <x v="714"/>
    <x v="3"/>
    <x v="29"/>
    <x v="4"/>
    <x v="0"/>
    <m/>
    <s v="GA3948333_9_20260518T162246Z.jpg"/>
    <s v="C:\ВИДЕОНАБЛЮДЕНИЕ\15 Вход столярка\"/>
    <s v="15 Вход столярка\GA3948333_9_20260518T162246Z.jpg"/>
    <x v="714"/>
    <m/>
    <s v="15 Вход столярка\GA3948333_9_20260518T162246Z.jpg"/>
  </r>
  <r>
    <s v="пн"/>
    <x v="48"/>
    <x v="715"/>
    <x v="3"/>
    <x v="29"/>
    <x v="4"/>
    <x v="0"/>
    <m/>
    <s v="GA3948333_9_20260518T162655Z.jpg"/>
    <s v="C:\ВИДЕОНАБЛЮДЕНИЕ\15 Вход столярка\"/>
    <s v="15 Вход столярка\GA3948333_9_20260518T162655Z.jpg"/>
    <x v="715"/>
    <m/>
    <s v="15 Вход столярка\GA3948333_9_20260518T162655Z.jpg"/>
  </r>
  <r>
    <s v="пн"/>
    <x v="48"/>
    <x v="716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x v="716"/>
    <m/>
    <s v="10 Въезд ангар\GA3948333_6_20260518T162658Z.jpg"/>
  </r>
  <r>
    <s v="пн"/>
    <x v="48"/>
    <x v="717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x v="717"/>
    <m/>
    <s v="6 Площадка 1 общага\826398429_1_20260518T183701Z.jpg"/>
  </r>
  <r>
    <s v="пн"/>
    <x v="48"/>
    <x v="718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x v="718"/>
    <m/>
    <s v="6 Площадка 1 общага\826398429_1_20260518T183710Z.jpg"/>
  </r>
  <r>
    <s v="пн"/>
    <x v="48"/>
    <x v="719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x v="719"/>
    <m/>
    <s v="6 Площадка 1 общага\826398429_1_20260518T183714Z.jpg"/>
  </r>
  <r>
    <s v="пн"/>
    <x v="48"/>
    <x v="720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x v="720"/>
    <m/>
    <s v="6 Площадка 1 общага\826398429_1_20260518T185210Z.jpg"/>
  </r>
  <r>
    <s v="пн"/>
    <x v="48"/>
    <x v="721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x v="721"/>
    <m/>
    <s v="6 Площадка 1 общага\826398429_1_20260518T185808Z.jpg"/>
  </r>
  <r>
    <s v="пн"/>
    <x v="48"/>
    <x v="722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x v="722"/>
    <m/>
    <s v="6 Площадка 1 общага\826398429_1_20260518T185811Z.jpg"/>
  </r>
  <r>
    <s v="пн"/>
    <x v="48"/>
    <x v="723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x v="723"/>
    <m/>
    <s v="6 Площадка 1 общага\826398429_1_20260518T185813Z.jpg"/>
  </r>
  <r>
    <s v="пн"/>
    <x v="48"/>
    <x v="724"/>
    <x v="6"/>
    <x v="14"/>
    <x v="57"/>
    <x v="0"/>
    <m/>
    <s v="K07156189_23_20260518T190710Z.jpg"/>
    <s v="C:\ВИДЕОНАБЛЮДЕНИЕ\13 Склад хол\"/>
    <s v="13 Склад хол\K07156189_23_20260518T190710Z.jpg"/>
    <x v="724"/>
    <m/>
    <s v="13 Склад хол\K07156189_23_20260518T190710Z.jpg"/>
  </r>
  <r>
    <s v="вт"/>
    <x v="49"/>
    <x v="725"/>
    <x v="0"/>
    <x v="56"/>
    <x v="58"/>
    <x v="0"/>
    <m/>
    <s v="GA3948333_4_20260519T111342Z.jpg"/>
    <s v="C:\ВИДЕОНАБЛЮДЕНИЕ\1 Въезд на базу\"/>
    <s v="1 Въезд на базу\GA3948333_4_20260519T111342Z.jpg"/>
    <x v="725"/>
    <m/>
    <s v="1 Въезд на базу\GA3948333_4_20260519T111342Z.jpg"/>
  </r>
  <r>
    <s v="вт"/>
    <x v="49"/>
    <x v="726"/>
    <x v="1"/>
    <x v="56"/>
    <x v="58"/>
    <x v="0"/>
    <m/>
    <s v="GA3948333_4_20260519T112341Z.jpg"/>
    <s v="C:\ВИДЕОНАБЛЮДЕНИЕ\1 Въезд на базу\"/>
    <s v="1 Въезд на базу\GA3948333_4_20260519T112341Z.jpg"/>
    <x v="726"/>
    <m/>
    <s v="1 Въезд на базу\GA3948333_4_20260519T112341Z.jpg"/>
  </r>
  <r>
    <s v="вт"/>
    <x v="49"/>
    <x v="727"/>
    <x v="4"/>
    <x v="57"/>
    <x v="4"/>
    <x v="0"/>
    <m/>
    <s v="GA3948333_6_20260519T123605Z.jpg"/>
    <s v="C:\ВИДЕОНАБЛЮДЕНИЕ\10 Въезд ангар\"/>
    <s v="10 Въезд ангар\GA3948333_6_20260519T123605Z.jpg"/>
    <x v="727"/>
    <m/>
    <s v="10 Въезд ангар\GA3948333_6_20260519T123605Z.jpg"/>
  </r>
  <r>
    <s v="вт"/>
    <x v="49"/>
    <x v="728"/>
    <x v="4"/>
    <x v="57"/>
    <x v="4"/>
    <x v="0"/>
    <m/>
    <s v="GA3948333_6_20260519T123620Z.jpg"/>
    <s v="C:\ВИДЕОНАБЛЮДЕНИЕ\10 Въезд ангар\"/>
    <s v="10 Въезд ангар\GA3948333_6_20260519T123620Z.jpg"/>
    <x v="728"/>
    <m/>
    <s v="10 Въезд ангар\GA3948333_6_20260519T123620Z.jpg"/>
  </r>
  <r>
    <s v="вт"/>
    <x v="49"/>
    <x v="729"/>
    <x v="5"/>
    <x v="57"/>
    <x v="4"/>
    <x v="0"/>
    <m/>
    <s v="GA3948333_6_20260519T124212Z.jpg"/>
    <s v="C:\ВИДЕОНАБЛЮДЕНИЕ\10 Въезд ангар\"/>
    <s v="10 Въезд ангар\GA3948333_6_20260519T124212Z.jpg"/>
    <x v="729"/>
    <m/>
    <s v="10 Въезд ангар\GA3948333_6_20260519T124212Z.jpg"/>
  </r>
  <r>
    <s v="ср"/>
    <x v="50"/>
    <x v="730"/>
    <x v="4"/>
    <x v="16"/>
    <x v="59"/>
    <x v="0"/>
    <m/>
    <s v="GA3948333_6_20260520T082417Z.jpg"/>
    <s v="C:\ВИДЕОНАБЛЮДЕНИЕ\10 Въезд ангар\"/>
    <s v="10 Въезд ангар\GA3948333_6_20260520T082417Z.jpg"/>
    <x v="730"/>
    <m/>
    <s v="10 Въезд ангар\GA3948333_6_20260520T082417Z.jpg"/>
  </r>
  <r>
    <s v="ср"/>
    <x v="50"/>
    <x v="731"/>
    <x v="4"/>
    <x v="29"/>
    <x v="59"/>
    <x v="0"/>
    <m/>
    <s v="GA3948333_9_20260520T082507Z.jpg"/>
    <s v="C:\ВИДЕОНАБЛЮДЕНИЕ\15 Вход столярка\"/>
    <s v="15 Вход столярка\GA3948333_9_20260520T082507Z.jpg"/>
    <x v="731"/>
    <m/>
    <s v="15 Вход столярка\GA3948333_9_20260520T082507Z.jpg"/>
  </r>
  <r>
    <s v="ср"/>
    <x v="50"/>
    <x v="732"/>
    <x v="4"/>
    <x v="16"/>
    <x v="59"/>
    <x v="0"/>
    <m/>
    <s v="GA3948333_6_20260520T082508Z.jpg"/>
    <s v="C:\ВИДЕОНАБЛЮДЕНИЕ\10 Въезд ангар\"/>
    <s v="10 Въезд ангар\GA3948333_6_20260520T082508Z.jpg"/>
    <x v="732"/>
    <m/>
    <s v="10 Въезд ангар\GA3948333_6_20260520T082508Z.jpg"/>
  </r>
  <r>
    <s v="ср"/>
    <x v="50"/>
    <x v="733"/>
    <x v="4"/>
    <x v="16"/>
    <x v="59"/>
    <x v="0"/>
    <m/>
    <s v="GA3948333_6_20260520T082754Z.jpg"/>
    <s v="C:\ВИДЕОНАБЛЮДЕНИЕ\10 Въезд ангар\"/>
    <s v="10 Въезд ангар\GA3948333_6_20260520T082754Z.jpg"/>
    <x v="733"/>
    <m/>
    <s v="10 Въезд ангар\GA3948333_6_20260520T082754Z.jpg"/>
  </r>
  <r>
    <s v="ср"/>
    <x v="50"/>
    <x v="734"/>
    <x v="5"/>
    <x v="16"/>
    <x v="59"/>
    <x v="0"/>
    <m/>
    <s v="GA3948333_6_20260520T083514Z.jpg"/>
    <s v="C:\ВИДЕОНАБЛЮДЕНИЕ\10 Въезд ангар\"/>
    <s v="10 Въезд ангар\GA3948333_6_20260520T083514Z.jpg"/>
    <x v="734"/>
    <m/>
    <s v="10 Въезд ангар\GA3948333_6_20260520T083514Z.jpg"/>
  </r>
  <r>
    <s v="ср"/>
    <x v="50"/>
    <x v="735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x v="735"/>
    <m/>
    <s v="1 Въезд на базу\GA3948333_4_20260520T094902Z.jpg"/>
  </r>
  <r>
    <s v="ср"/>
    <x v="50"/>
    <x v="736"/>
    <x v="0"/>
    <x v="58"/>
    <x v="10"/>
    <x v="0"/>
    <m/>
    <s v="GA3948333_4_20260520T224916Z.jpg"/>
    <s v="C:\ВИДЕОНАБЛЮДЕНИЕ\1 Въезд на базу\"/>
    <s v="1 Въезд на базу\GA3948333_4_20260520T224916Z.jpg"/>
    <x v="736"/>
    <m/>
    <s v="1 Въезд на базу\GA3948333_4_20260520T224916Z.jpg"/>
  </r>
  <r>
    <s v="ср"/>
    <x v="50"/>
    <x v="737"/>
    <x v="14"/>
    <x v="58"/>
    <x v="10"/>
    <x v="0"/>
    <m/>
    <s v="K07156189_21_20260520T225652Z.jpg"/>
    <s v="C:\ВИДЕОНАБЛЮДЕНИЕ\4 Крыльцо офиса\"/>
    <s v="4 Крыльцо офиса\K07156189_21_20260520T225652Z.jpg"/>
    <x v="737"/>
    <m/>
    <s v="4 Крыльцо офиса\K07156189_21_20260520T225652Z.jpg"/>
  </r>
  <r>
    <s v="ср"/>
    <x v="50"/>
    <x v="738"/>
    <x v="3"/>
    <x v="58"/>
    <x v="10"/>
    <x v="0"/>
    <m/>
    <s v="K07156189_21_20260520T225832Z.jpg"/>
    <s v="C:\ВИДЕОНАБЛЮДЕНИЕ\4 Крыльцо офиса\"/>
    <s v="4 Крыльцо офиса\K07156189_21_20260520T225832Z.jpg"/>
    <x v="738"/>
    <m/>
    <s v="4 Крыльцо офиса\K07156189_21_20260520T225832Z.jpg"/>
  </r>
  <r>
    <s v="ср"/>
    <x v="50"/>
    <x v="739"/>
    <x v="3"/>
    <x v="58"/>
    <x v="10"/>
    <x v="0"/>
    <m/>
    <s v="K07156189_21_20260520T230248Z.jpg"/>
    <s v="C:\ВИДЕОНАБЛЮДЕНИЕ\4 Крыльцо офиса\"/>
    <s v="4 Крыльцо офиса\K07156189_21_20260520T230248Z.jpg"/>
    <x v="739"/>
    <m/>
    <s v="4 Крыльцо офиса\K07156189_21_20260520T230248Z.jpg"/>
  </r>
  <r>
    <s v="ср"/>
    <x v="50"/>
    <x v="740"/>
    <x v="3"/>
    <x v="58"/>
    <x v="10"/>
    <x v="0"/>
    <m/>
    <s v="K07156189_21_20260520T231101Z.jpg"/>
    <s v="C:\ВИДЕОНАБЛЮДЕНИЕ\4 Крыльцо офиса\"/>
    <s v="4 Крыльцо офиса\K07156189_21_20260520T231101Z.jpg"/>
    <x v="740"/>
    <m/>
    <s v="4 Крыльцо офиса\K07156189_21_20260520T231101Z.jpg"/>
  </r>
  <r>
    <s v="ср"/>
    <x v="50"/>
    <x v="741"/>
    <x v="3"/>
    <x v="58"/>
    <x v="10"/>
    <x v="0"/>
    <m/>
    <s v="K07156189_21_20260520T231516Z.jpg"/>
    <s v="C:\ВИДЕОНАБЛЮДЕНИЕ\4 Крыльцо офиса\"/>
    <s v="4 Крыльцо офиса\K07156189_21_20260520T231516Z.jpg"/>
    <x v="741"/>
    <m/>
    <s v="4 Крыльцо офиса\K07156189_21_20260520T231516Z.jpg"/>
  </r>
  <r>
    <s v="ср"/>
    <x v="50"/>
    <x v="742"/>
    <x v="3"/>
    <x v="58"/>
    <x v="10"/>
    <x v="0"/>
    <m/>
    <s v="K07156189_21_20260520T232334Z.jpg"/>
    <s v="C:\ВИДЕОНАБЛЮДЕНИЕ\4 Крыльцо офиса\"/>
    <s v="4 Крыльцо офиса\K07156189_21_20260520T232334Z.jpg"/>
    <x v="742"/>
    <m/>
    <s v="4 Крыльцо офиса\K07156189_21_20260520T232334Z.jpg"/>
  </r>
  <r>
    <s v="ср"/>
    <x v="50"/>
    <x v="743"/>
    <x v="3"/>
    <x v="58"/>
    <x v="10"/>
    <x v="0"/>
    <m/>
    <s v="K07156189_21_20260520T233607Z.jpg"/>
    <s v="C:\ВИДЕОНАБЛЮДЕНИЕ\4 Крыльцо офиса\"/>
    <s v="4 Крыльцо офиса\K07156189_21_20260520T233607Z.jpg"/>
    <x v="743"/>
    <m/>
    <s v="4 Крыльцо офиса\K07156189_21_20260520T233607Z.jpg"/>
  </r>
  <r>
    <s v="ср"/>
    <x v="50"/>
    <x v="744"/>
    <x v="3"/>
    <x v="58"/>
    <x v="10"/>
    <x v="0"/>
    <m/>
    <s v="K07156189_21_20260520T234012Z.jpg"/>
    <s v="C:\ВИДЕОНАБЛЮДЕНИЕ\4 Крыльцо офиса\"/>
    <s v="4 Крыльцо офиса\K07156189_21_20260520T234012Z.jpg"/>
    <x v="744"/>
    <m/>
    <s v="4 Крыльцо офиса\K07156189_21_20260520T234012Z.jpg"/>
  </r>
  <r>
    <s v="ср"/>
    <x v="50"/>
    <x v="745"/>
    <x v="3"/>
    <x v="58"/>
    <x v="10"/>
    <x v="0"/>
    <m/>
    <s v="K07156189_21_20260520T234614Z.jpg"/>
    <s v="C:\ВИДЕОНАБЛЮДЕНИЕ\4 Крыльцо офиса\"/>
    <s v="4 Крыльцо офиса\K07156189_21_20260520T234614Z.jpg"/>
    <x v="745"/>
    <m/>
    <s v="4 Крыльцо офиса\K07156189_21_20260520T234614Z.jpg"/>
  </r>
  <r>
    <s v="ср"/>
    <x v="50"/>
    <x v="746"/>
    <x v="3"/>
    <x v="58"/>
    <x v="10"/>
    <x v="0"/>
    <m/>
    <s v="K07156189_21_20260520T235046Z.jpg"/>
    <s v="C:\ВИДЕОНАБЛЮДЕНИЕ\4 Крыльцо офиса\"/>
    <s v="4 Крыльцо офиса\K07156189_21_20260520T235046Z.jpg"/>
    <x v="746"/>
    <m/>
    <s v="4 Крыльцо офиса\K07156189_21_20260520T235046Z.jpg"/>
  </r>
  <r>
    <s v="ср"/>
    <x v="50"/>
    <x v="747"/>
    <x v="3"/>
    <x v="58"/>
    <x v="10"/>
    <x v="0"/>
    <m/>
    <s v="K07156189_21_20260520T235347Z.jpg"/>
    <s v="C:\ВИДЕОНАБЛЮДЕНИЕ\4 Крыльцо офиса\"/>
    <s v="4 Крыльцо офиса\K07156189_21_20260520T235347Z.jpg"/>
    <x v="747"/>
    <m/>
    <s v="4 Крыльцо офиса\K07156189_21_20260520T235347Z.jpg"/>
  </r>
  <r>
    <s v="чт"/>
    <x v="51"/>
    <x v="748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x v="748"/>
    <m/>
    <s v="5 Крыльцо общага\K07156189_22_20260521T090124Z.jpg"/>
  </r>
  <r>
    <s v="чт"/>
    <x v="51"/>
    <x v="749"/>
    <x v="1"/>
    <x v="59"/>
    <x v="60"/>
    <x v="0"/>
    <m/>
    <s v="GA3948333_4_20260521T091814Z.jpg"/>
    <s v="C:\ВИДЕОНАБЛЮДЕНИЕ\1 Въезд на базу\"/>
    <s v="1 Въезд на базу\GA3948333_4_20260521T091814Z.jpg"/>
    <x v="749"/>
    <m/>
    <s v="1 Въезд на базу\GA3948333_4_20260521T091814Z.jpg"/>
  </r>
  <r>
    <s v="чт"/>
    <x v="51"/>
    <x v="750"/>
    <x v="4"/>
    <x v="11"/>
    <x v="4"/>
    <x v="0"/>
    <m/>
    <s v="GA3948333_5_20260521T141815Z.jpg"/>
    <s v="C:\ВИДЕОНАБЛЮДЕНИЕ\11 Навес пилмат\"/>
    <s v="11 Навес пилмат\GA3948333_5_20260521T141815Z.jpg"/>
    <x v="750"/>
    <m/>
    <s v="11 Навес пилмат\GA3948333_5_20260521T141815Z.jpg"/>
  </r>
  <r>
    <s v="чт"/>
    <x v="51"/>
    <x v="751"/>
    <x v="4"/>
    <x v="11"/>
    <x v="4"/>
    <x v="0"/>
    <m/>
    <s v="GA3948333_5_20260521T142238Z.jpg"/>
    <s v="C:\ВИДЕОНАБЛЮДЕНИЕ\11 Навес пилмат\"/>
    <s v="11 Навес пилмат\GA3948333_5_20260521T142238Z.jpg"/>
    <x v="751"/>
    <m/>
    <s v="11 Навес пилмат\GA3948333_5_20260521T142238Z.jpg"/>
  </r>
  <r>
    <s v="чт"/>
    <x v="51"/>
    <x v="752"/>
    <x v="4"/>
    <x v="11"/>
    <x v="4"/>
    <x v="0"/>
    <m/>
    <s v="GA3948333_6_20260521T142423Z.jpg"/>
    <s v="C:\ВИДЕОНАБЛЮДЕНИЕ\10 Въезд ангар\"/>
    <s v="10 Въезд ангар\GA3948333_6_20260521T142423Z.jpg"/>
    <x v="752"/>
    <m/>
    <s v="10 Въезд ангар\GA3948333_6_20260521T142423Z.jpg"/>
  </r>
  <r>
    <s v="чт"/>
    <x v="51"/>
    <x v="753"/>
    <x v="4"/>
    <x v="11"/>
    <x v="4"/>
    <x v="0"/>
    <m/>
    <s v="GA3948333_5_20260521T142610Z.jpg"/>
    <s v="C:\ВИДЕОНАБЛЮДЕНИЕ\11 Навес пилмат\"/>
    <s v="11 Навес пилмат\GA3948333_5_20260521T142610Z.jpg"/>
    <x v="753"/>
    <m/>
    <s v="11 Навес пилмат\GA3948333_5_20260521T142610Z.jpg"/>
  </r>
  <r>
    <s v="чт"/>
    <x v="51"/>
    <x v="754"/>
    <x v="4"/>
    <x v="11"/>
    <x v="4"/>
    <x v="0"/>
    <m/>
    <s v="GA3948333_5_20260521T144308Z.jpg"/>
    <s v="C:\ВИДЕОНАБЛЮДЕНИЕ\11 Навес пилмат\"/>
    <s v="11 Навес пилмат\GA3948333_5_20260521T144308Z.jpg"/>
    <x v="754"/>
    <m/>
    <s v="11 Навес пилмат\GA3948333_5_20260521T144308Z.jpg"/>
  </r>
  <r>
    <s v="чт"/>
    <x v="51"/>
    <x v="755"/>
    <x v="4"/>
    <x v="11"/>
    <x v="4"/>
    <x v="0"/>
    <m/>
    <s v="GA3948333_5_20260521T144847Z.jpg"/>
    <s v="C:\ВИДЕОНАБЛЮДЕНИЕ\11 Навес пилмат\"/>
    <s v="11 Навес пилмат\GA3948333_5_20260521T144847Z.jpg"/>
    <x v="755"/>
    <m/>
    <s v="11 Навес пилмат\GA3948333_5_20260521T144847Z.jpg"/>
  </r>
  <r>
    <s v="чт"/>
    <x v="51"/>
    <x v="756"/>
    <x v="4"/>
    <x v="11"/>
    <x v="4"/>
    <x v="0"/>
    <m/>
    <s v="GA3948333_5_20260521T145144Z.jpg"/>
    <s v="C:\ВИДЕОНАБЛЮДЕНИЕ\11 Навес пилмат\"/>
    <s v="11 Навес пилмат\GA3948333_5_20260521T145144Z.jpg"/>
    <x v="756"/>
    <m/>
    <s v="11 Навес пилмат\GA3948333_5_20260521T145144Z.jpg"/>
  </r>
  <r>
    <s v="чт"/>
    <x v="51"/>
    <x v="757"/>
    <x v="4"/>
    <x v="11"/>
    <x v="4"/>
    <x v="0"/>
    <m/>
    <s v="GA3948333_6_20260521T145700Z.jpg"/>
    <s v="C:\ВИДЕОНАБЛЮДЕНИЕ\10 Въезд ангар\"/>
    <s v="10 Въезд ангар\GA3948333_6_20260521T145700Z.jpg"/>
    <x v="757"/>
    <m/>
    <s v="10 Въезд ангар\GA3948333_6_20260521T145700Z.jpg"/>
  </r>
  <r>
    <s v="чт"/>
    <x v="51"/>
    <x v="758"/>
    <x v="4"/>
    <x v="11"/>
    <x v="4"/>
    <x v="0"/>
    <m/>
    <s v="GA3948333_5_20260521T145806Z.jpg"/>
    <s v="C:\ВИДЕОНАБЛЮДЕНИЕ\11 Навес пилмат\"/>
    <s v="11 Навес пилмат\GA3948333_5_20260521T145806Z.jpg"/>
    <x v="758"/>
    <m/>
    <s v="11 Навес пилмат\GA3948333_5_20260521T145806Z.jpg"/>
  </r>
  <r>
    <s v="чт"/>
    <x v="51"/>
    <x v="759"/>
    <x v="5"/>
    <x v="11"/>
    <x v="4"/>
    <x v="0"/>
    <m/>
    <s v="GA3948333_5_20260521T150440Z.jpg"/>
    <s v="C:\ВИДЕОНАБЛЮДЕНИЕ\11 Навес пилмат\"/>
    <s v="11 Навес пилмат\GA3948333_5_20260521T150440Z.jpg"/>
    <x v="759"/>
    <m/>
    <s v="11 Навес пилмат\GA3948333_5_20260521T150440Z.jpg"/>
  </r>
  <r>
    <s v="чт"/>
    <x v="51"/>
    <x v="760"/>
    <x v="1"/>
    <x v="11"/>
    <x v="4"/>
    <x v="0"/>
    <m/>
    <s v="GA3948333_4_20260521T152009Z.jpg"/>
    <s v="C:\ВИДЕОНАБЛЮДЕНИЕ\1 Въезд на базу\"/>
    <s v="1 Въезд на базу\GA3948333_4_20260521T152009Z.jpg"/>
    <x v="760"/>
    <m/>
    <s v="1 Въезд на базу\GA3948333_4_20260521T152009Z.jpg"/>
  </r>
  <r>
    <s v="пт"/>
    <x v="52"/>
    <x v="761"/>
    <x v="4"/>
    <x v="60"/>
    <x v="61"/>
    <x v="0"/>
    <m/>
    <s v="GA3948333_5_20260522T144051Z.jpg"/>
    <s v="C:\ВИДЕОНАБЛЮДЕНИЕ\11 Навес пилмат\"/>
    <s v="11 Навес пилмат\GA3948333_5_20260522T144051Z.jpg"/>
    <x v="761"/>
    <m/>
    <s v="11 Навес пилмат\GA3948333_5_20260522T144051Z.jpg"/>
  </r>
  <r>
    <s v="пт"/>
    <x v="52"/>
    <x v="762"/>
    <x v="4"/>
    <x v="60"/>
    <x v="61"/>
    <x v="0"/>
    <m/>
    <s v="GA3948333_5_20260522T144134Z.jpg"/>
    <s v="C:\ВИДЕОНАБЛЮДЕНИЕ\11 Навес пилмат\"/>
    <s v="11 Навес пилмат\GA3948333_5_20260522T144134Z.jpg"/>
    <x v="762"/>
    <m/>
    <s v="11 Навес пилмат\GA3948333_5_20260522T144134Z.jpg"/>
  </r>
  <r>
    <s v="пт"/>
    <x v="52"/>
    <x v="763"/>
    <x v="4"/>
    <x v="61"/>
    <x v="62"/>
    <x v="0"/>
    <m/>
    <s v="GD7678666_1_20260522T182128Z.jpg"/>
    <s v="C:\ВИДЕОНАБЛЮДЕНИЕ\14 На гаражи\"/>
    <s v="14 На гаражи\GD7678666_1_20260522T182128Z.jpg"/>
    <x v="763"/>
    <m/>
    <s v="14 На гаражи\GD7678666_1_20260522T182128Z.jpg"/>
  </r>
  <r>
    <s v="пт"/>
    <x v="52"/>
    <x v="764"/>
    <x v="4"/>
    <x v="61"/>
    <x v="62"/>
    <x v="0"/>
    <m/>
    <s v="GD7678666_1_20260522T182129Z.jpg"/>
    <s v="C:\ВИДЕОНАБЛЮДЕНИЕ\14 На гаражи\"/>
    <s v="14 На гаражи\GD7678666_1_20260522T182129Z.jpg"/>
    <x v="764"/>
    <m/>
    <s v="14 На гаражи\GD7678666_1_20260522T182129Z.jpg"/>
  </r>
  <r>
    <s v="пт"/>
    <x v="52"/>
    <x v="765"/>
    <x v="4"/>
    <x v="61"/>
    <x v="62"/>
    <x v="0"/>
    <m/>
    <s v="GD7678666_1_20260522T182138Z.jpg"/>
    <s v="C:\ВИДЕОНАБЛЮДЕНИЕ\14 На гаражи\"/>
    <s v="14 На гаражи\GD7678666_1_20260522T182138Z.jpg"/>
    <x v="765"/>
    <m/>
    <s v="14 На гаражи\GD7678666_1_20260522T182138Z.jpg"/>
  </r>
  <r>
    <s v="пт"/>
    <x v="52"/>
    <x v="766"/>
    <x v="4"/>
    <x v="61"/>
    <x v="62"/>
    <x v="0"/>
    <m/>
    <s v="GD7678666_1_20260522T182154Z.jpg"/>
    <s v="C:\ВИДЕОНАБЛЮДЕНИЕ\14 На гаражи\"/>
    <s v="14 На гаражи\GD7678666_1_20260522T182154Z.jpg"/>
    <x v="766"/>
    <m/>
    <s v="14 На гаражи\GD7678666_1_20260522T182154Z.jpg"/>
  </r>
  <r>
    <s v="пт"/>
    <x v="52"/>
    <x v="767"/>
    <x v="4"/>
    <x v="61"/>
    <x v="62"/>
    <x v="0"/>
    <m/>
    <s v="GD7678666_1_20260522T182207Z.jpg"/>
    <s v="C:\ВИДЕОНАБЛЮДЕНИЕ\14 На гаражи\"/>
    <s v="14 На гаражи\GD7678666_1_20260522T182207Z.jpg"/>
    <x v="767"/>
    <m/>
    <s v="14 На гаражи\GD7678666_1_20260522T182207Z.jpg"/>
  </r>
  <r>
    <s v="пт"/>
    <x v="52"/>
    <x v="768"/>
    <x v="28"/>
    <x v="61"/>
    <x v="62"/>
    <x v="0"/>
    <m/>
    <s v="GD7678666_1_20260522T182236Z.jpg"/>
    <s v="C:\ВИДЕОНАБЛЮДЕНИЕ\14 На гаражи\"/>
    <s v="14 На гаражи\GD7678666_1_20260522T182236Z.jpg"/>
    <x v="768"/>
    <m/>
    <s v="14 На гаражи\GD7678666_1_20260522T182236Z.jpg"/>
  </r>
  <r>
    <s v="пн"/>
    <x v="53"/>
    <x v="769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x v="769"/>
    <m/>
    <s v="2 Поката пилорама\GA3948333_8_20260525T100938Z.jpg"/>
  </r>
  <r>
    <s v="пн"/>
    <x v="53"/>
    <x v="770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x v="770"/>
    <m/>
    <s v="2 Поката пилорама\GA3948333_8_20260525T102617Z.jpg"/>
  </r>
  <r>
    <s v="пн"/>
    <x v="53"/>
    <x v="771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x v="771"/>
    <m/>
    <s v="6 Площадка 1 общага\826398429_1_20260525T191556Z.jpg"/>
  </r>
  <r>
    <s v="пн"/>
    <x v="53"/>
    <x v="772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x v="772"/>
    <m/>
    <s v="6 Площадка 1 общага\826398429_1_20260525T191605Z.jpg"/>
  </r>
  <r>
    <s v="пн"/>
    <x v="53"/>
    <x v="773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x v="773"/>
    <m/>
    <s v="6 Площадка 1 общага\826398429_1_20260525T191809Z.jpg"/>
  </r>
  <r>
    <s v="пн"/>
    <x v="53"/>
    <x v="774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x v="774"/>
    <m/>
    <s v="6 Площадка 1 общага\826398429_1_20260525T191841Z.jpg"/>
  </r>
  <r>
    <s v="пн"/>
    <x v="53"/>
    <x v="775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x v="775"/>
    <m/>
    <s v="6 Площадка 1 общага\826398429_1_20260525T192028Z.jpg"/>
  </r>
  <r>
    <s v="пн"/>
    <x v="53"/>
    <x v="776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x v="776"/>
    <m/>
    <s v="6 Площадка 1 общага\826398429_1_20260525T193039Z.jpg"/>
  </r>
  <r>
    <s v="пн"/>
    <x v="53"/>
    <x v="777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x v="777"/>
    <m/>
    <s v="6 Площадка 1 общага\826398429_1_20260525T193456Z.jpg"/>
  </r>
  <r>
    <s v="пн"/>
    <x v="53"/>
    <x v="778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x v="778"/>
    <m/>
    <s v="6 Площадка 1 общага\826398429_1_20260525T194505Z.jpg"/>
  </r>
  <r>
    <s v="пн"/>
    <x v="53"/>
    <x v="779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x v="779"/>
    <m/>
    <s v="6 Площадка 1 общага\826398429_1_20260525T194613Z.jpg"/>
  </r>
  <r>
    <s v="пн"/>
    <x v="53"/>
    <x v="780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x v="780"/>
    <m/>
    <s v="17 Площадка с навесом\GA3948333_10_20260525T194631Z.jpg"/>
  </r>
  <r>
    <s v="вт"/>
    <x v="54"/>
    <x v="781"/>
    <x v="6"/>
    <x v="15"/>
    <x v="2"/>
    <x v="0"/>
    <m/>
    <s v="GA3948333_2_20260526T074438Z.jpg"/>
    <s v="C:\ВИДЕОНАБЛЮДЕНИЕ\9 Ангар рейсмус\"/>
    <s v="9 Ангар рейсмус\GA3948333_2_20260526T074438Z.jpg"/>
    <x v="781"/>
    <m/>
    <s v="9 Ангар рейсмус\GA3948333_2_20260526T074438Z.jpg"/>
  </r>
  <r>
    <s v="вт"/>
    <x v="54"/>
    <x v="782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x v="782"/>
    <m/>
    <s v="17 Площадка с навесом\GA3948333_10_20260526T074719Z.jpg"/>
  </r>
  <r>
    <s v="вт"/>
    <x v="54"/>
    <x v="783"/>
    <x v="4"/>
    <x v="16"/>
    <x v="4"/>
    <x v="0"/>
    <m/>
    <s v="GA3948333_9_20260526T081813Z.jpg"/>
    <s v="C:\ВИДЕОНАБЛЮДЕНИЕ\15 Вход столярка\"/>
    <s v="15 Вход столярка\GA3948333_9_20260526T081813Z.jpg"/>
    <x v="783"/>
    <m/>
    <s v="15 Вход столярка\GA3948333_9_20260526T081813Z.jpg"/>
  </r>
  <r>
    <s v="вт"/>
    <x v="54"/>
    <x v="784"/>
    <x v="4"/>
    <x v="16"/>
    <x v="4"/>
    <x v="0"/>
    <m/>
    <s v="GA3948333_9_20260526T081843Z.jpg"/>
    <s v="C:\ВИДЕОНАБЛЮДЕНИЕ\15 Вход столярка\"/>
    <s v="15 Вход столярка\GA3948333_9_20260526T081843Z.jpg"/>
    <x v="784"/>
    <m/>
    <s v="15 Вход столярка\GA3948333_9_20260526T081843Z.jpg"/>
  </r>
  <r>
    <s v="вт"/>
    <x v="54"/>
    <x v="785"/>
    <x v="4"/>
    <x v="16"/>
    <x v="4"/>
    <x v="0"/>
    <m/>
    <s v="GA3948333_9_20260526T081932Z.jpg"/>
    <s v="C:\ВИДЕОНАБЛЮДЕНИЕ\15 Вход столярка\"/>
    <s v="15 Вход столярка\GA3948333_9_20260526T081932Z.jpg"/>
    <x v="785"/>
    <m/>
    <s v="15 Вход столярка\GA3948333_9_20260526T081932Z.jpg"/>
  </r>
  <r>
    <s v="вт"/>
    <x v="54"/>
    <x v="786"/>
    <x v="4"/>
    <x v="16"/>
    <x v="4"/>
    <x v="0"/>
    <m/>
    <s v="GA3948333_9_20260526T082007Z.jpg"/>
    <s v="C:\ВИДЕОНАБЛЮДЕНИЕ\15 Вход столярка\"/>
    <s v="15 Вход столярка\GA3948333_9_20260526T082007Z.jpg"/>
    <x v="786"/>
    <m/>
    <s v="15 Вход столярка\GA3948333_9_20260526T082007Z.jpg"/>
  </r>
  <r>
    <s v="вт"/>
    <x v="54"/>
    <x v="787"/>
    <x v="4"/>
    <x v="16"/>
    <x v="4"/>
    <x v="0"/>
    <m/>
    <s v="GA3948333_9_20260526T082058Z.jpg"/>
    <s v="C:\ВИДЕОНАБЛЮДЕНИЕ\15 Вход столярка\"/>
    <s v="15 Вход столярка\GA3948333_9_20260526T082058Z.jpg"/>
    <x v="787"/>
    <m/>
    <s v="15 Вход столярка\GA3948333_9_20260526T082058Z.jpg"/>
  </r>
  <r>
    <s v="вт"/>
    <x v="54"/>
    <x v="788"/>
    <x v="4"/>
    <x v="16"/>
    <x v="4"/>
    <x v="0"/>
    <m/>
    <s v="GA3948333_9_20260526T082431Z.jpg"/>
    <s v="C:\ВИДЕОНАБЛЮДЕНИЕ\15 Вход столярка\"/>
    <s v="15 Вход столярка\GA3948333_9_20260526T082431Z.jpg"/>
    <x v="788"/>
    <m/>
    <s v="15 Вход столярка\GA3948333_9_20260526T082431Z.jpg"/>
  </r>
  <r>
    <s v="вт"/>
    <x v="54"/>
    <x v="789"/>
    <x v="4"/>
    <x v="16"/>
    <x v="4"/>
    <x v="0"/>
    <m/>
    <s v="GA3948333_9_20260526T084919Z.jpg"/>
    <s v="C:\ВИДЕОНАБЛЮДЕНИЕ\15 Вход столярка\"/>
    <s v="15 Вход столярка\GA3948333_9_20260526T084919Z.jpg"/>
    <x v="789"/>
    <m/>
    <s v="15 Вход столярка\GA3948333_9_20260526T084919Z.jpg"/>
  </r>
  <r>
    <s v="вт"/>
    <x v="54"/>
    <x v="790"/>
    <x v="4"/>
    <x v="16"/>
    <x v="9"/>
    <x v="0"/>
    <m/>
    <s v="K07156189_21_20260526T085704Z.jpg"/>
    <s v="C:\ВИДЕОНАБЛЮДЕНИЕ\4 Крыльцо офиса\"/>
    <s v="4 Крыльцо офиса\K07156189_21_20260526T085704Z.jpg"/>
    <x v="790"/>
    <m/>
    <s v="4 Крыльцо офиса\K07156189_21_20260526T085704Z.jpg"/>
  </r>
  <r>
    <s v="вт"/>
    <x v="54"/>
    <x v="791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x v="791"/>
    <m/>
    <s v="4 Крыльцо офиса\K07156189_21_20260526T085713Z.jpg"/>
  </r>
  <r>
    <s v="вт"/>
    <x v="54"/>
    <x v="792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x v="792"/>
    <m/>
    <s v="1 Въезд на базу\GA3948333_4_20260526T085755Z.jpg"/>
  </r>
  <r>
    <s v="вт"/>
    <x v="54"/>
    <x v="793"/>
    <x v="4"/>
    <x v="63"/>
    <x v="65"/>
    <x v="0"/>
    <m/>
    <s v="GD7678666_1_20260526T095800Z.jpg"/>
    <s v="C:\ВИДЕОНАБЛЮДЕНИЕ\14 На гаражи\"/>
    <s v="14 На гаражи\GD7678666_1_20260526T095800Z.jpg"/>
    <x v="793"/>
    <m/>
    <s v="14 На гаражи\GD7678666_1_20260526T095800Z.jpg"/>
  </r>
  <r>
    <s v="вт"/>
    <x v="54"/>
    <x v="794"/>
    <x v="5"/>
    <x v="63"/>
    <x v="65"/>
    <x v="6"/>
    <m/>
    <s v="GD7678666_1_20260526T102400Z.jpg"/>
    <s v="C:\ВИДЕОНАБЛЮДЕНИЕ\14 На гаражи\"/>
    <s v="14 На гаражи\GD7678666_1_20260526T102400Z.jpg"/>
    <x v="794"/>
    <m/>
    <s v="14 На гаражи\GD7678666_1_20260526T102400Z.jpg"/>
  </r>
  <r>
    <s v="вт"/>
    <x v="54"/>
    <x v="795"/>
    <x v="5"/>
    <x v="14"/>
    <x v="64"/>
    <x v="0"/>
    <m/>
    <s v="K07156189_23_20260526T102641Z.jpg"/>
    <s v="C:\ВИДЕОНАБЛЮДЕНИЕ\13 Склад хол\"/>
    <s v="13 Склад хол\K07156189_23_20260526T102641Z.jpg"/>
    <x v="795"/>
    <m/>
    <s v="13 Склад хол\K07156189_23_20260526T102641Z.jpg"/>
  </r>
  <r>
    <s v="вт"/>
    <x v="54"/>
    <x v="796"/>
    <x v="3"/>
    <x v="20"/>
    <x v="66"/>
    <x v="0"/>
    <m/>
    <s v="K07156189_21_20260526T104603Z.jpg"/>
    <s v="C:\ВИДЕОНАБЛЮДЕНИЕ\4 Крыльцо офиса\"/>
    <s v="4 Крыльцо офиса\K07156189_21_20260526T104603Z.jpg"/>
    <x v="796"/>
    <m/>
    <s v="4 Крыльцо офиса\K07156189_21_20260526T104603Z.jpg"/>
  </r>
  <r>
    <s v="вт"/>
    <x v="54"/>
    <x v="797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x v="797"/>
    <m/>
    <s v="4 Крыльцо офиса\K07156189_21_20260526T105055Z.jpg"/>
  </r>
  <r>
    <s v="вт"/>
    <x v="54"/>
    <x v="798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x v="798"/>
    <m/>
    <s v="13 Склад хол\K07156189_23_20260526T143807Z.jpg"/>
  </r>
  <r>
    <s v="вт"/>
    <x v="54"/>
    <x v="799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x v="799"/>
    <m/>
    <s v="6 Площадка 1 общага\826398429_1_20260526T143825Z.jpg"/>
  </r>
  <r>
    <s v="вт"/>
    <x v="54"/>
    <x v="800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x v="800"/>
    <m/>
    <s v="6 Площадка 1 общага\826398429_1_20260526T143837Z.jpg"/>
  </r>
  <r>
    <s v="ср"/>
    <x v="55"/>
    <x v="801"/>
    <x v="0"/>
    <x v="11"/>
    <x v="67"/>
    <x v="0"/>
    <m/>
    <s v="GA3948333_4_20260527T130012Z.jpg"/>
    <s v="C:\ВИДЕОНАБЛЮДЕНИЕ\1 Въезд на базу\"/>
    <s v="1 Въезд на базу\GA3948333_4_20260527T130012Z.jpg"/>
    <x v="801"/>
    <m/>
    <s v="1 Въезд на базу\GA3948333_4_20260527T130012Z.jpg"/>
  </r>
  <r>
    <s v="ср"/>
    <x v="55"/>
    <x v="802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x v="802"/>
    <m/>
    <s v="3 Парковка офиса\GA3948333_3_20260527T130023Z.jpg"/>
  </r>
  <r>
    <s v="ср"/>
    <x v="55"/>
    <x v="803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x v="803"/>
    <m/>
    <s v="1 Въезд на базу\GA3948333_4_20260527T172723Z.jpg"/>
  </r>
  <r>
    <s v="чт"/>
    <x v="56"/>
    <x v="804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x v="804"/>
    <m/>
    <s v="2 Поката пилорама\GA3948333_8_20260528T065042Z.jpg"/>
  </r>
  <r>
    <s v="чт"/>
    <x v="56"/>
    <x v="805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x v="805"/>
    <m/>
    <s v="2 Поката пилорама\GA3948333_8_20260528T071719Z.jpg"/>
  </r>
  <r>
    <s v="чт"/>
    <x v="56"/>
    <x v="806"/>
    <x v="17"/>
    <x v="64"/>
    <x v="4"/>
    <x v="0"/>
    <m/>
    <s v="GA3948333_4_20260528T071738Z.jpg"/>
    <s v="C:\ВИДЕОНАБЛЮДЕНИЕ\1 Въезд на базу\"/>
    <s v="1 Въезд на базу\GA3948333_4_20260528T071738Z.jpg"/>
    <x v="806"/>
    <m/>
    <s v="1 Въезд на базу\GA3948333_4_20260528T071738Z.jpg"/>
  </r>
  <r>
    <s v="пт"/>
    <x v="57"/>
    <x v="807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x v="807"/>
    <m/>
    <s v="1 Въезд на базу\GA3948333_4_20260529T092534Z.jpg"/>
  </r>
  <r>
    <s v="пт"/>
    <x v="57"/>
    <x v="808"/>
    <x v="4"/>
    <x v="16"/>
    <x v="9"/>
    <x v="0"/>
    <m/>
    <s v="GA3948333_6_20260529T095442Z.jpg"/>
    <s v="C:\ВИДЕОНАБЛЮДЕНИЕ\10 Въезд ангар\"/>
    <s v="10 Въезд ангар\GA3948333_6_20260529T095442Z.jpg"/>
    <x v="808"/>
    <m/>
    <s v="10 Въезд ангар\GA3948333_6_20260529T095442Z.jpg"/>
  </r>
  <r>
    <s v="пт"/>
    <x v="57"/>
    <x v="809"/>
    <x v="4"/>
    <x v="16"/>
    <x v="9"/>
    <x v="0"/>
    <m/>
    <s v="GA3948333_6_20260529T095507Z.jpg"/>
    <s v="C:\ВИДЕОНАБЛЮДЕНИЕ\10 Въезд ангар\"/>
    <s v="10 Въезд ангар\GA3948333_6_20260529T095507Z.jpg"/>
    <x v="809"/>
    <m/>
    <s v="10 Въезд ангар\GA3948333_6_20260529T095507Z.jpg"/>
  </r>
  <r>
    <s v="пт"/>
    <x v="57"/>
    <x v="810"/>
    <x v="4"/>
    <x v="16"/>
    <x v="9"/>
    <x v="0"/>
    <m/>
    <s v="GA3948333_6_20260529T095527Z.jpg"/>
    <s v="C:\ВИДЕОНАБЛЮДЕНИЕ\10 Въезд ангар\"/>
    <s v="10 Въезд ангар\GA3948333_6_20260529T095527Z.jpg"/>
    <x v="810"/>
    <m/>
    <s v="10 Въезд ангар\GA3948333_6_20260529T095527Z.jpg"/>
  </r>
  <r>
    <s v="пт"/>
    <x v="57"/>
    <x v="811"/>
    <x v="4"/>
    <x v="16"/>
    <x v="9"/>
    <x v="0"/>
    <m/>
    <s v="GA3948333_6_20260529T095541Z.jpg"/>
    <s v="C:\ВИДЕОНАБЛЮДЕНИЕ\10 Въезд ангар\"/>
    <s v="10 Въезд ангар\GA3948333_6_20260529T095541Z.jpg"/>
    <x v="811"/>
    <m/>
    <s v="10 Въезд ангар\GA3948333_6_20260529T095541Z.jpg"/>
  </r>
  <r>
    <s v="пт"/>
    <x v="57"/>
    <x v="812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x v="812"/>
    <m/>
    <s v="1 Въезд на базу\GA3948333_4_20260529T095755Z.jpg"/>
  </r>
  <r>
    <s v="пт"/>
    <x v="57"/>
    <x v="813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x v="813"/>
    <m/>
    <s v="2 Поката пилорама\GA3948333_8_20260529T114630Z.jpg"/>
  </r>
  <r>
    <s v="пт"/>
    <x v="57"/>
    <x v="814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x v="814"/>
    <m/>
    <s v="2 Поката пилорама\GA3948333_8_20260529T120132Z.jpg"/>
  </r>
  <r>
    <s v="пт"/>
    <x v="57"/>
    <x v="815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x v="815"/>
    <m/>
    <s v="2 Поката пилорама\GA3948333_8_20260529T120138Z.jpg"/>
  </r>
  <r>
    <s v="пт"/>
    <x v="57"/>
    <x v="816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x v="816"/>
    <m/>
    <s v="2 Поката пилорама\GA3948333_8_20260529T120141Z.jpg"/>
  </r>
  <r>
    <s v="пт"/>
    <x v="57"/>
    <x v="817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x v="817"/>
    <m/>
    <s v="2 Поката пилорама\GA3948333_8_20260529T121931Z.jpg"/>
  </r>
  <r>
    <s v="пт"/>
    <x v="57"/>
    <x v="818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x v="818"/>
    <m/>
    <s v="2 Поката пилорама\GA3948333_8_20260529T123411Z.jpg"/>
  </r>
  <r>
    <s v="пт"/>
    <x v="57"/>
    <x v="819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x v="819"/>
    <m/>
    <s v="2 Поката пилорама\GA3948333_8_20260529T124149Z.jpg"/>
  </r>
  <r>
    <s v="пт"/>
    <x v="57"/>
    <x v="820"/>
    <x v="17"/>
    <x v="20"/>
    <x v="4"/>
    <x v="0"/>
    <m/>
    <s v="GA3948333_4_20260529T125236Z.jpg"/>
    <s v="C:\ВИДЕОНАБЛЮДЕНИЕ\1 Въезд на базу\"/>
    <s v="1 Въезд на базу\GA3948333_4_20260529T125236Z.jpg"/>
    <x v="820"/>
    <m/>
    <s v="1 Въезд на базу\GA3948333_4_20260529T125236Z.jpg"/>
  </r>
  <r>
    <s v="пт"/>
    <x v="57"/>
    <x v="821"/>
    <x v="3"/>
    <x v="16"/>
    <x v="9"/>
    <x v="0"/>
    <m/>
    <s v="K07156189_21_20260529T132952Z.jpg"/>
    <s v="C:\ВИДЕОНАБЛЮДЕНИЕ\4 Крыльцо офиса\"/>
    <s v="4 Крыльцо офиса\K07156189_21_20260529T132952Z.jpg"/>
    <x v="821"/>
    <m/>
    <s v="4 Крыльцо офиса\K07156189_21_20260529T132952Z.jpg"/>
  </r>
  <r>
    <s v="пт"/>
    <x v="57"/>
    <x v="822"/>
    <x v="3"/>
    <x v="16"/>
    <x v="15"/>
    <x v="0"/>
    <m/>
    <s v="K07156189_21_20260529T133008Z.jpg"/>
    <s v="C:\ВИДЕОНАБЛЮДЕНИЕ\4 Крыльцо офиса\"/>
    <s v="4 Крыльцо офиса\K07156189_21_20260529T133008Z.jpg"/>
    <x v="822"/>
    <m/>
    <s v="4 Крыльцо офиса\K07156189_21_20260529T133008Z.jpg"/>
  </r>
  <r>
    <s v="пт"/>
    <x v="57"/>
    <x v="823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x v="823"/>
    <m/>
    <s v="2 Поката пилорама\GA3948333_8_20260529T164539Z.jpg"/>
  </r>
  <r>
    <s v="пт"/>
    <x v="57"/>
    <x v="824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x v="824"/>
    <m/>
    <s v="2 Поката пилорама\GA3948333_8_20260529T164543Z.jpg"/>
  </r>
  <r>
    <s v="пт"/>
    <x v="57"/>
    <x v="825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x v="825"/>
    <m/>
    <s v="2 Поката пилорама\GA3948333_8_20260529T170032Z.jpg"/>
  </r>
  <r>
    <s v="пт"/>
    <x v="57"/>
    <x v="826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x v="826"/>
    <m/>
    <s v="2 Поката пилорама\GA3948333_8_20260529T170047Z.jpg"/>
  </r>
  <r>
    <s v="пт"/>
    <x v="57"/>
    <x v="827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x v="827"/>
    <m/>
    <s v="2 Поката пилорама\GA3948333_8_20260529T170514Z.jpg"/>
  </r>
  <r>
    <s v="пт"/>
    <x v="57"/>
    <x v="828"/>
    <x v="17"/>
    <x v="20"/>
    <x v="4"/>
    <x v="0"/>
    <m/>
    <s v="GA3948333_4_20260529T171306Z.jpg"/>
    <s v="C:\ВИДЕОНАБЛЮДЕНИЕ\1 Въезд на базу\"/>
    <s v="1 Въезд на базу\GA3948333_4_20260529T171306Z.jpg"/>
    <x v="828"/>
    <m/>
    <s v="1 Въезд на базу\GA3948333_4_20260529T171306Z.jpg"/>
  </r>
  <r>
    <s v="сб"/>
    <x v="58"/>
    <x v="829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x v="829"/>
    <m/>
    <s v="4 Крыльцо офиса\K07156189_21_20260530T095532Z.jpg"/>
  </r>
  <r>
    <s v="сб"/>
    <x v="58"/>
    <x v="830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x v="830"/>
    <m/>
    <s v="2 Поката пилорама\GA3948333_8_20260530T185105Z.jpg"/>
  </r>
  <r>
    <s v="пн"/>
    <x v="59"/>
    <x v="831"/>
    <x v="3"/>
    <x v="65"/>
    <x v="9"/>
    <x v="0"/>
    <m/>
    <s v="K07156189_21_20260601T124719Z.jpg"/>
    <s v="C:\ВИДЕОНАБЛЮДЕНИЕ\4 Крыльцо офиса\"/>
    <s v="4 Крыльцо офиса\K07156189_21_20260601T124719Z.jpg"/>
    <x v="831"/>
    <m/>
    <s v="4 Крыльцо офиса\K07156189_21_20260601T124719Z.jpg"/>
  </r>
  <r>
    <s v="пн"/>
    <x v="59"/>
    <x v="832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x v="832"/>
    <m/>
    <s v="4 Крыльцо офиса\K07156189_21_20260601T125407Z.jpg"/>
  </r>
  <r>
    <s v="пн"/>
    <x v="59"/>
    <x v="833"/>
    <x v="4"/>
    <x v="16"/>
    <x v="9"/>
    <x v="0"/>
    <m/>
    <s v="GD7678666_1_20260601T145940Z.jpg"/>
    <s v="C:\ВИДЕОНАБЛЮДЕНИЕ\14 На гаражи\"/>
    <s v="14 На гаражи\GD7678666_1_20260601T145940Z.jpg"/>
    <x v="833"/>
    <m/>
    <s v="14 На гаражи\GD7678666_1_20260601T145940Z.jpg"/>
  </r>
  <r>
    <s v="пн"/>
    <x v="59"/>
    <x v="834"/>
    <x v="4"/>
    <x v="16"/>
    <x v="9"/>
    <x v="0"/>
    <m/>
    <s v="GD7678666_1_20260601T150105Z.jpg"/>
    <s v="C:\ВИДЕОНАБЛЮДЕНИЕ\14 На гаражи\"/>
    <s v="14 На гаражи\GD7678666_1_20260601T150105Z.jpg"/>
    <x v="834"/>
    <m/>
    <s v="14 На гаражи\GD7678666_1_20260601T150105Z.jpg"/>
  </r>
  <r>
    <s v="пн"/>
    <x v="59"/>
    <x v="835"/>
    <x v="4"/>
    <x v="16"/>
    <x v="9"/>
    <x v="0"/>
    <m/>
    <s v="GD7678666_1_20260601T150111Z.jpg"/>
    <s v="C:\ВИДЕОНАБЛЮДЕНИЕ\14 На гаражи\"/>
    <s v="14 На гаражи\GD7678666_1_20260601T150111Z.jpg"/>
    <x v="835"/>
    <m/>
    <s v="14 На гаражи\GD7678666_1_20260601T150111Z.jpg"/>
  </r>
  <r>
    <s v="пн"/>
    <x v="59"/>
    <x v="836"/>
    <x v="4"/>
    <x v="16"/>
    <x v="9"/>
    <x v="0"/>
    <m/>
    <s v="GD7678666_1_20260601T150337Z.jpg"/>
    <s v="C:\ВИДЕОНАБЛЮДЕНИЕ\14 На гаражи\"/>
    <s v="14 На гаражи\GD7678666_1_20260601T150337Z.jpg"/>
    <x v="836"/>
    <m/>
    <s v="14 На гаражи\GD7678666_1_20260601T150337Z.jpg"/>
  </r>
  <r>
    <s v="пн"/>
    <x v="59"/>
    <x v="837"/>
    <x v="4"/>
    <x v="22"/>
    <x v="69"/>
    <x v="0"/>
    <m/>
    <s v="GD7678666_1_20260601T150351Z.jpg"/>
    <s v="C:\ВИДЕОНАБЛЮДЕНИЕ\14 На гаражи\"/>
    <s v="14 На гаражи\GD7678666_1_20260601T150351Z.jpg"/>
    <x v="837"/>
    <m/>
    <s v="14 На гаражи\GD7678666_1_20260601T150351Z.jpg"/>
  </r>
  <r>
    <s v="вт"/>
    <x v="60"/>
    <x v="838"/>
    <x v="3"/>
    <x v="4"/>
    <x v="70"/>
    <x v="0"/>
    <m/>
    <s v="GA3948333_6_20260602T100100Z.jpg"/>
    <s v="C:\ВИДЕОНАБЛЮДЕНИЕ\10 Въезд ангар\"/>
    <s v="10 Въезд ангар\GA3948333_6_20260602T100100Z.jpg"/>
    <x v="838"/>
    <m/>
    <s v="10 Въезд ангар\GA3948333_6_20260602T100100Z.jpg"/>
  </r>
  <r>
    <s v="вт"/>
    <x v="60"/>
    <x v="839"/>
    <x v="3"/>
    <x v="4"/>
    <x v="70"/>
    <x v="0"/>
    <m/>
    <s v="GA3948333_6_20260602T100125Z.jpg"/>
    <s v="C:\ВИДЕОНАБЛЮДЕНИЕ\10 Въезд ангар\"/>
    <s v="10 Въезд ангар\GA3948333_6_20260602T100125Z.jpg"/>
    <x v="839"/>
    <m/>
    <s v="10 Въезд ангар\GA3948333_6_20260602T100125Z.jpg"/>
  </r>
  <r>
    <s v="вт"/>
    <x v="60"/>
    <x v="840"/>
    <x v="3"/>
    <x v="4"/>
    <x v="70"/>
    <x v="0"/>
    <m/>
    <s v="GA3948333_6_20260602T100228Z.jpg"/>
    <s v="C:\ВИДЕОНАБЛЮДЕНИЕ\10 Въезд ангар\"/>
    <s v="10 Въезд ангар\GA3948333_6_20260602T100228Z.jpg"/>
    <x v="840"/>
    <m/>
    <s v="10 Въезд ангар\GA3948333_6_20260602T100228Z.jpg"/>
  </r>
  <r>
    <s v="вт"/>
    <x v="60"/>
    <x v="841"/>
    <x v="3"/>
    <x v="4"/>
    <x v="70"/>
    <x v="0"/>
    <m/>
    <s v="GA3948333_6_20260602T100236Z.jpg"/>
    <s v="C:\ВИДЕОНАБЛЮДЕНИЕ\10 Въезд ангар\"/>
    <s v="10 Въезд ангар\GA3948333_6_20260602T100236Z.jpg"/>
    <x v="841"/>
    <m/>
    <s v="10 Въезд ангар\GA3948333_6_20260602T100236Z.jpg"/>
  </r>
  <r>
    <s v="вт"/>
    <x v="60"/>
    <x v="842"/>
    <x v="3"/>
    <x v="4"/>
    <x v="70"/>
    <x v="0"/>
    <m/>
    <s v="GA3948333_6_20260602T100243Z.jpg"/>
    <s v="C:\ВИДЕОНАБЛЮДЕНИЕ\10 Въезд ангар\"/>
    <s v="10 Въезд ангар\GA3948333_6_20260602T100243Z.jpg"/>
    <x v="842"/>
    <m/>
    <s v="10 Въезд ангар\GA3948333_6_20260602T100243Z.jpg"/>
  </r>
  <r>
    <s v="вт"/>
    <x v="60"/>
    <x v="843"/>
    <x v="3"/>
    <x v="4"/>
    <x v="70"/>
    <x v="0"/>
    <m/>
    <s v="GA3948333_6_20260602T100300Z.jpg"/>
    <s v="C:\ВИДЕОНАБЛЮДЕНИЕ\10 Въезд ангар\"/>
    <s v="10 Въезд ангар\GA3948333_6_20260602T100300Z.jpg"/>
    <x v="843"/>
    <m/>
    <s v="10 Въезд ангар\GA3948333_6_20260602T100300Z.jpg"/>
  </r>
  <r>
    <s v="вт"/>
    <x v="60"/>
    <x v="844"/>
    <x v="3"/>
    <x v="4"/>
    <x v="70"/>
    <x v="0"/>
    <m/>
    <s v="GA3948333_6_20260602T100322Z.jpg"/>
    <s v="C:\ВИДЕОНАБЛЮДЕНИЕ\10 Въезд ангар\"/>
    <s v="10 Въезд ангар\GA3948333_6_20260602T100322Z.jpg"/>
    <x v="844"/>
    <m/>
    <s v="10 Въезд ангар\GA3948333_6_20260602T100322Z.jpg"/>
  </r>
  <r>
    <s v="вт"/>
    <x v="60"/>
    <x v="845"/>
    <x v="3"/>
    <x v="4"/>
    <x v="70"/>
    <x v="0"/>
    <m/>
    <s v="GA3948333_6_20260602T100333Z.jpg"/>
    <s v="C:\ВИДЕОНАБЛЮДЕНИЕ\10 Въезд ангар\"/>
    <s v="10 Въезд ангар\GA3948333_6_20260602T100333Z.jpg"/>
    <x v="845"/>
    <m/>
    <s v="10 Въезд ангар\GA3948333_6_20260602T100333Z.jpg"/>
  </r>
  <r>
    <s v="вт"/>
    <x v="60"/>
    <x v="846"/>
    <x v="3"/>
    <x v="4"/>
    <x v="70"/>
    <x v="0"/>
    <m/>
    <s v="GA3948333_6_20260602T100342Z.jpg"/>
    <s v="C:\ВИДЕОНАБЛЮДЕНИЕ\10 Въезд ангар\"/>
    <s v="10 Въезд ангар\GA3948333_6_20260602T100342Z.jpg"/>
    <x v="846"/>
    <m/>
    <s v="10 Въезд ангар\GA3948333_6_20260602T100342Z.jpg"/>
  </r>
  <r>
    <s v="вт"/>
    <x v="60"/>
    <x v="847"/>
    <x v="3"/>
    <x v="4"/>
    <x v="70"/>
    <x v="0"/>
    <m/>
    <s v="GA3948333_6_20260602T100359Z.jpg"/>
    <s v="C:\ВИДЕОНАБЛЮДЕНИЕ\10 Въезд ангар\"/>
    <s v="10 Въезд ангар\GA3948333_6_20260602T100359Z.jpg"/>
    <x v="847"/>
    <m/>
    <s v="10 Въезд ангар\GA3948333_6_20260602T100359Z.jpg"/>
  </r>
  <r>
    <s v="вт"/>
    <x v="60"/>
    <x v="848"/>
    <x v="3"/>
    <x v="4"/>
    <x v="70"/>
    <x v="0"/>
    <m/>
    <s v="GA3948333_6_20260602T100415Z.jpg"/>
    <s v="C:\ВИДЕОНАБЛЮДЕНИЕ\10 Въезд ангар\"/>
    <s v="10 Въезд ангар\GA3948333_6_20260602T100415Z.jpg"/>
    <x v="848"/>
    <m/>
    <s v="10 Въезд ангар\GA3948333_6_20260602T100415Z.jpg"/>
  </r>
  <r>
    <s v="вт"/>
    <x v="60"/>
    <x v="849"/>
    <x v="3"/>
    <x v="4"/>
    <x v="70"/>
    <x v="0"/>
    <m/>
    <s v="GA3948333_6_20260602T100452Z.jpg"/>
    <s v="C:\ВИДЕОНАБЛЮДЕНИЕ\10 Въезд ангар\"/>
    <s v="10 Въезд ангар\GA3948333_6_20260602T100452Z.jpg"/>
    <x v="849"/>
    <m/>
    <s v="10 Въезд ангар\GA3948333_6_20260602T100452Z.jpg"/>
  </r>
  <r>
    <s v="вт"/>
    <x v="60"/>
    <x v="850"/>
    <x v="3"/>
    <x v="4"/>
    <x v="4"/>
    <x v="0"/>
    <m/>
    <s v="GA3948333_9_20260602T100609Z.jpg"/>
    <s v="C:\ВИДЕОНАБЛЮДЕНИЕ\15 Вход столярка\"/>
    <s v="15 Вход столярка\GA3948333_9_20260602T100609Z.jpg"/>
    <x v="850"/>
    <m/>
    <s v="15 Вход столярка\GA3948333_9_20260602T100609Z.jpg"/>
  </r>
  <r>
    <s v="вт"/>
    <x v="60"/>
    <x v="851"/>
    <x v="3"/>
    <x v="4"/>
    <x v="4"/>
    <x v="0"/>
    <m/>
    <s v="GA3948333_9_20260602T100613Z.jpg"/>
    <s v="C:\ВИДЕОНАБЛЮДЕНИЕ\15 Вход столярка\"/>
    <s v="15 Вход столярка\GA3948333_9_20260602T100613Z.jpg"/>
    <x v="851"/>
    <m/>
    <s v="15 Вход столярка\GA3948333_9_20260602T100613Z.jpg"/>
  </r>
  <r>
    <s v="вт"/>
    <x v="60"/>
    <x v="852"/>
    <x v="3"/>
    <x v="4"/>
    <x v="4"/>
    <x v="0"/>
    <m/>
    <s v="GA3948333_9_20260602T100659Z.jpg"/>
    <s v="C:\ВИДЕОНАБЛЮДЕНИЕ\15 Вход столярка\"/>
    <s v="15 Вход столярка\GA3948333_9_20260602T100659Z.jpg"/>
    <x v="852"/>
    <m/>
    <s v="15 Вход столярка\GA3948333_9_20260602T100659Z.jpg"/>
  </r>
  <r>
    <s v="вт"/>
    <x v="60"/>
    <x v="853"/>
    <x v="3"/>
    <x v="4"/>
    <x v="4"/>
    <x v="0"/>
    <m/>
    <s v="GA3948333_9_20260602T100721Z.jpg"/>
    <s v="C:\ВИДЕОНАБЛЮДЕНИЕ\15 Вход столярка\"/>
    <s v="15 Вход столярка\GA3948333_9_20260602T100721Z.jpg"/>
    <x v="853"/>
    <m/>
    <s v="15 Вход столярка\GA3948333_9_20260602T100721Z.jpg"/>
  </r>
  <r>
    <s v="вт"/>
    <x v="60"/>
    <x v="854"/>
    <x v="3"/>
    <x v="4"/>
    <x v="4"/>
    <x v="0"/>
    <m/>
    <s v="GA3948333_9_20260602T100736Z.jpg"/>
    <s v="C:\ВИДЕОНАБЛЮДЕНИЕ\15 Вход столярка\"/>
    <s v="15 Вход столярка\GA3948333_9_20260602T100736Z.jpg"/>
    <x v="854"/>
    <m/>
    <s v="15 Вход столярка\GA3948333_9_20260602T100736Z.jpg"/>
  </r>
  <r>
    <s v="вт"/>
    <x v="60"/>
    <x v="855"/>
    <x v="3"/>
    <x v="4"/>
    <x v="4"/>
    <x v="0"/>
    <m/>
    <s v="GA3948333_9_20260602T100805Z.jpg"/>
    <s v="C:\ВИДЕОНАБЛЮДЕНИЕ\15 Вход столярка\"/>
    <s v="15 Вход столярка\GA3948333_9_20260602T100805Z.jpg"/>
    <x v="855"/>
    <m/>
    <s v="15 Вход столярка\GA3948333_9_20260602T100805Z.jpg"/>
  </r>
  <r>
    <s v="вт"/>
    <x v="60"/>
    <x v="856"/>
    <x v="3"/>
    <x v="4"/>
    <x v="4"/>
    <x v="0"/>
    <m/>
    <s v="GA3948333_9_20260602T100810Z.jpg"/>
    <s v="C:\ВИДЕОНАБЛЮДЕНИЕ\15 Вход столярка\"/>
    <s v="15 Вход столярка\GA3948333_9_20260602T100810Z.jpg"/>
    <x v="856"/>
    <m/>
    <s v="15 Вход столярка\GA3948333_9_20260602T100810Z.jpg"/>
  </r>
  <r>
    <s v="вт"/>
    <x v="60"/>
    <x v="857"/>
    <x v="3"/>
    <x v="4"/>
    <x v="4"/>
    <x v="0"/>
    <m/>
    <s v="GA3948333_9_20260602T100825Z.jpg"/>
    <s v="C:\ВИДЕОНАБЛЮДЕНИЕ\15 Вход столярка\"/>
    <s v="15 Вход столярка\GA3948333_9_20260602T100825Z.jpg"/>
    <x v="857"/>
    <m/>
    <s v="15 Вход столярка\GA3948333_9_20260602T100825Z.jpg"/>
  </r>
  <r>
    <s v="вт"/>
    <x v="60"/>
    <x v="858"/>
    <x v="3"/>
    <x v="4"/>
    <x v="4"/>
    <x v="0"/>
    <m/>
    <s v="GA3948333_9_20260602T100842Z.jpg"/>
    <s v="C:\ВИДЕОНАБЛЮДЕНИЕ\15 Вход столярка\"/>
    <s v="15 Вход столярка\GA3948333_9_20260602T100842Z.jpg"/>
    <x v="858"/>
    <m/>
    <s v="15 Вход столярка\GA3948333_9_20260602T100842Z.jpg"/>
  </r>
  <r>
    <s v="вт"/>
    <x v="60"/>
    <x v="859"/>
    <x v="3"/>
    <x v="4"/>
    <x v="4"/>
    <x v="0"/>
    <m/>
    <s v="GA3948333_9_20260602T100857Z.jpg"/>
    <s v="C:\ВИДЕОНАБЛЮДЕНИЕ\15 Вход столярка\"/>
    <s v="15 Вход столярка\GA3948333_9_20260602T100857Z.jpg"/>
    <x v="859"/>
    <m/>
    <s v="15 Вход столярка\GA3948333_9_20260602T100857Z.jpg"/>
  </r>
  <r>
    <s v="вт"/>
    <x v="60"/>
    <x v="860"/>
    <x v="3"/>
    <x v="4"/>
    <x v="4"/>
    <x v="0"/>
    <m/>
    <s v="GA3948333_9_20260602T100922Z.jpg"/>
    <s v="C:\ВИДЕОНАБЛЮДЕНИЕ\15 Вход столярка\"/>
    <s v="15 Вход столярка\GA3948333_9_20260602T100922Z.jpg"/>
    <x v="860"/>
    <m/>
    <s v="15 Вход столярка\GA3948333_9_20260602T100922Z.jpg"/>
  </r>
  <r>
    <s v="вт"/>
    <x v="60"/>
    <x v="861"/>
    <x v="3"/>
    <x v="4"/>
    <x v="4"/>
    <x v="0"/>
    <m/>
    <s v="GA3948333_9_20260602T100935Z.jpg"/>
    <s v="C:\ВИДЕОНАБЛЮДЕНИЕ\15 Вход столярка\"/>
    <s v="15 Вход столярка\GA3948333_9_20260602T100935Z.jpg"/>
    <x v="861"/>
    <m/>
    <s v="15 Вход столярка\GA3948333_9_20260602T100935Z.jpg"/>
  </r>
  <r>
    <s v="вт"/>
    <x v="60"/>
    <x v="862"/>
    <x v="3"/>
    <x v="4"/>
    <x v="4"/>
    <x v="0"/>
    <m/>
    <s v="GA3948333_9_20260602T100951Z.jpg"/>
    <s v="C:\ВИДЕОНАБЛЮДЕНИЕ\15 Вход столярка\"/>
    <s v="15 Вход столярка\GA3948333_9_20260602T100951Z.jpg"/>
    <x v="862"/>
    <m/>
    <s v="15 Вход столярка\GA3948333_9_20260602T100951Z.jpg"/>
  </r>
  <r>
    <s v="вт"/>
    <x v="60"/>
    <x v="863"/>
    <x v="3"/>
    <x v="4"/>
    <x v="4"/>
    <x v="0"/>
    <m/>
    <s v="GA3948333_9_20260602T101005Z.jpg"/>
    <s v="C:\ВИДЕОНАБЛЮДЕНИЕ\15 Вход столярка\"/>
    <s v="15 Вход столярка\GA3948333_9_20260602T101005Z.jpg"/>
    <x v="863"/>
    <m/>
    <s v="15 Вход столярка\GA3948333_9_20260602T101005Z.jpg"/>
  </r>
  <r>
    <s v="вт"/>
    <x v="60"/>
    <x v="864"/>
    <x v="3"/>
    <x v="4"/>
    <x v="4"/>
    <x v="0"/>
    <m/>
    <s v="GA3948333_9_20260602T101020Z.jpg"/>
    <s v="C:\ВИДЕОНАБЛЮДЕНИЕ\15 Вход столярка\"/>
    <s v="15 Вход столярка\GA3948333_9_20260602T101020Z.jpg"/>
    <x v="864"/>
    <m/>
    <s v="15 Вход столярка\GA3948333_9_20260602T101020Z.jpg"/>
  </r>
  <r>
    <s v="вт"/>
    <x v="60"/>
    <x v="865"/>
    <x v="3"/>
    <x v="4"/>
    <x v="4"/>
    <x v="0"/>
    <m/>
    <s v="GA3948333_9_20260602T101026Z.jpg"/>
    <s v="C:\ВИДЕОНАБЛЮДЕНИЕ\15 Вход столярка\"/>
    <s v="15 Вход столярка\GA3948333_9_20260602T101026Z.jpg"/>
    <x v="865"/>
    <m/>
    <s v="15 Вход столярка\GA3948333_9_20260602T101026Z.jpg"/>
  </r>
  <r>
    <s v="вт"/>
    <x v="60"/>
    <x v="866"/>
    <x v="3"/>
    <x v="4"/>
    <x v="4"/>
    <x v="0"/>
    <m/>
    <s v="GA3948333_9_20260602T101033Z.jpg"/>
    <s v="C:\ВИДЕОНАБЛЮДЕНИЕ\15 Вход столярка\"/>
    <s v="15 Вход столярка\GA3948333_9_20260602T101033Z.jpg"/>
    <x v="866"/>
    <m/>
    <s v="15 Вход столярка\GA3948333_9_20260602T101033Z.jpg"/>
  </r>
  <r>
    <s v="вт"/>
    <x v="60"/>
    <x v="867"/>
    <x v="3"/>
    <x v="4"/>
    <x v="4"/>
    <x v="0"/>
    <m/>
    <s v="GA3948333_9_20260602T101037Z.jpg"/>
    <s v="C:\ВИДЕОНАБЛЮДЕНИЕ\15 Вход столярка\"/>
    <s v="15 Вход столярка\GA3948333_9_20260602T101037Z.jpg"/>
    <x v="867"/>
    <m/>
    <s v="15 Вход столярка\GA3948333_9_20260602T101037Z.jpg"/>
  </r>
  <r>
    <s v="вт"/>
    <x v="60"/>
    <x v="868"/>
    <x v="3"/>
    <x v="4"/>
    <x v="4"/>
    <x v="0"/>
    <m/>
    <s v="GA3948333_9_20260602T101059Z.jpg"/>
    <s v="C:\ВИДЕОНАБЛЮДЕНИЕ\15 Вход столярка\"/>
    <s v="15 Вход столярка\GA3948333_9_20260602T101059Z.jpg"/>
    <x v="868"/>
    <m/>
    <s v="15 Вход столярка\GA3948333_9_20260602T101059Z.jpg"/>
  </r>
  <r>
    <s v="вт"/>
    <x v="60"/>
    <x v="869"/>
    <x v="3"/>
    <x v="4"/>
    <x v="4"/>
    <x v="0"/>
    <m/>
    <s v="GA3948333_9_20260602T101129Z.jpg"/>
    <s v="C:\ВИДЕОНАБЛЮДЕНИЕ\15 Вход столярка\"/>
    <s v="15 Вход столярка\GA3948333_9_20260602T101129Z.jpg"/>
    <x v="869"/>
    <m/>
    <s v="15 Вход столярка\GA3948333_9_20260602T101129Z.jpg"/>
  </r>
  <r>
    <s v="вт"/>
    <x v="60"/>
    <x v="870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x v="870"/>
    <m/>
    <s v="5 Крыльцо общага\K07156189_22_20260602T101339Z.jpg"/>
  </r>
  <r>
    <s v="вт"/>
    <x v="60"/>
    <x v="871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x v="871"/>
    <m/>
    <s v="4 Крыльцо офиса\K07156189_21_20260602T101823Z.jpg"/>
  </r>
  <r>
    <s v="вт"/>
    <x v="60"/>
    <x v="872"/>
    <x v="16"/>
    <x v="4"/>
    <x v="9"/>
    <x v="0"/>
    <m/>
    <s v="K07156189_21_20260602T102926Z.jpg"/>
    <s v="C:\ВИДЕОНАБЛЮДЕНИЕ\4 Крыльцо офиса\"/>
    <s v="4 Крыльцо офиса\K07156189_21_20260602T102926Z.jpg"/>
    <x v="872"/>
    <m/>
    <s v="4 Крыльцо офиса\K07156189_21_20260602T102926Z.jpg"/>
  </r>
  <r>
    <s v="вт"/>
    <x v="60"/>
    <x v="873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x v="873"/>
    <m/>
    <s v="5 Крыльцо общага\K07156189_22_20260602T145948Z.jpg"/>
  </r>
  <r>
    <s v="вт"/>
    <x v="60"/>
    <x v="874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x v="874"/>
    <m/>
    <s v="14 На гаражи\GD7678666_1_20260602T150720Z.jpg"/>
  </r>
  <r>
    <s v="вт"/>
    <x v="60"/>
    <x v="875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x v="875"/>
    <m/>
    <s v="14 На гаражи\GD7678666_1_20260602T150736Z.jpg"/>
  </r>
  <r>
    <s v="вт"/>
    <x v="60"/>
    <x v="876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x v="876"/>
    <m/>
    <s v="14 На гаражи\GD7678666_1_20260602T150743Z.jpg"/>
  </r>
  <r>
    <s v="вт"/>
    <x v="60"/>
    <x v="877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x v="877"/>
    <m/>
    <s v="14 На гаражи\GD7678666_1_20260602T150809Z.jpg"/>
  </r>
  <r>
    <s v="вт"/>
    <x v="60"/>
    <x v="878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x v="878"/>
    <m/>
    <s v="14 На гаражи\GD7678666_1_20260602T150848Z.jpg"/>
  </r>
  <r>
    <s v="ср"/>
    <x v="61"/>
    <x v="879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x v="879"/>
    <m/>
    <s v="10 Въезд ангар\GA3948333_6_20260603T092834Z.jpg"/>
  </r>
  <r>
    <s v="ср"/>
    <x v="61"/>
    <x v="880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x v="880"/>
    <m/>
    <s v="10 Въезд ангар\GA3948333_6_20260603T092910Z.jpg"/>
  </r>
  <r>
    <s v="ср"/>
    <x v="61"/>
    <x v="881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x v="881"/>
    <m/>
    <s v="10 Въезд ангар\GA3948333_6_20260603T092915Z.jpg"/>
  </r>
  <r>
    <s v="ср"/>
    <x v="61"/>
    <x v="882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x v="882"/>
    <m/>
    <s v="10 Въезд ангар\GA3948333_6_20260603T093015Z.jpg"/>
  </r>
  <r>
    <s v="ср"/>
    <x v="61"/>
    <x v="883"/>
    <x v="5"/>
    <x v="16"/>
    <x v="4"/>
    <x v="0"/>
    <m/>
    <s v="GA3948333_6_20260603T093205Z.jpg"/>
    <s v="C:\ВИДЕОНАБЛЮДЕНИЕ\10 Въезд ангар\"/>
    <s v="10 Въезд ангар\GA3948333_6_20260603T093205Z.jpg"/>
    <x v="883"/>
    <m/>
    <s v="10 Въезд ангар\GA3948333_6_20260603T093205Z.jpg"/>
  </r>
  <r>
    <s v="ср"/>
    <x v="61"/>
    <x v="884"/>
    <x v="4"/>
    <x v="66"/>
    <x v="48"/>
    <x v="3"/>
    <m/>
    <s v="GA3948333_6_20260603T155606Z.jpg"/>
    <s v="C:\ВИДЕОНАБЛЮДЕНИЕ\10 Въезд ангар\"/>
    <s v="10 Въезд ангар\GA3948333_6_20260603T155606Z.jpg"/>
    <x v="884"/>
    <m/>
    <s v="10 Въезд ангар\GA3948333_6_20260603T155606Z.jpg"/>
  </r>
  <r>
    <s v="ср"/>
    <x v="61"/>
    <x v="885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x v="885"/>
    <m/>
    <s v="2 Поката пилорама\GA3948333_8_20260603T160239Z.jpg"/>
  </r>
  <r>
    <s v="ср"/>
    <x v="61"/>
    <x v="886"/>
    <x v="17"/>
    <x v="66"/>
    <x v="48"/>
    <x v="3"/>
    <m/>
    <s v="GA3948333_4_20260603T160320Z.jpg"/>
    <s v="C:\ВИДЕОНАБЛЮДЕНИЕ\1 Въезд на базу\"/>
    <s v="1 Въезд на базу\GA3948333_4_20260603T160320Z.jpg"/>
    <x v="886"/>
    <m/>
    <s v="1 Въезд на базу\GA3948333_4_20260603T160320Z.jpg"/>
  </r>
  <r>
    <s v="ср"/>
    <x v="61"/>
    <x v="887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x v="887"/>
    <m/>
    <s v="6 Площадка 1 общага\826398429_1_20260603T192213Z.jpg"/>
  </r>
  <r>
    <s v="ср"/>
    <x v="61"/>
    <x v="888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x v="888"/>
    <m/>
    <s v="6 Площадка 1 общага\826398429_1_20260603T192247Z.jpg"/>
  </r>
  <r>
    <s v="ср"/>
    <x v="61"/>
    <x v="889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x v="889"/>
    <m/>
    <s v="6 Площадка 1 общага\826398429_1_20260603T192401Z.jpg"/>
  </r>
  <r>
    <s v="ср"/>
    <x v="61"/>
    <x v="890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x v="890"/>
    <m/>
    <s v="6 Площадка 1 общага\826398429_1_20260603T192854Z.jpg"/>
  </r>
  <r>
    <s v="ср"/>
    <x v="61"/>
    <x v="891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x v="891"/>
    <m/>
    <s v="6 Площадка 1 общага\826398429_1_20260603T195005Z.jpg"/>
  </r>
  <r>
    <s v="ср"/>
    <x v="61"/>
    <x v="892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x v="892"/>
    <m/>
    <s v="17 Площадка с навесом\GA3948333_10_20260603T202117Z.jpg"/>
  </r>
  <r>
    <s v="чт"/>
    <x v="62"/>
    <x v="893"/>
    <x v="4"/>
    <x v="16"/>
    <x v="4"/>
    <x v="0"/>
    <m/>
    <s v="GA3948333_6_20260604T155341Z.jpg"/>
    <s v="C:\ВИДЕОНАБЛЮДЕНИЕ\10 Въезд ангар\"/>
    <s v="10 Въезд ангар\GA3948333_6_20260604T155341Z.jpg"/>
    <x v="893"/>
    <m/>
    <s v="10 Въезд ангар\GA3948333_6_20260604T155341Z.jpg"/>
  </r>
  <r>
    <s v="чт"/>
    <x v="62"/>
    <x v="894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x v="894"/>
    <m/>
    <s v="10 Въезд ангар\GA3948333_6_20260604T160043Z.jpg"/>
  </r>
  <r>
    <s v="чт"/>
    <x v="62"/>
    <x v="895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x v="895"/>
    <m/>
    <s v="1 Въезд на базу\GA3948333_4_20260604T190101Z.jpg"/>
  </r>
  <r>
    <s v="пт"/>
    <x v="63"/>
    <x v="896"/>
    <x v="5"/>
    <x v="66"/>
    <x v="72"/>
    <x v="0"/>
    <m/>
    <s v="K07156189_23_20260605T123320Z.jpg"/>
    <s v="C:\ВИДЕОНАБЛЮДЕНИЕ\13 Склад хол\"/>
    <s v="13 Склад хол\K07156189_23_20260605T123320Z.jpg"/>
    <x v="896"/>
    <m/>
    <s v="13 Склад хол\K07156189_23_20260605T123320Z.jpg"/>
  </r>
  <r>
    <s v="пт"/>
    <x v="63"/>
    <x v="897"/>
    <x v="4"/>
    <x v="67"/>
    <x v="48"/>
    <x v="6"/>
    <m/>
    <s v="K07156189_21_20260605T123347Z.jpg"/>
    <s v="C:\ВИДЕОНАБЛЮДЕНИЕ\4 Крыльцо офиса\"/>
    <s v="4 Крыльцо офиса\K07156189_21_20260605T123347Z.jpg"/>
    <x v="897"/>
    <m/>
    <s v="4 Крыльцо офиса\K07156189_21_20260605T123347Z.jpg"/>
  </r>
  <r>
    <s v="пт"/>
    <x v="63"/>
    <x v="898"/>
    <x v="1"/>
    <x v="66"/>
    <x v="72"/>
    <x v="0"/>
    <m/>
    <s v="GA3948333_4_20260605T123404Z.jpg"/>
    <s v="C:\ВИДЕОНАБЛЮДЕНИЕ\1 Въезд на базу\"/>
    <s v="1 Въезд на базу\GA3948333_4_20260605T123404Z.jpg"/>
    <x v="898"/>
    <m/>
    <s v="1 Въезд на базу\GA3948333_4_20260605T123404Z.jpg"/>
  </r>
  <r>
    <s v="сб"/>
    <x v="64"/>
    <x v="899"/>
    <x v="4"/>
    <x v="64"/>
    <x v="4"/>
    <x v="0"/>
    <m/>
    <s v="GA3948333_8_20260606T050859Z.jpg"/>
    <s v="C:\ВИДЕОНАБЛЮДЕНИЕ\2 Поката пилорама\"/>
    <s v="2 Поката пилорама\GA3948333_8_20260606T050859Z.jpg"/>
    <x v="899"/>
    <m/>
    <s v="2 Поката пилорама\GA3948333_8_20260606T050859Z.jpg"/>
  </r>
  <r>
    <s v="сб"/>
    <x v="64"/>
    <x v="900"/>
    <x v="17"/>
    <x v="64"/>
    <x v="4"/>
    <x v="0"/>
    <m/>
    <s v="GA3948333_4_20260606T054354Z.jpg"/>
    <s v="C:\ВИДЕОНАБЛЮДЕНИЕ\1 Въезд на базу\"/>
    <s v="1 Въезд на базу\GA3948333_4_20260606T054354Z.jpg"/>
    <x v="900"/>
    <m/>
    <s v="1 Въезд на базу\GA3948333_4_20260606T054354Z.jpg"/>
  </r>
  <r>
    <s v="вс"/>
    <x v="65"/>
    <x v="901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x v="901"/>
    <m/>
    <s v="2 Поката пилорама\GA3948333_8_20260607T142217Z.jpg"/>
  </r>
  <r>
    <s v="вс"/>
    <x v="65"/>
    <x v="902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x v="902"/>
    <m/>
    <s v="2 Поката пилорама\GA3948333_8_20260607T145122Z.jpg"/>
  </r>
  <r>
    <s v="вс"/>
    <x v="65"/>
    <x v="903"/>
    <x v="17"/>
    <x v="64"/>
    <x v="4"/>
    <x v="0"/>
    <m/>
    <s v="GA3948333_4_20260607T145138Z.jpg"/>
    <s v="C:\ВИДЕОНАБЛЮДЕНИЕ\1 Въезд на базу\"/>
    <s v="1 Въезд на базу\GA3948333_4_20260607T145138Z.jpg"/>
    <x v="903"/>
    <m/>
    <s v="1 Въезд на базу\GA3948333_4_20260607T145138Z.jpg"/>
  </r>
  <r>
    <s v="вс"/>
    <x v="65"/>
    <x v="904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x v="904"/>
    <m/>
    <s v="17 Площадка с навесом\GA3948333_10_20260607T150329Z.jpg"/>
  </r>
  <r>
    <s v="вс"/>
    <x v="65"/>
    <x v="905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x v="905"/>
    <m/>
    <s v="6 Площадка 1 общага\826398429_1_20260607T150452Z.jpg"/>
  </r>
  <r>
    <s v="вс"/>
    <x v="65"/>
    <x v="906"/>
    <x v="6"/>
    <x v="68"/>
    <x v="71"/>
    <x v="0"/>
    <m/>
    <s v="GD7678666_1_20260607T150512Z.jpg"/>
    <s v="C:\ВИДЕОНАБЛЮДЕНИЕ\14 На гаражи\"/>
    <s v="14 На гаражи\GD7678666_1_20260607T150512Z.jpg"/>
    <x v="906"/>
    <m/>
    <s v="14 На гаражи\GD7678666_1_20260607T150512Z.jpg"/>
  </r>
  <r>
    <s v="вс"/>
    <x v="65"/>
    <x v="907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x v="907"/>
    <m/>
    <s v="14 На гаражи\GD7678666_1_20260607T150532Z.jpg"/>
  </r>
  <r>
    <s v="вс"/>
    <x v="65"/>
    <x v="908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x v="908"/>
    <m/>
    <s v="3 Парковка офиса\GA3948333_3_20260607T151213Z.jpg"/>
  </r>
  <r>
    <s v="вс"/>
    <x v="65"/>
    <x v="909"/>
    <x v="29"/>
    <x v="70"/>
    <x v="73"/>
    <x v="0"/>
    <m/>
    <s v="K07156189_21_20260607T151218Z.jpg"/>
    <s v="C:\ВИДЕОНАБЛЮДЕНИЕ\4 Крыльцо офиса\"/>
    <s v="4 Крыльцо офиса\K07156189_21_20260607T151218Z.jpg"/>
    <x v="909"/>
    <m/>
    <s v="4 Крыльцо офиса\K07156189_21_20260607T151218Z.jpg"/>
  </r>
  <r>
    <s v="пн"/>
    <x v="66"/>
    <x v="910"/>
    <x v="4"/>
    <x v="71"/>
    <x v="4"/>
    <x v="0"/>
    <m/>
    <s v="GA3948333_8_20260608T173024Z.jpg"/>
    <s v="C:\ВИДЕОНАБЛЮДЕНИЕ\2 Поката пилорама\"/>
    <s v="2 Поката пилорама\GA3948333_8_20260608T173024Z.jpg"/>
    <x v="910"/>
    <m/>
    <s v="2 Поката пилорама\GA3948333_8_20260608T173024Z.jpg"/>
  </r>
  <r>
    <s v="пн"/>
    <x v="66"/>
    <x v="911"/>
    <x v="4"/>
    <x v="71"/>
    <x v="4"/>
    <x v="0"/>
    <m/>
    <s v="GA3948333_8_20260608T174010Z.jpg"/>
    <s v="C:\ВИДЕОНАБЛЮДЕНИЕ\2 Поката пилорама\"/>
    <s v="2 Поката пилорама\GA3948333_8_20260608T174010Z.jpg"/>
    <x v="911"/>
    <m/>
    <s v="2 Поката пилорама\GA3948333_8_20260608T174010Z.jpg"/>
  </r>
  <r>
    <s v="пн"/>
    <x v="66"/>
    <x v="912"/>
    <x v="17"/>
    <x v="71"/>
    <x v="4"/>
    <x v="0"/>
    <m/>
    <s v="GA3948333_4_20260608T180230Z.jpg"/>
    <s v="C:\ВИДЕОНАБЛЮДЕНИЕ\1 Въезд на базу\"/>
    <s v="1 Въезд на базу\GA3948333_4_20260608T180230Z.jpg"/>
    <x v="912"/>
    <m/>
    <s v="1 Въезд на базу\GA3948333_4_20260608T180230Z.jpg"/>
  </r>
  <r>
    <s v="вт"/>
    <x v="67"/>
    <x v="913"/>
    <x v="0"/>
    <x v="34"/>
    <x v="74"/>
    <x v="0"/>
    <m/>
    <s v="GA3948333_4_20260609T124728Z.jpg"/>
    <s v="C:\ВИДЕОНАБЛЮДЕНИЕ\1 Въезд на базу\"/>
    <s v="1 Въезд на базу\GA3948333_4_20260609T124728Z.jpg"/>
    <x v="913"/>
    <m/>
    <s v="1 Въезд на базу\GA3948333_4_20260609T124728Z.jpg"/>
  </r>
  <r>
    <s v="вт"/>
    <x v="67"/>
    <x v="914"/>
    <x v="4"/>
    <x v="66"/>
    <x v="71"/>
    <x v="0"/>
    <m/>
    <s v="GA3948333_6_20260609T190142Z.jpg"/>
    <s v="C:\ВИДЕОНАБЛЮДЕНИЕ\10 Въезд ангар\"/>
    <s v="10 Въезд ангар\GA3948333_6_20260609T190142Z.jpg"/>
    <x v="914"/>
    <m/>
    <s v="10 Въезд ангар\GA3948333_6_20260609T190142Z.jpg"/>
  </r>
  <r>
    <s v="вт"/>
    <x v="67"/>
    <x v="915"/>
    <x v="4"/>
    <x v="66"/>
    <x v="71"/>
    <x v="0"/>
    <m/>
    <s v="GA3948333_6_20260609T190210Z.jpg"/>
    <s v="C:\ВИДЕОНАБЛЮДЕНИЕ\10 Въезд ангар\"/>
    <s v="10 Въезд ангар\GA3948333_6_20260609T190210Z.jpg"/>
    <x v="915"/>
    <m/>
    <s v="10 Въезд ангар\GA3948333_6_20260609T190210Z.jpg"/>
  </r>
  <r>
    <s v="вт"/>
    <x v="67"/>
    <x v="916"/>
    <x v="4"/>
    <x v="66"/>
    <x v="4"/>
    <x v="0"/>
    <m/>
    <s v="GA3948333_6_20260609T190254Z.jpg"/>
    <s v="C:\ВИДЕОНАБЛЮДЕНИЕ\10 Въезд ангар\"/>
    <s v="10 Въезд ангар\GA3948333_6_20260609T190254Z.jpg"/>
    <x v="916"/>
    <m/>
    <s v="10 Въезд ангар\GA3948333_6_20260609T190254Z.jpg"/>
  </r>
  <r>
    <s v="вт"/>
    <x v="67"/>
    <x v="917"/>
    <x v="4"/>
    <x v="66"/>
    <x v="4"/>
    <x v="0"/>
    <m/>
    <s v="GA3948333_6_20260609T190311Z.jpg"/>
    <s v="C:\ВИДЕОНАБЛЮДЕНИЕ\10 Въезд ангар\"/>
    <s v="10 Въезд ангар\GA3948333_6_20260609T190311Z.jpg"/>
    <x v="917"/>
    <m/>
    <s v="10 Въезд ангар\GA3948333_6_20260609T190311Z.jpg"/>
  </r>
  <r>
    <s v="вт"/>
    <x v="67"/>
    <x v="918"/>
    <x v="4"/>
    <x v="66"/>
    <x v="4"/>
    <x v="0"/>
    <m/>
    <s v="GA3948333_10_20260609T190453Z.jpg"/>
    <s v="C:\ВИДЕОНАБЛЮДЕНИЕ\17 Площадка с навесом\"/>
    <s v="17 Площадка с навесом\GA3948333_10_20260609T190453Z.jpg"/>
    <x v="918"/>
    <m/>
    <s v="17 Площадка с навесом\GA3948333_10_20260609T190453Z.jpg"/>
  </r>
  <r>
    <s v="вт"/>
    <x v="67"/>
    <x v="919"/>
    <x v="6"/>
    <x v="66"/>
    <x v="75"/>
    <x v="0"/>
    <m/>
    <s v="GA3948333_10_20260609T190844Z.jpg"/>
    <s v="C:\ВИДЕОНАБЛЮДЕНИЕ\17 Площадка с навесом\"/>
    <s v="17 Площадка с навесом\GA3948333_10_20260609T190844Z.jpg"/>
    <x v="919"/>
    <m/>
    <s v="17 Площадка с навесом\GA3948333_10_20260609T190844Z.jpg"/>
  </r>
  <r>
    <s v="вт"/>
    <x v="67"/>
    <x v="920"/>
    <x v="4"/>
    <x v="66"/>
    <x v="71"/>
    <x v="0"/>
    <m/>
    <s v="GA3948333_6_20260609T191103Z.jpg"/>
    <s v="C:\ВИДЕОНАБЛЮДЕНИЕ\10 Въезд ангар\"/>
    <s v="10 Въезд ангар\GA3948333_6_20260609T191103Z.jpg"/>
    <x v="920"/>
    <m/>
    <s v="10 Въезд ангар\GA3948333_6_20260609T191103Z.jpg"/>
  </r>
  <r>
    <s v="вт"/>
    <x v="67"/>
    <x v="921"/>
    <x v="4"/>
    <x v="66"/>
    <x v="71"/>
    <x v="0"/>
    <m/>
    <s v="GA3948333_6_20260609T191342Z.jpg"/>
    <s v="C:\ВИДЕОНАБЛЮДЕНИЕ\10 Въезд ангар\"/>
    <s v="10 Въезд ангар\GA3948333_6_20260609T191342Z.jpg"/>
    <x v="921"/>
    <m/>
    <s v="10 Въезд ангар\GA3948333_6_20260609T191342Z.jpg"/>
  </r>
  <r>
    <s v="вт"/>
    <x v="67"/>
    <x v="922"/>
    <x v="4"/>
    <x v="66"/>
    <x v="4"/>
    <x v="0"/>
    <m/>
    <s v="GA3948333_6_20260609T191354Z.jpg"/>
    <s v="C:\ВИДЕОНАБЛЮДЕНИЕ\10 Въезд ангар\"/>
    <s v="10 Въезд ангар\GA3948333_6_20260609T191354Z.jpg"/>
    <x v="922"/>
    <m/>
    <s v="10 Въезд ангар\GA3948333_6_20260609T191354Z.jpg"/>
  </r>
  <r>
    <s v="вт"/>
    <x v="67"/>
    <x v="923"/>
    <x v="4"/>
    <x v="66"/>
    <x v="4"/>
    <x v="0"/>
    <m/>
    <s v="GA3948333_6_20260609T191401Z.jpg"/>
    <s v="C:\ВИДЕОНАБЛЮДЕНИЕ\10 Въезд ангар\"/>
    <s v="10 Въезд ангар\GA3948333_6_20260609T191401Z.jpg"/>
    <x v="923"/>
    <m/>
    <s v="10 Въезд ангар\GA3948333_6_20260609T191401Z.jpg"/>
  </r>
  <r>
    <s v="вт"/>
    <x v="67"/>
    <x v="924"/>
    <x v="4"/>
    <x v="66"/>
    <x v="4"/>
    <x v="0"/>
    <m/>
    <s v="GA3948333_6_20260609T191416Z.jpg"/>
    <s v="C:\ВИДЕОНАБЛЮДЕНИЕ\10 Въезд ангар\"/>
    <s v="10 Въезд ангар\GA3948333_6_20260609T191416Z.jpg"/>
    <x v="924"/>
    <m/>
    <s v="10 Въезд ангар\GA3948333_6_20260609T191416Z.jpg"/>
  </r>
  <r>
    <s v="вт"/>
    <x v="67"/>
    <x v="925"/>
    <x v="4"/>
    <x v="66"/>
    <x v="71"/>
    <x v="0"/>
    <m/>
    <s v="GA3948333_6_20260609T191426Z.jpg"/>
    <s v="C:\ВИДЕОНАБЛЮДЕНИЕ\10 Въезд ангар\"/>
    <s v="10 Въезд ангар\GA3948333_6_20260609T191426Z.jpg"/>
    <x v="925"/>
    <m/>
    <s v="10 Въезд ангар\GA3948333_6_20260609T191426Z.jpg"/>
  </r>
  <r>
    <s v="вт"/>
    <x v="67"/>
    <x v="926"/>
    <x v="4"/>
    <x v="66"/>
    <x v="71"/>
    <x v="0"/>
    <m/>
    <s v="GA3948333_6_20260609T191503Z.jpg"/>
    <s v="C:\ВИДЕОНАБЛЮДЕНИЕ\10 Въезд ангар\"/>
    <s v="10 Въезд ангар\GA3948333_6_20260609T191503Z.jpg"/>
    <x v="926"/>
    <m/>
    <s v="10 Въезд ангар\GA3948333_6_20260609T191503Z.jpg"/>
  </r>
  <r>
    <s v="вт"/>
    <x v="67"/>
    <x v="927"/>
    <x v="4"/>
    <x v="66"/>
    <x v="71"/>
    <x v="0"/>
    <m/>
    <s v="GA3948333_6_20260609T191602Z.jpg"/>
    <s v="C:\ВИДЕОНАБЛЮДЕНИЕ\10 Въезд ангар\"/>
    <s v="10 Въезд ангар\GA3948333_6_20260609T191602Z.jpg"/>
    <x v="927"/>
    <m/>
    <s v="10 Въезд ангар\GA3948333_6_20260609T191602Z.jpg"/>
  </r>
  <r>
    <s v="вт"/>
    <x v="67"/>
    <x v="928"/>
    <x v="4"/>
    <x v="66"/>
    <x v="71"/>
    <x v="0"/>
    <m/>
    <s v="GA3948333_6_20260609T191624Z.jpg"/>
    <s v="C:\ВИДЕОНАБЛЮДЕНИЕ\10 Въезд ангар\"/>
    <s v="10 Въезд ангар\GA3948333_6_20260609T191624Z.jpg"/>
    <x v="928"/>
    <m/>
    <s v="10 Въезд ангар\GA3948333_6_20260609T191624Z.jpg"/>
  </r>
  <r>
    <s v="вт"/>
    <x v="67"/>
    <x v="929"/>
    <x v="4"/>
    <x v="66"/>
    <x v="71"/>
    <x v="0"/>
    <m/>
    <s v="GA3948333_6_20260609T191641Z.jpg"/>
    <s v="C:\ВИДЕОНАБЛЮДЕНИЕ\10 Въезд ангар\"/>
    <s v="10 Въезд ангар\GA3948333_6_20260609T191641Z.jpg"/>
    <x v="929"/>
    <m/>
    <s v="10 Въезд ангар\GA3948333_6_20260609T191641Z.jpg"/>
  </r>
  <r>
    <s v="вт"/>
    <x v="67"/>
    <x v="930"/>
    <x v="4"/>
    <x v="66"/>
    <x v="71"/>
    <x v="0"/>
    <m/>
    <s v="GA3948333_6_20260609T191824Z.jpg"/>
    <s v="C:\ВИДЕОНАБЛЮДЕНИЕ\10 Въезд ангар\"/>
    <s v="10 Въезд ангар\GA3948333_6_20260609T191824Z.jpg"/>
    <x v="930"/>
    <m/>
    <s v="10 Въезд ангар\GA3948333_6_20260609T191824Z.jpg"/>
  </r>
  <r>
    <s v="вт"/>
    <x v="67"/>
    <x v="931"/>
    <x v="4"/>
    <x v="66"/>
    <x v="71"/>
    <x v="0"/>
    <m/>
    <s v="GA3948333_6_20260609T191849Z.jpg"/>
    <s v="C:\ВИДЕОНАБЛЮДЕНИЕ\10 Въезд ангар\"/>
    <s v="10 Въезд ангар\GA3948333_6_20260609T191849Z.jpg"/>
    <x v="931"/>
    <m/>
    <s v="10 Въезд ангар\GA3948333_6_20260609T191849Z.jpg"/>
  </r>
  <r>
    <s v="вт"/>
    <x v="67"/>
    <x v="932"/>
    <x v="4"/>
    <x v="66"/>
    <x v="71"/>
    <x v="0"/>
    <m/>
    <s v="GA3948333_6_20260609T191908Z.jpg"/>
    <s v="C:\ВИДЕОНАБЛЮДЕНИЕ\10 Въезд ангар\"/>
    <s v="10 Въезд ангар\GA3948333_6_20260609T191908Z.jpg"/>
    <x v="932"/>
    <m/>
    <s v="10 Въезд ангар\GA3948333_6_20260609T191908Z.jpg"/>
  </r>
  <r>
    <s v="вт"/>
    <x v="67"/>
    <x v="933"/>
    <x v="4"/>
    <x v="66"/>
    <x v="71"/>
    <x v="0"/>
    <m/>
    <s v="GA3948333_6_20260609T191936Z.jpg"/>
    <s v="C:\ВИДЕОНАБЛЮДЕНИЕ\10 Въезд ангар\"/>
    <s v="10 Въезд ангар\GA3948333_6_20260609T191936Z.jpg"/>
    <x v="933"/>
    <m/>
    <s v="10 Въезд ангар\GA3948333_6_20260609T191936Z.jpg"/>
  </r>
  <r>
    <s v="вт"/>
    <x v="67"/>
    <x v="934"/>
    <x v="4"/>
    <x v="66"/>
    <x v="71"/>
    <x v="0"/>
    <m/>
    <s v="GA3948333_6_20260609T192006Z.jpg"/>
    <s v="C:\ВИДЕОНАБЛЮДЕНИЕ\10 Въезд ангар\"/>
    <s v="10 Въезд ангар\GA3948333_6_20260609T192006Z.jpg"/>
    <x v="934"/>
    <m/>
    <s v="10 Въезд ангар\GA3948333_6_20260609T192006Z.jpg"/>
  </r>
  <r>
    <s v="вт"/>
    <x v="67"/>
    <x v="935"/>
    <x v="4"/>
    <x v="66"/>
    <x v="71"/>
    <x v="0"/>
    <m/>
    <s v="GA3948333_6_20260609T192044Z.jpg"/>
    <s v="C:\ВИДЕОНАБЛЮДЕНИЕ\10 Въезд ангар\"/>
    <s v="10 Въезд ангар\GA3948333_6_20260609T192044Z.jpg"/>
    <x v="935"/>
    <m/>
    <s v="10 Въезд ангар\GA3948333_6_20260609T192044Z.jpg"/>
  </r>
  <r>
    <s v="вт"/>
    <x v="67"/>
    <x v="936"/>
    <x v="4"/>
    <x v="66"/>
    <x v="71"/>
    <x v="0"/>
    <m/>
    <s v="GA3948333_6_20260609T192114Z.jpg"/>
    <s v="C:\ВИДЕОНАБЛЮДЕНИЕ\10 Въезд ангар\"/>
    <s v="10 Въезд ангар\GA3948333_6_20260609T192114Z.jpg"/>
    <x v="936"/>
    <m/>
    <s v="10 Въезд ангар\GA3948333_6_20260609T192114Z.jpg"/>
  </r>
  <r>
    <s v="вт"/>
    <x v="67"/>
    <x v="937"/>
    <x v="4"/>
    <x v="66"/>
    <x v="71"/>
    <x v="0"/>
    <m/>
    <s v="GA3948333_6_20260609T192128Z.jpg"/>
    <s v="C:\ВИДЕОНАБЛЮДЕНИЕ\10 Въезд ангар\"/>
    <s v="10 Въезд ангар\GA3948333_6_20260609T192128Z.jpg"/>
    <x v="937"/>
    <m/>
    <s v="10 Въезд ангар\GA3948333_6_20260609T192128Z.jpg"/>
  </r>
  <r>
    <s v="вт"/>
    <x v="67"/>
    <x v="938"/>
    <x v="7"/>
    <x v="66"/>
    <x v="76"/>
    <x v="0"/>
    <m/>
    <s v="GA3948333_10_20260609T193302Z.jpg"/>
    <s v="C:\ВИДЕОНАБЛЮДЕНИЕ\17 Площадка с навесом\"/>
    <s v="17 Площадка с навесом\GA3948333_10_20260609T193302Z.jpg"/>
    <x v="938"/>
    <m/>
    <s v="17 Площадка с навесом\GA3948333_10_20260609T193302Z.jpg"/>
  </r>
  <r>
    <s v="ср"/>
    <x v="68"/>
    <x v="939"/>
    <x v="0"/>
    <x v="72"/>
    <x v="4"/>
    <x v="0"/>
    <s v="на крыше"/>
    <s v="GA3948333_4_20260610T093219Z.jpg"/>
    <s v="C:\ВИДЕОНАБЛЮДЕНИЕ\1 Въезд на базу\"/>
    <s v="1 Въезд на базу\GA3948333_4_20260610T093219Z.jpg"/>
    <x v="939"/>
    <m/>
    <s v="1 Въезд на базу\GA3948333_4_20260610T093219Z.jpg"/>
  </r>
  <r>
    <s v="ср"/>
    <x v="68"/>
    <x v="940"/>
    <x v="1"/>
    <x v="72"/>
    <x v="4"/>
    <x v="0"/>
    <s v="на крыше"/>
    <s v="GA3948333_4_20260610T141746Z.jpg"/>
    <s v="C:\ВИДЕОНАБЛЮДЕНИЕ\1 Въезд на базу\"/>
    <s v="1 Въезд на базу\GA3948333_4_20260610T141746Z.jpg"/>
    <x v="940"/>
    <m/>
    <s v="1 Въезд на базу\GA3948333_4_20260610T141746Z.jpg"/>
  </r>
  <r>
    <s v="ср"/>
    <x v="68"/>
    <x v="941"/>
    <x v="4"/>
    <x v="72"/>
    <x v="4"/>
    <x v="0"/>
    <m/>
    <s v="GA3948333_6_20260610T174300Z.jpg"/>
    <s v="C:\ВИДЕОНАБЛЮДЕНИЕ\10 Въезд ангар\"/>
    <s v="10 Въезд ангар\GA3948333_6_20260610T174300Z.jpg"/>
    <x v="941"/>
    <m/>
    <s v="10 Въезд ангар\GA3948333_6_20260610T174300Z.jpg"/>
  </r>
  <r>
    <s v="ср"/>
    <x v="68"/>
    <x v="942"/>
    <x v="4"/>
    <x v="72"/>
    <x v="4"/>
    <x v="0"/>
    <m/>
    <s v="GA3948333_6_20260610T174316Z.jpg"/>
    <s v="C:\ВИДЕОНАБЛЮДЕНИЕ\10 Въезд ангар\"/>
    <s v="10 Въезд ангар\GA3948333_6_20260610T174316Z.jpg"/>
    <x v="942"/>
    <m/>
    <s v="10 Въезд ангар\GA3948333_6_20260610T174316Z.jpg"/>
  </r>
  <r>
    <s v="ср"/>
    <x v="68"/>
    <x v="943"/>
    <x v="4"/>
    <x v="72"/>
    <x v="4"/>
    <x v="0"/>
    <m/>
    <s v="GA3948333_6_20260610T174326Z.jpg"/>
    <s v="C:\ВИДЕОНАБЛЮДЕНИЕ\10 Въезд ангар\"/>
    <s v="10 Въезд ангар\GA3948333_6_20260610T174326Z.jpg"/>
    <x v="943"/>
    <m/>
    <s v="10 Въезд ангар\GA3948333_6_20260610T174326Z.jpg"/>
  </r>
  <r>
    <s v="ср"/>
    <x v="68"/>
    <x v="944"/>
    <x v="4"/>
    <x v="72"/>
    <x v="4"/>
    <x v="0"/>
    <m/>
    <s v="GA3948333_6_20260610T174332Z.jpg"/>
    <s v="C:\ВИДЕОНАБЛЮДЕНИЕ\10 Въезд ангар\"/>
    <s v="10 Въезд ангар\GA3948333_6_20260610T174332Z.jpg"/>
    <x v="944"/>
    <m/>
    <s v="10 Въезд ангар\GA3948333_6_20260610T174332Z.jpg"/>
  </r>
  <r>
    <s v="ср"/>
    <x v="68"/>
    <x v="945"/>
    <x v="4"/>
    <x v="72"/>
    <x v="4"/>
    <x v="0"/>
    <m/>
    <s v="GA3948333_6_20260610T174346Z.jpg"/>
    <s v="C:\ВИДЕОНАБЛЮДЕНИЕ\10 Въезд ангар\"/>
    <s v="10 Въезд ангар\GA3948333_6_20260610T174346Z.jpg"/>
    <x v="945"/>
    <m/>
    <s v="10 Въезд ангар\GA3948333_6_20260610T174346Z.jpg"/>
  </r>
  <r>
    <s v="ср"/>
    <x v="68"/>
    <x v="946"/>
    <x v="4"/>
    <x v="72"/>
    <x v="4"/>
    <x v="0"/>
    <m/>
    <s v="GA3948333_6_20260610T174348Z.jpg"/>
    <s v="C:\ВИДЕОНАБЛЮДЕНИЕ\10 Въезд ангар\"/>
    <s v="10 Въезд ангар\GA3948333_6_20260610T174348Z.jpg"/>
    <x v="946"/>
    <m/>
    <s v="10 Въезд ангар\GA3948333_6_20260610T174348Z.jpg"/>
  </r>
  <r>
    <s v="ср"/>
    <x v="68"/>
    <x v="947"/>
    <x v="4"/>
    <x v="72"/>
    <x v="4"/>
    <x v="0"/>
    <m/>
    <s v="GA3948333_6_20260610T174407Z.jpg"/>
    <s v="C:\ВИДЕОНАБЛЮДЕНИЕ\10 Въезд ангар\"/>
    <s v="10 Въезд ангар\GA3948333_6_20260610T174407Z.jpg"/>
    <x v="947"/>
    <m/>
    <s v="10 Въезд ангар\GA3948333_6_20260610T174407Z.jpg"/>
  </r>
  <r>
    <s v="ср"/>
    <x v="68"/>
    <x v="948"/>
    <x v="4"/>
    <x v="72"/>
    <x v="4"/>
    <x v="0"/>
    <m/>
    <s v="GA3948333_6_20260610T174416Z.jpg"/>
    <s v="C:\ВИДЕОНАБЛЮДЕНИЕ\10 Въезд ангар\"/>
    <s v="10 Въезд ангар\GA3948333_6_20260610T174416Z.jpg"/>
    <x v="948"/>
    <m/>
    <s v="10 Въезд ангар\GA3948333_6_20260610T174416Z.jpg"/>
  </r>
  <r>
    <s v="ср"/>
    <x v="68"/>
    <x v="949"/>
    <x v="4"/>
    <x v="72"/>
    <x v="4"/>
    <x v="0"/>
    <m/>
    <s v="GA3948333_6_20260610T174430Z.jpg"/>
    <s v="C:\ВИДЕОНАБЛЮДЕНИЕ\10 Въезд ангар\"/>
    <s v="10 Въезд ангар\GA3948333_6_20260610T174430Z.jpg"/>
    <x v="949"/>
    <m/>
    <s v="10 Въезд ангар\GA3948333_6_20260610T174430Z.jpg"/>
  </r>
  <r>
    <s v="ср"/>
    <x v="68"/>
    <x v="950"/>
    <x v="4"/>
    <x v="72"/>
    <x v="4"/>
    <x v="0"/>
    <m/>
    <s v="GA3948333_6_20260610T174434Z.jpg"/>
    <s v="C:\ВИДЕОНАБЛЮДЕНИЕ\10 Въезд ангар\"/>
    <s v="10 Въезд ангар\GA3948333_6_20260610T174434Z.jpg"/>
    <x v="950"/>
    <m/>
    <s v="10 Въезд ангар\GA3948333_6_20260610T174434Z.jpg"/>
  </r>
  <r>
    <s v="ср"/>
    <x v="68"/>
    <x v="951"/>
    <x v="4"/>
    <x v="72"/>
    <x v="4"/>
    <x v="0"/>
    <m/>
    <s v="GA3948333_6_20260610T174452Z.jpg"/>
    <s v="C:\ВИДЕОНАБЛЮДЕНИЕ\10 Въезд ангар\"/>
    <s v="10 Въезд ангар\GA3948333_6_20260610T174452Z.jpg"/>
    <x v="951"/>
    <m/>
    <s v="10 Въезд ангар\GA3948333_6_20260610T174452Z.jpg"/>
  </r>
  <r>
    <s v="ср"/>
    <x v="68"/>
    <x v="952"/>
    <x v="4"/>
    <x v="72"/>
    <x v="4"/>
    <x v="0"/>
    <m/>
    <s v="GA3948333_6_20260610T174506Z.jpg"/>
    <s v="C:\ВИДЕОНАБЛЮДЕНИЕ\10 Въезд ангар\"/>
    <s v="10 Въезд ангар\GA3948333_6_20260610T174506Z.jpg"/>
    <x v="952"/>
    <m/>
    <s v="10 Въезд ангар\GA3948333_6_20260610T174506Z.jpg"/>
  </r>
  <r>
    <s v="ср"/>
    <x v="68"/>
    <x v="953"/>
    <x v="4"/>
    <x v="72"/>
    <x v="4"/>
    <x v="0"/>
    <m/>
    <s v="GA3948333_6_20260610T174520Z.jpg"/>
    <s v="C:\ВИДЕОНАБЛЮДЕНИЕ\10 Въезд ангар\"/>
    <s v="10 Въезд ангар\GA3948333_6_20260610T174520Z.jpg"/>
    <x v="953"/>
    <m/>
    <s v="10 Въезд ангар\GA3948333_6_20260610T174520Z.jpg"/>
  </r>
  <r>
    <s v="ср"/>
    <x v="68"/>
    <x v="954"/>
    <x v="4"/>
    <x v="72"/>
    <x v="4"/>
    <x v="0"/>
    <m/>
    <s v="GA3948333_6_20260610T174544Z.jpg"/>
    <s v="C:\ВИДЕОНАБЛЮДЕНИЕ\10 Въезд ангар\"/>
    <s v="10 Въезд ангар\GA3948333_6_20260610T174544Z.jpg"/>
    <x v="954"/>
    <m/>
    <s v="10 Въезд ангар\GA3948333_6_20260610T174544Z.jpg"/>
  </r>
  <r>
    <s v="ср"/>
    <x v="68"/>
    <x v="955"/>
    <x v="4"/>
    <x v="72"/>
    <x v="4"/>
    <x v="0"/>
    <m/>
    <s v="GA3948333_6_20260610T174553Z.jpg"/>
    <s v="C:\ВИДЕОНАБЛЮДЕНИЕ\10 Въезд ангар\"/>
    <s v="10 Въезд ангар\GA3948333_6_20260610T174553Z.jpg"/>
    <x v="955"/>
    <m/>
    <s v="10 Въезд ангар\GA3948333_6_20260610T174553Z.jpg"/>
  </r>
  <r>
    <s v="ср"/>
    <x v="68"/>
    <x v="956"/>
    <x v="4"/>
    <x v="72"/>
    <x v="4"/>
    <x v="0"/>
    <m/>
    <s v="GA3948333_6_20260610T174606Z.jpg"/>
    <s v="C:\ВИДЕОНАБЛЮДЕНИЕ\10 Въезд ангар\"/>
    <s v="10 Въезд ангар\GA3948333_6_20260610T174606Z.jpg"/>
    <x v="956"/>
    <m/>
    <s v="10 Въезд ангар\GA3948333_6_20260610T174606Z.jpg"/>
  </r>
  <r>
    <s v="ср"/>
    <x v="68"/>
    <x v="957"/>
    <x v="4"/>
    <x v="72"/>
    <x v="4"/>
    <x v="0"/>
    <m/>
    <s v="GA3948333_6_20260610T174624Z.jpg"/>
    <s v="C:\ВИДЕОНАБЛЮДЕНИЕ\10 Въезд ангар\"/>
    <s v="10 Въезд ангар\GA3948333_6_20260610T174624Z.jpg"/>
    <x v="957"/>
    <m/>
    <s v="10 Въезд ангар\GA3948333_6_20260610T174624Z.jpg"/>
  </r>
  <r>
    <s v="ср"/>
    <x v="68"/>
    <x v="958"/>
    <x v="4"/>
    <x v="72"/>
    <x v="4"/>
    <x v="0"/>
    <m/>
    <s v="GA3948333_6_20260610T174650Z.jpg"/>
    <s v="C:\ВИДЕОНАБЛЮДЕНИЕ\10 Въезд ангар\"/>
    <s v="10 Въезд ангар\GA3948333_6_20260610T174650Z.jpg"/>
    <x v="958"/>
    <m/>
    <s v="10 Въезд ангар\GA3948333_6_20260610T174650Z.jpg"/>
  </r>
  <r>
    <s v="ср"/>
    <x v="68"/>
    <x v="959"/>
    <x v="4"/>
    <x v="72"/>
    <x v="4"/>
    <x v="0"/>
    <m/>
    <s v="GA3948333_6_20260610T174659Z.jpg"/>
    <s v="C:\ВИДЕОНАБЛЮДЕНИЕ\10 Въезд ангар\"/>
    <s v="10 Въезд ангар\GA3948333_6_20260610T174659Z.jpg"/>
    <x v="959"/>
    <m/>
    <s v="10 Въезд ангар\GA3948333_6_20260610T174659Z.jpg"/>
  </r>
  <r>
    <s v="ср"/>
    <x v="68"/>
    <x v="960"/>
    <x v="4"/>
    <x v="72"/>
    <x v="4"/>
    <x v="0"/>
    <m/>
    <s v="GA3948333_6_20260610T174708Z.jpg"/>
    <s v="C:\ВИДЕОНАБЛЮДЕНИЕ\10 Въезд ангар\"/>
    <s v="10 Въезд ангар\GA3948333_6_20260610T174708Z.jpg"/>
    <x v="960"/>
    <m/>
    <s v="10 Въезд ангар\GA3948333_6_20260610T174708Z.jpg"/>
  </r>
  <r>
    <s v="ср"/>
    <x v="68"/>
    <x v="961"/>
    <x v="1"/>
    <x v="72"/>
    <x v="4"/>
    <x v="0"/>
    <s v="на крыше"/>
    <s v="GA3948333_4_20260610T182404Z.jpg"/>
    <s v="C:\ВИДЕОНАБЛЮДЕНИЕ\1 Въезд на базу\"/>
    <s v="1 Въезд на базу\GA3948333_4_20260610T182404Z.jpg"/>
    <x v="961"/>
    <m/>
    <s v="1 Въезд на базу\GA3948333_4_20260610T182404Z.jpg"/>
  </r>
  <r>
    <s v="чт"/>
    <x v="69"/>
    <x v="962"/>
    <x v="4"/>
    <x v="73"/>
    <x v="71"/>
    <x v="0"/>
    <m/>
    <s v="GA3948333_3_20260611T111025Z.jpg"/>
    <s v="C:\ВИДЕОНАБЛЮДЕНИЕ\3 Парковка офиса\"/>
    <s v="3 Парковка офиса\GA3948333_3_20260611T111025Z.jpg"/>
    <x v="962"/>
    <m/>
    <s v="3 Парковка офиса\GA3948333_3_20260611T111025Z.jpg"/>
  </r>
  <r>
    <s v="чт"/>
    <x v="69"/>
    <x v="963"/>
    <x v="5"/>
    <x v="66"/>
    <x v="76"/>
    <x v="0"/>
    <m/>
    <s v="K07156189_23_20260611T130909Z.jpg"/>
    <s v="C:\ВИДЕОНАБЛЮДЕНИЕ\13 Склад хол\"/>
    <s v="13 Склад хол\K07156189_23_20260611T130909Z.jpg"/>
    <x v="963"/>
    <m/>
    <s v="13 Склад хол\K07156189_23_20260611T130909Z.jpg"/>
  </r>
  <r>
    <s v="чт"/>
    <x v="69"/>
    <x v="964"/>
    <x v="16"/>
    <x v="66"/>
    <x v="64"/>
    <x v="0"/>
    <m/>
    <s v="K07156189_21_20260611T130923Z.jpg"/>
    <s v="C:\ВИДЕОНАБЛЮДЕНИЕ\4 Крыльцо офиса\"/>
    <s v="4 Крыльцо офиса\K07156189_21_20260611T130923Z.jpg"/>
    <x v="964"/>
    <m/>
    <s v="4 Крыльцо офиса\K07156189_21_20260611T130923Z.jpg"/>
  </r>
  <r>
    <s v="чт"/>
    <x v="69"/>
    <x v="965"/>
    <x v="1"/>
    <x v="66"/>
    <x v="64"/>
    <x v="0"/>
    <m/>
    <s v="GA3948333_4_20260611T130932Z.jpg"/>
    <s v="C:\ВИДЕОНАБЛЮДЕНИЕ\1 Въезд на базу\"/>
    <s v="1 Въезд на базу\GA3948333_4_20260611T130932Z.jpg"/>
    <x v="965"/>
    <m/>
    <s v="1 Въезд на базу\GA3948333_4_20260611T130932Z.jpg"/>
  </r>
  <r>
    <s v="пт"/>
    <x v="70"/>
    <x v="966"/>
    <x v="7"/>
    <x v="64"/>
    <x v="4"/>
    <x v="0"/>
    <m/>
    <s v="GA3948333_8_20260612T062305Z.jpg"/>
    <s v="C:\ВИДЕОНАБЛЮДЕНИЕ\2 Поката пилорама\"/>
    <s v="2 Поката пилорама\GA3948333_8_20260612T062305Z.jpg"/>
    <x v="966"/>
    <m/>
    <s v="2 Поката пилорама\GA3948333_8_20260612T062305Z.jpg"/>
  </r>
  <r>
    <s v="пт"/>
    <x v="70"/>
    <x v="967"/>
    <x v="17"/>
    <x v="64"/>
    <x v="4"/>
    <x v="0"/>
    <m/>
    <s v="GA3948333_4_20260612T062345Z.jpg"/>
    <s v="C:\ВИДЕОНАБЛЮДЕНИЕ\1 Въезд на базу\"/>
    <s v="1 Въезд на базу\GA3948333_4_20260612T062345Z.jpg"/>
    <x v="967"/>
    <m/>
    <s v="1 Въезд на базу\GA3948333_4_20260612T062345Z.jpg"/>
  </r>
  <r>
    <s v="пт"/>
    <x v="70"/>
    <x v="968"/>
    <x v="3"/>
    <x v="63"/>
    <x v="10"/>
    <x v="0"/>
    <m/>
    <s v="K07156189_23_20260612T194137Z.jpg"/>
    <s v="C:\ВИДЕОНАБЛЮДЕНИЕ\13 Склад хол\"/>
    <s v="13 Склад хол\K07156189_23_20260612T194137Z.jpg"/>
    <x v="968"/>
    <m/>
    <s v="13 Склад хол\K07156189_23_20260612T194137Z.jpg"/>
  </r>
  <r>
    <s v="пт"/>
    <x v="70"/>
    <x v="969"/>
    <x v="3"/>
    <x v="63"/>
    <x v="10"/>
    <x v="0"/>
    <m/>
    <s v="K07156189_23_20260612T200014Z.jpg"/>
    <s v="C:\ВИДЕОНАБЛЮДЕНИЕ\13 Склад хол\"/>
    <s v="13 Склад хол\K07156189_23_20260612T200014Z.jpg"/>
    <x v="969"/>
    <m/>
    <s v="13 Склад хол\K07156189_23_20260612T200014Z.jpg"/>
  </r>
  <r>
    <s v="пт"/>
    <x v="70"/>
    <x v="970"/>
    <x v="3"/>
    <x v="63"/>
    <x v="10"/>
    <x v="0"/>
    <m/>
    <s v="K07156189_23_20260612T201940Z.jpg"/>
    <s v="C:\ВИДЕОНАБЛЮДЕНИЕ\13 Склад хол\"/>
    <s v="13 Склад хол\K07156189_23_20260612T201940Z.jpg"/>
    <x v="970"/>
    <m/>
    <s v="13 Склад хол\K07156189_23_20260612T201940Z.jpg"/>
  </r>
  <r>
    <s v="пт"/>
    <x v="70"/>
    <x v="971"/>
    <x v="3"/>
    <x v="63"/>
    <x v="10"/>
    <x v="0"/>
    <m/>
    <s v="K07156189_23_20260612T202840Z.jpg"/>
    <s v="C:\ВИДЕОНАБЛЮДЕНИЕ\13 Склад хол\"/>
    <s v="13 Склад хол\K07156189_23_20260612T202840Z.jpg"/>
    <x v="971"/>
    <m/>
    <s v="13 Склад хол\K07156189_23_20260612T202840Z.jpg"/>
  </r>
  <r>
    <s v="пт"/>
    <x v="70"/>
    <x v="972"/>
    <x v="3"/>
    <x v="63"/>
    <x v="10"/>
    <x v="0"/>
    <m/>
    <s v="K07156189_23_20260612T203122Z.jpg"/>
    <s v="C:\ВИДЕОНАБЛЮДЕНИЕ\13 Склад хол\"/>
    <s v="13 Склад хол\K07156189_23_20260612T203122Z.jpg"/>
    <x v="972"/>
    <m/>
    <s v="13 Склад хол\K07156189_23_20260612T20312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33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9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7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h="1"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h="1" x="74"/>
        <item h="1" x="76"/>
        <item h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3"/>
        <item x="6"/>
        <item x="4"/>
        <item x="2"/>
        <item x="1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6">
    <i>
      <x v="160"/>
      <x v="11"/>
      <x v="13"/>
      <x v="71"/>
      <x v="6"/>
    </i>
    <i>
      <x v="161"/>
      <x v="11"/>
      <x v="13"/>
      <x v="54"/>
      <x v="6"/>
    </i>
    <i r="2">
      <x v="18"/>
      <x v="54"/>
      <x v="6"/>
    </i>
    <i>
      <x v="162"/>
      <x v="11"/>
      <x v="13"/>
      <x v="72"/>
      <x v="6"/>
    </i>
    <i>
      <x v="163"/>
      <x v="11"/>
      <x v="18"/>
      <x v="73"/>
      <x v="6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2">
      <autoFilter ref="A1">
        <filterColumn colId="0">
          <customFilters>
            <customFilter operator="greaterThan" val="4618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0">
        <i x="29"/>
        <i x="0"/>
        <i x="22"/>
        <i x="13"/>
        <i x="18"/>
        <i x="8"/>
        <i x="1"/>
        <i x="15"/>
        <i x="17"/>
        <i x="23"/>
        <i x="12"/>
        <i x="4" s="1"/>
        <i x="9" s="1"/>
        <i x="26"/>
        <i x="7"/>
        <i x="10"/>
        <i x="11"/>
        <i x="14"/>
        <i x="25"/>
        <i x="16"/>
        <i x="2"/>
        <i x="24"/>
        <i x="3"/>
        <i x="21"/>
        <i x="5"/>
        <i x="20"/>
        <i x="19"/>
        <i x="27"/>
        <i x="28"/>
        <i x="6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77">
        <i x="15" s="1"/>
        <i x="19" s="1"/>
        <i x="63" s="1"/>
        <i x="7" s="1"/>
        <i x="4" s="1"/>
        <i x="5" s="1"/>
        <i x="12" s="1"/>
        <i x="71" s="1"/>
        <i x="54" s="1"/>
        <i x="65"/>
        <i x="61" s="1"/>
        <i x="22" s="1"/>
        <i x="9" s="1"/>
        <i x="35" s="1"/>
        <i x="49" s="1"/>
        <i x="34" s="1"/>
        <i x="52" s="1"/>
        <i x="2" s="1"/>
        <i x="48" s="1"/>
        <i x="37" s="1"/>
        <i x="43" s="1"/>
        <i x="25" s="1"/>
        <i x="30" s="1"/>
        <i x="53" s="1"/>
        <i x="14" s="1"/>
        <i x="56" s="1"/>
        <i x="11" s="1"/>
        <i x="6" s="1"/>
        <i x="59" s="1"/>
        <i x="45" s="1"/>
        <i x="39" s="1"/>
        <i x="69" s="1"/>
        <i x="62" s="1"/>
        <i x="44" s="1"/>
        <i x="21" s="1"/>
        <i x="68" s="1"/>
        <i x="18" s="1" nd="1"/>
        <i x="67" s="1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40" s="1" nd="1"/>
        <i x="72" s="1" nd="1"/>
        <i x="75" nd="1"/>
        <i x="76" nd="1"/>
        <i x="74" nd="1"/>
        <i x="16" s="1" nd="1"/>
        <i x="28" s="1" nd="1"/>
        <i x="17" s="1" nd="1"/>
        <i x="42" s="1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06" tableType="queryTable" totalsRowShown="0">
  <autoFilter ref="A1:N406" xr:uid="{B468AF39-21AE-47BD-BA18-EADB2FC1D520}"/>
  <tableColumns count="14">
    <tableColumn id="11" xr3:uid="{6F8E650D-029B-40AD-86B4-92C160128A4F}" uniqueName="11" name="День нед" queryTableFieldId="39" dataDxfId="1249"/>
    <tableColumn id="8" xr3:uid="{7C2AA400-8F21-45B7-B47D-9CF2CFB5DD00}" uniqueName="8" name="Дата" queryTableFieldId="19" dataDxfId="1248"/>
    <tableColumn id="9" xr3:uid="{7CB7ABF0-C98D-49E4-A494-985A43D5F40F}" uniqueName="9" name="Время" queryTableFieldId="20" dataDxfId="1247"/>
    <tableColumn id="5" xr3:uid="{613A944B-9245-4C6D-9CCE-5037AD552DED}" uniqueName="5" name="Событие" queryTableFieldId="27" dataDxfId="1246"/>
    <tableColumn id="7" xr3:uid="{FFEA85A5-3527-4483-91CE-57F760AB9F33}" uniqueName="7" name="Объект" queryTableFieldId="29" dataDxfId="1245"/>
    <tableColumn id="10" xr3:uid="{A2E2C27E-C1B2-4B74-A427-E1854B0E2C76}" uniqueName="10" name="Груз" queryTableFieldId="30" dataDxfId="124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43"/>
    <tableColumn id="4" xr3:uid="{B2B57637-8A7D-4C5F-A6F8-E38F3EA43620}" uniqueName="4" name="Name" queryTableFieldId="14" dataDxfId="1242"/>
    <tableColumn id="1" xr3:uid="{79275791-6385-434B-9F1B-8BDC003824A7}" uniqueName="1" name="Folder Path" queryTableFieldId="11" dataDxfId="124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3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4" tableType="queryTable" totalsRowShown="0">
  <autoFilter ref="A1:M274" xr:uid="{B468AF39-21AE-47BD-BA18-EADB2FC1D520}"/>
  <tableColumns count="13">
    <tableColumn id="11" xr3:uid="{6804E693-7D64-41A5-9B58-B7D348C4DC92}" uniqueName="11" name="День нед" queryTableFieldId="39" dataDxfId="1238"/>
    <tableColumn id="8" xr3:uid="{40827FD9-94EC-4CF6-B212-59CF3E913897}" uniqueName="8" name="Дата" queryTableFieldId="19" dataDxfId="1237"/>
    <tableColumn id="9" xr3:uid="{1F8E8ADE-5BFB-4171-9A0A-859E22042D3B}" uniqueName="9" name="Время" queryTableFieldId="20" dataDxfId="1236"/>
    <tableColumn id="5" xr3:uid="{9D19F2E1-3C70-4F2F-8ED7-6D41C17A9366}" uniqueName="5" name="Событие" queryTableFieldId="27" dataDxfId="1235"/>
    <tableColumn id="7" xr3:uid="{8C8CC69A-BA0A-4417-AE7D-B89E26F69F9B}" uniqueName="7" name="Объект" queryTableFieldId="29" dataDxfId="1234"/>
    <tableColumn id="10" xr3:uid="{375C36FB-077D-4AA3-B6F7-74ACE46C2638}" uniqueName="10" name="Груз" queryTableFieldId="30" dataDxfId="123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2"/>
    <tableColumn id="4" xr3:uid="{4A5BB282-D54C-4C68-A1D9-B3A819F9FCF6}" uniqueName="4" name="Name" queryTableFieldId="14" dataDxfId="1231"/>
    <tableColumn id="1" xr3:uid="{7BD19058-41FF-4EFE-8283-68501A5B1623}" uniqueName="1" name="Folder Path" queryTableFieldId="11" dataDxfId="123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2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40" tableType="queryTable" totalsRowShown="0">
  <autoFilter ref="A1:M340" xr:uid="{B468AF39-21AE-47BD-BA18-EADB2FC1D520}"/>
  <tableColumns count="13">
    <tableColumn id="11" xr3:uid="{8C7989A8-AE95-4BFB-859E-9F3F94DCD873}" uniqueName="11" name="День нед" queryTableFieldId="39" dataDxfId="1188"/>
    <tableColumn id="8" xr3:uid="{B651DAE5-1AB7-4761-9820-CB58DA0D9C46}" uniqueName="8" name="Дата" queryTableFieldId="19" dataDxfId="1187"/>
    <tableColumn id="9" xr3:uid="{22B6AE73-6E8B-4F81-B85C-3D141AD4D773}" uniqueName="9" name="Время" queryTableFieldId="20" dataDxfId="1186"/>
    <tableColumn id="5" xr3:uid="{CB5AF0FF-A861-4F29-BFD9-751A47066C68}" uniqueName="5" name="Событие" queryTableFieldId="27" dataDxfId="1185"/>
    <tableColumn id="7" xr3:uid="{63916370-0910-4B95-ABB4-D88865AA9E43}" uniqueName="7" name="Объект" queryTableFieldId="29" dataDxfId="1184"/>
    <tableColumn id="10" xr3:uid="{DDC7656E-7390-4778-A2CE-EEC7AC518263}" uniqueName="10" name="Груз" queryTableFieldId="30" dataDxfId="118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82"/>
    <tableColumn id="4" xr3:uid="{96665EED-E1B8-437C-869A-35CB5BA419D3}" uniqueName="4" name="Name" queryTableFieldId="14" dataDxfId="1181"/>
    <tableColumn id="1" xr3:uid="{1F225BD8-B59D-4058-9D99-17124C1F38FB}" uniqueName="1" name="Folder Path" queryTableFieldId="11" dataDxfId="118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7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1" tableType="queryTable" totalsRowShown="0">
  <tableColumns count="13">
    <tableColumn id="11" xr3:uid="{F25D1388-C4DF-49FB-9BF5-0132CEDCCAEA}" uniqueName="11" name="День нед" queryTableFieldId="39" dataDxfId="1178"/>
    <tableColumn id="8" xr3:uid="{9EDCCA26-9FD6-4F66-9134-186F89CA663B}" uniqueName="8" name="Дата" queryTableFieldId="19" dataDxfId="1177"/>
    <tableColumn id="9" xr3:uid="{FB005DB9-8D3C-48A5-94F1-246606C665DD}" uniqueName="9" name="Время" queryTableFieldId="20" dataDxfId="1176"/>
    <tableColumn id="5" xr3:uid="{6D19407C-64CF-4FC5-95E7-163AA12EB226}" uniqueName="5" name="Событие" queryTableFieldId="27" dataDxfId="1175"/>
    <tableColumn id="7" xr3:uid="{007BF834-0BCB-4416-8941-11DA4EDFCE5B}" uniqueName="7" name="Объект" queryTableFieldId="29" dataDxfId="1174"/>
    <tableColumn id="10" xr3:uid="{E896F002-4451-441D-B0CB-52AD69A6E5C3}" uniqueName="10" name="Груз" queryTableFieldId="30" dataDxfId="117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72"/>
    <tableColumn id="4" xr3:uid="{9F6560FA-27F8-4BE9-BA58-3B0E40F582E5}" uniqueName="4" name="Name" queryTableFieldId="14" dataDxfId="1171"/>
    <tableColumn id="1" xr3:uid="{44892CD0-9118-4535-9434-E49462140346}" uniqueName="1" name="Folder Path" queryTableFieldId="11" dataDxfId="117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6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52" tableType="queryTable" totalsRowShown="0">
  <tableColumns count="13">
    <tableColumn id="11" xr3:uid="{390CB009-E9E0-4C0F-93C3-AF6B408B816B}" uniqueName="11" name="День нед" queryTableFieldId="39" dataDxfId="1168"/>
    <tableColumn id="8" xr3:uid="{E0A1C296-A368-479C-9A74-85306B3C03D4}" uniqueName="8" name="Дата" queryTableFieldId="19" dataDxfId="1167"/>
    <tableColumn id="9" xr3:uid="{86401298-83EB-49D3-ACBA-E743586F5CCB}" uniqueName="9" name="Время" queryTableFieldId="20" dataDxfId="1166"/>
    <tableColumn id="5" xr3:uid="{FFB4F03A-A400-4544-A729-2375A1F7D5E8}" uniqueName="5" name="Событие" queryTableFieldId="27" dataDxfId="1165"/>
    <tableColumn id="7" xr3:uid="{D96DCF3C-D325-4D0C-94A1-DBE97CC5C9DC}" uniqueName="7" name="Объект" queryTableFieldId="29" dataDxfId="1164"/>
    <tableColumn id="10" xr3:uid="{76D99262-42F5-447E-95AC-9C2A84BF344C}" uniqueName="10" name="Груз" queryTableFieldId="30" dataDxfId="116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62"/>
    <tableColumn id="4" xr3:uid="{D16AEB37-7A8A-406F-8ED7-B8D53BAA9BD9}" uniqueName="4" name="Name" queryTableFieldId="14" dataDxfId="1161"/>
    <tableColumn id="1" xr3:uid="{1746BE5F-089A-476F-AE8D-5F2B27E9AEEA}" uniqueName="1" name="Folder Path" queryTableFieldId="11" dataDxfId="116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5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76" tableType="queryTable" totalsRowShown="0">
  <tableColumns count="13">
    <tableColumn id="11" xr3:uid="{45D23538-AB74-404E-8577-E2B7A36436AF}" uniqueName="11" name="День нед" queryTableFieldId="39" dataDxfId="1218"/>
    <tableColumn id="8" xr3:uid="{40B01B94-168F-4547-A2BC-AA7F91350AB3}" uniqueName="8" name="Дата" queryTableFieldId="19" dataDxfId="1217"/>
    <tableColumn id="9" xr3:uid="{A2C94EFB-3081-4BA9-85C2-DFF0455AFA43}" uniqueName="9" name="Время" queryTableFieldId="20" dataDxfId="1216"/>
    <tableColumn id="5" xr3:uid="{244D3D34-C9EC-4B9C-BE81-12A0C0BB4342}" uniqueName="5" name="Событие" queryTableFieldId="27" dataDxfId="1215"/>
    <tableColumn id="7" xr3:uid="{C449A112-E8A8-4956-B85C-2BA12316F170}" uniqueName="7" name="Объект" queryTableFieldId="29" dataDxfId="1214"/>
    <tableColumn id="10" xr3:uid="{C8411557-C312-4542-93DA-DF5949399E11}" uniqueName="10" name="Груз" queryTableFieldId="30" dataDxfId="121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12"/>
    <tableColumn id="4" xr3:uid="{6A396D44-0898-4737-A4C1-8D6D40981793}" uniqueName="4" name="Name" queryTableFieldId="14" dataDxfId="1211"/>
    <tableColumn id="1" xr3:uid="{328F21C9-48B9-4081-9B8C-BBD168BD38D1}" uniqueName="1" name="Folder Path" queryTableFieldId="11" dataDxfId="121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0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37" tableType="queryTable" totalsRowShown="0">
  <tableColumns count="13">
    <tableColumn id="11" xr3:uid="{2311EAC9-4673-4BE2-ADB0-E8CEB0BD9945}" uniqueName="11" name="День нед" queryTableFieldId="39" dataDxfId="1228"/>
    <tableColumn id="8" xr3:uid="{F1C9804A-F8E7-4755-B717-859265C587A2}" uniqueName="8" name="Дата" queryTableFieldId="19" dataDxfId="1227"/>
    <tableColumn id="9" xr3:uid="{1C2BA522-8D4F-4713-849C-1F60357B476E}" uniqueName="9" name="Время" queryTableFieldId="20" dataDxfId="1226"/>
    <tableColumn id="5" xr3:uid="{6E084A00-DC62-4E93-8ABC-4651FD4D2408}" uniqueName="5" name="Событие" queryTableFieldId="27" dataDxfId="1225"/>
    <tableColumn id="7" xr3:uid="{C9F6EF14-DBE7-4655-9D20-5B253923C11E}" uniqueName="7" name="Объект" queryTableFieldId="29" dataDxfId="1224"/>
    <tableColumn id="10" xr3:uid="{0ADEC0F9-9FE9-4E92-BD38-0B8CDDE1BDBD}" uniqueName="10" name="Груз" queryTableFieldId="30" dataDxfId="122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22"/>
    <tableColumn id="4" xr3:uid="{FE606B6B-0A78-44A2-B44F-54FBA553BAD6}" uniqueName="4" name="Name" queryTableFieldId="14" dataDxfId="1221"/>
    <tableColumn id="1" xr3:uid="{34274AB2-665A-4EF1-8C79-4944C9C122A7}" uniqueName="1" name="Folder Path" queryTableFieldId="11" dataDxfId="122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1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23" tableType="queryTable" totalsRowShown="0">
  <tableColumns count="13">
    <tableColumn id="11" xr3:uid="{72CE202A-C56C-4D63-9F9F-0DFF72BB5190}" uniqueName="11" name="День нед" queryTableFieldId="39" dataDxfId="1208"/>
    <tableColumn id="8" xr3:uid="{0D9F5C4C-70B0-46E2-9E29-649E206B6616}" uniqueName="8" name="Дата" queryTableFieldId="19" dataDxfId="1207"/>
    <tableColumn id="9" xr3:uid="{7C8561D4-BD7D-493F-BC95-213F2D55F3FD}" uniqueName="9" name="Время" queryTableFieldId="20" dataDxfId="1206"/>
    <tableColumn id="5" xr3:uid="{E48795B2-2732-4E4A-81E8-B1585581420B}" uniqueName="5" name="Событие" queryTableFieldId="27" dataDxfId="1205"/>
    <tableColumn id="7" xr3:uid="{F684EE24-0636-4EC2-AB94-A65EA5355534}" uniqueName="7" name="Объект" queryTableFieldId="29" dataDxfId="1204"/>
    <tableColumn id="10" xr3:uid="{0C1B5273-277F-4438-B52D-9F868AD13DEE}" uniqueName="10" name="Груз" queryTableFieldId="30" dataDxfId="120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02"/>
    <tableColumn id="4" xr3:uid="{729433F6-F4FD-435B-851D-D34CC9060068}" uniqueName="4" name="Name" queryTableFieldId="14" dataDxfId="1201"/>
    <tableColumn id="1" xr3:uid="{7A9B9B80-B872-4A82-9D9D-98A75E20F89B}" uniqueName="1" name="Folder Path" queryTableFieldId="11" dataDxfId="120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9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87" tableType="queryTable" totalsRowShown="0">
  <tableColumns count="13">
    <tableColumn id="11" xr3:uid="{2CE691F0-1D02-41BD-8E81-7716875609CD}" uniqueName="11" name="День нед" queryTableFieldId="39" dataDxfId="1158"/>
    <tableColumn id="8" xr3:uid="{1A2A3B97-F602-468E-8AD3-5DD492638A71}" uniqueName="8" name="Дата" queryTableFieldId="19" dataDxfId="1157"/>
    <tableColumn id="9" xr3:uid="{E8725BDD-FF6C-47C3-9100-825160B93721}" uniqueName="9" name="Время" queryTableFieldId="20" dataDxfId="1156"/>
    <tableColumn id="5" xr3:uid="{F68EB906-7F6F-4765-A5C8-9B40064179BE}" uniqueName="5" name="Событие" queryTableFieldId="27" dataDxfId="1155"/>
    <tableColumn id="7" xr3:uid="{812FE0F9-0D7E-497C-893A-B104BA069155}" uniqueName="7" name="Объект" queryTableFieldId="29" dataDxfId="1154"/>
    <tableColumn id="10" xr3:uid="{1679E688-A047-4936-9EBC-9BDCFEA4CD95}" uniqueName="10" name="Груз" queryTableFieldId="30" dataDxfId="115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52"/>
    <tableColumn id="4" xr3:uid="{F9F7F55E-2CCF-4A6B-892F-1C76C0668832}" uniqueName="4" name="Name" queryTableFieldId="14" dataDxfId="1151"/>
    <tableColumn id="1" xr3:uid="{0AF9B05B-8D0E-4B8A-81D0-358A18429CE8}" uniqueName="1" name="Folder Path" queryTableFieldId="11" dataDxfId="115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4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35" tableType="queryTable" totalsRowShown="0">
  <tableColumns count="13">
    <tableColumn id="11" xr3:uid="{96A6BDDB-7ED5-4607-80F3-3FD842EAEE0A}" uniqueName="11" name="День нед" queryTableFieldId="39" dataDxfId="1198"/>
    <tableColumn id="8" xr3:uid="{FBEC9ECA-BD5C-442E-BB86-7CCAEF9464D2}" uniqueName="8" name="Дата" queryTableFieldId="19" dataDxfId="1197"/>
    <tableColumn id="9" xr3:uid="{68242AF7-BC60-4380-843B-35A6CC4A66E6}" uniqueName="9" name="Время" queryTableFieldId="20" dataDxfId="1196"/>
    <tableColumn id="5" xr3:uid="{C98BCFD6-9DE9-4A28-B769-F5737933429D}" uniqueName="5" name="Событие" queryTableFieldId="27" dataDxfId="1195"/>
    <tableColumn id="7" xr3:uid="{4D44F8D4-93A4-4851-894E-AC8CDD93BD71}" uniqueName="7" name="Объект" queryTableFieldId="29" dataDxfId="1194"/>
    <tableColumn id="10" xr3:uid="{0A838B00-A88A-40EE-A542-7E8E08968D89}" uniqueName="10" name="Груз" queryTableFieldId="30" dataDxfId="119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92"/>
    <tableColumn id="4" xr3:uid="{4FA2E248-D5A3-4824-875F-C328FA9AC2F9}" uniqueName="4" name="Name" queryTableFieldId="14" dataDxfId="1191"/>
    <tableColumn id="1" xr3:uid="{B01A6B83-82C4-4172-AD5B-D2AF410DBE1B}" uniqueName="1" name="Folder Path" queryTableFieldId="11" dataDxfId="119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8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12" tableType="queryTable" totalsRowShown="0">
  <tableColumns count="13">
    <tableColumn id="11" xr3:uid="{2AD64508-44AB-4871-8C82-4C5A1E5A5DD2}" uniqueName="11" name="День нед" queryTableFieldId="39" dataDxfId="1148"/>
    <tableColumn id="8" xr3:uid="{C788117B-4896-492B-97B3-B2502F0537D8}" uniqueName="8" name="Дата" queryTableFieldId="19" dataDxfId="1147"/>
    <tableColumn id="9" xr3:uid="{E3EF5757-6705-492A-BD76-A47D414757C0}" uniqueName="9" name="Время" queryTableFieldId="20" dataDxfId="1146"/>
    <tableColumn id="5" xr3:uid="{EF049B28-F832-4F3D-AB4F-3C396920BF5B}" uniqueName="5" name="Событие" queryTableFieldId="27" dataDxfId="1145"/>
    <tableColumn id="7" xr3:uid="{DDB63E42-2809-4377-A568-A326109989E9}" uniqueName="7" name="Объект" queryTableFieldId="29" dataDxfId="1144"/>
    <tableColumn id="10" xr3:uid="{A4FCF3D3-582A-4DEF-8FB8-9D050C82517D}" uniqueName="10" name="Груз" queryTableFieldId="30" dataDxfId="114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42"/>
    <tableColumn id="4" xr3:uid="{DA63B8EC-3587-40B4-A86A-92B91C78723D}" uniqueName="4" name="Name" queryTableFieldId="14" dataDxfId="1141"/>
    <tableColumn id="1" xr3:uid="{360C7476-DEC6-4377-8E95-D472C6673B12}" uniqueName="1" name="Folder Path" queryTableFieldId="11" dataDxfId="114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3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48" tableType="queryTable" totalsRowShown="0">
  <tableColumns count="13">
    <tableColumn id="11" xr3:uid="{C40005DE-8CA6-428A-9DF2-E715CC943F02}" uniqueName="11" name="День нед" queryTableFieldId="39" dataDxfId="1138"/>
    <tableColumn id="8" xr3:uid="{55C75F47-F14F-483C-9C7A-95288D9463D6}" uniqueName="8" name="Дата" queryTableFieldId="19" dataDxfId="1137"/>
    <tableColumn id="9" xr3:uid="{79D3981C-638A-4D64-BACB-D64D85DAC855}" uniqueName="9" name="Время" queryTableFieldId="20" dataDxfId="1136"/>
    <tableColumn id="5" xr3:uid="{B0B848B5-29B2-4292-89A5-7DE5A2F72D15}" uniqueName="5" name="Событие" queryTableFieldId="27" dataDxfId="1135"/>
    <tableColumn id="7" xr3:uid="{A9E0C8AC-2336-4969-BC3E-110E6C33529C}" uniqueName="7" name="Объект" queryTableFieldId="29" dataDxfId="1134"/>
    <tableColumn id="10" xr3:uid="{F8691CA5-2689-452F-9550-C52E06B35BD6}" uniqueName="10" name="Груз" queryTableFieldId="30" dataDxfId="113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32"/>
    <tableColumn id="4" xr3:uid="{E9716AC2-8439-4E67-8698-BA6CD84F7B9C}" uniqueName="4" name="Name" queryTableFieldId="14" dataDxfId="1131"/>
    <tableColumn id="1" xr3:uid="{9AB30DEC-91E3-4633-A156-B937B586CECB}" uniqueName="1" name="Folder Path" queryTableFieldId="11" dataDxfId="113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2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93" tableType="queryTable" totalsRowShown="0">
  <tableColumns count="13">
    <tableColumn id="11" xr3:uid="{B21CFC33-55C8-4073-BBD2-E0A5154A10D6}" uniqueName="11" name="День нед" queryTableFieldId="39" dataDxfId="1128"/>
    <tableColumn id="8" xr3:uid="{004370C0-0D3C-4162-A392-32C741C3A58B}" uniqueName="8" name="Дата" queryTableFieldId="19" dataDxfId="1127"/>
    <tableColumn id="9" xr3:uid="{6537DA5E-247D-44FB-ACE3-933B3C9B9408}" uniqueName="9" name="Время" queryTableFieldId="20" dataDxfId="1126"/>
    <tableColumn id="5" xr3:uid="{4FA9309D-407E-48C1-B1F9-C33DEA7645B1}" uniqueName="5" name="Событие" queryTableFieldId="27" dataDxfId="1125"/>
    <tableColumn id="7" xr3:uid="{76E54E9E-D730-4C99-9BF5-96E9384FF63C}" uniqueName="7" name="Объект" queryTableFieldId="29" dataDxfId="1124"/>
    <tableColumn id="10" xr3:uid="{B9F78DE2-7938-486B-9BE2-F824D0E7A6C4}" uniqueName="10" name="Груз" queryTableFieldId="30" dataDxfId="112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22"/>
    <tableColumn id="4" xr3:uid="{921D28C1-5761-48A7-B447-6A4446F87545}" uniqueName="4" name="Name" queryTableFieldId="14" dataDxfId="1121"/>
    <tableColumn id="1" xr3:uid="{F1A648C1-8DB5-4DEF-B011-BD85E17FCAA3}" uniqueName="1" name="Folder Path" queryTableFieldId="11" dataDxfId="112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1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57" tableType="queryTable" totalsRowShown="0">
  <tableColumns count="13">
    <tableColumn id="11" xr3:uid="{326CF8DE-8E4F-4540-A010-20CF489342A6}" uniqueName="11" name="День нед" queryTableFieldId="39" dataDxfId="1118"/>
    <tableColumn id="8" xr3:uid="{B803C26B-EDF7-4F4B-99B7-759FDE206BB4}" uniqueName="8" name="Дата" queryTableFieldId="19" dataDxfId="1117"/>
    <tableColumn id="9" xr3:uid="{691C5FBB-50CD-4B8E-845B-069A5BEF4054}" uniqueName="9" name="Время" queryTableFieldId="20" dataDxfId="1116"/>
    <tableColumn id="5" xr3:uid="{963AEB35-E363-4027-9FA3-EA15F072700D}" uniqueName="5" name="Событие" queryTableFieldId="27" dataDxfId="1115"/>
    <tableColumn id="7" xr3:uid="{9C2F1BAF-3932-43E9-9155-EA713BB0011D}" uniqueName="7" name="Объект" queryTableFieldId="29" dataDxfId="1114"/>
    <tableColumn id="10" xr3:uid="{5D4CEE63-A195-4AD7-9985-38CAADCF8E9D}" uniqueName="10" name="Груз" queryTableFieldId="30" dataDxfId="1113"/>
    <tableColumn id="13" xr3:uid="{7298E84C-ACAB-4631-8905-CF20AC72E0EA}" uniqueName="13" name="Кол-во" queryTableFieldId="31" dataDxfId="1112"/>
    <tableColumn id="14" xr3:uid="{7C8EF3A5-15A6-4571-8EB7-C981C6BEB025}" uniqueName="14" name="Примечание" queryTableFieldId="32" dataDxfId="1111"/>
    <tableColumn id="4" xr3:uid="{D4638119-06B9-4DD4-899F-6281EFBF2A28}" uniqueName="4" name="Name" queryTableFieldId="14" dataDxfId="1110"/>
    <tableColumn id="1" xr3:uid="{53F21A0B-EBC8-48C0-B8DE-B46C5D45C7AE}" uniqueName="1" name="Folder Path" queryTableFieldId="11" dataDxfId="110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0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94" tableType="queryTable" totalsRowShown="0">
  <tableColumns count="13">
    <tableColumn id="11" xr3:uid="{0CFDC447-3A1C-4713-8714-972F5D0CA073}" uniqueName="11" name="День нед" queryTableFieldId="39" dataDxfId="1107"/>
    <tableColumn id="8" xr3:uid="{0C391974-E2F5-4A95-A1CF-60789D499629}" uniqueName="8" name="Дата" queryTableFieldId="19" dataDxfId="1106"/>
    <tableColumn id="9" xr3:uid="{FA3DAD09-E88C-4F5F-BF0D-4C339BEA0379}" uniqueName="9" name="Время" queryTableFieldId="20" dataDxfId="1105"/>
    <tableColumn id="5" xr3:uid="{A64C6221-99CB-4F4A-8D59-9A565B539E8F}" uniqueName="5" name="Событие" queryTableFieldId="27" dataDxfId="1104"/>
    <tableColumn id="7" xr3:uid="{A450DCE6-DF8B-4086-A9AC-461A34512F32}" uniqueName="7" name="Объект" queryTableFieldId="29" dataDxfId="1103"/>
    <tableColumn id="10" xr3:uid="{10063D90-AC03-4F75-A11D-AC21D3D60004}" uniqueName="10" name="Груз" queryTableFieldId="30" dataDxfId="1102"/>
    <tableColumn id="13" xr3:uid="{181B76AA-1C08-4D33-806D-1F2F74743310}" uniqueName="13" name="Кол-во" queryTableFieldId="31" dataDxfId="1101"/>
    <tableColumn id="14" xr3:uid="{4521D51C-620E-4319-B053-8C6D64C3EDE6}" uniqueName="14" name="Примечание" queryTableFieldId="32" dataDxfId="1100"/>
    <tableColumn id="4" xr3:uid="{D15D4B57-C607-4304-9179-11BE299FB124}" uniqueName="4" name="Name" queryTableFieldId="14" dataDxfId="1099"/>
    <tableColumn id="1" xr3:uid="{A0C0E586-D0B7-448D-928A-8F553900221D}" uniqueName="1" name="Folder Path" queryTableFieldId="11" dataDxfId="109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9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01" tableType="queryTable" totalsRowShown="0">
  <tableColumns count="13">
    <tableColumn id="11" xr3:uid="{DBE515D3-C915-413E-AB17-4F456480DC24}" uniqueName="11" name="День нед" queryTableFieldId="39" dataDxfId="1096"/>
    <tableColumn id="8" xr3:uid="{3F87D45A-256D-42F9-A0B8-BE1BF846E410}" uniqueName="8" name="Дата" queryTableFieldId="19" dataDxfId="1095"/>
    <tableColumn id="9" xr3:uid="{465B1309-C725-4992-B63E-A70188E91281}" uniqueName="9" name="Время" queryTableFieldId="20" dataDxfId="1094"/>
    <tableColumn id="5" xr3:uid="{50C1A202-1B56-40A2-AB13-2511D2291499}" uniqueName="5" name="Событие" queryTableFieldId="27" dataDxfId="1093"/>
    <tableColumn id="7" xr3:uid="{FDB3318C-D13D-4B0B-9853-1EF40B58299A}" uniqueName="7" name="Объект" queryTableFieldId="29" dataDxfId="1092"/>
    <tableColumn id="10" xr3:uid="{1CEBC306-6BF1-49C1-A704-CC239C79F10B}" uniqueName="10" name="Груз" queryTableFieldId="30" dataDxfId="1091"/>
    <tableColumn id="13" xr3:uid="{3EE0C05E-6FF0-490E-B1B0-19B341DAD03E}" uniqueName="13" name="Кол-во" queryTableFieldId="31" dataDxfId="1090"/>
    <tableColumn id="14" xr3:uid="{2D68CF85-753C-481D-8DC1-3B9EC9B7EC53}" uniqueName="14" name="Примечание" queryTableFieldId="32" dataDxfId="1089"/>
    <tableColumn id="4" xr3:uid="{C8B35D61-7E66-45AB-93A9-51E52D8140C2}" uniqueName="4" name="Name" queryTableFieldId="14" dataDxfId="1088"/>
    <tableColumn id="1" xr3:uid="{7D5853A1-56B3-42B3-9B8D-B85E9D9A2D1A}" uniqueName="1" name="Folder Path" queryTableFieldId="11" dataDxfId="108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8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50" tableType="queryTable" totalsRowShown="0">
  <tableColumns count="13">
    <tableColumn id="11" xr3:uid="{C2F51F72-E32B-452E-A758-54D19EA7554C}" uniqueName="11" name="День нед" queryTableFieldId="39" dataDxfId="1085"/>
    <tableColumn id="8" xr3:uid="{5605969B-3DDA-4935-9901-BA1373284B0A}" uniqueName="8" name="Дата" queryTableFieldId="19" dataDxfId="1084"/>
    <tableColumn id="9" xr3:uid="{D9EC7471-58C0-46C9-8780-F73898B23AC2}" uniqueName="9" name="Время" queryTableFieldId="20" dataDxfId="1083"/>
    <tableColumn id="5" xr3:uid="{96518AE6-7E5C-4C8D-B54C-F54D11234D6C}" uniqueName="5" name="Событие" queryTableFieldId="27" dataDxfId="1082"/>
    <tableColumn id="7" xr3:uid="{F862865E-2F4F-4BAD-8D28-E2820B418659}" uniqueName="7" name="Объект" queryTableFieldId="29" dataDxfId="1081"/>
    <tableColumn id="10" xr3:uid="{476FE760-4B7E-4311-B61C-EB76222CEA80}" uniqueName="10" name="Груз" queryTableFieldId="30" dataDxfId="1080"/>
    <tableColumn id="13" xr3:uid="{E29E2A9C-9B65-42B8-A282-C804C29C0986}" uniqueName="13" name="Кол-во" queryTableFieldId="31" dataDxfId="1079"/>
    <tableColumn id="14" xr3:uid="{410D0DD1-9316-49BC-A307-70ADAE7FB021}" uniqueName="14" name="Примечание" queryTableFieldId="32" dataDxfId="1078"/>
    <tableColumn id="4" xr3:uid="{F032B895-AD2B-487F-A174-968F9099A5EC}" uniqueName="4" name="Name" queryTableFieldId="14" dataDxfId="1077"/>
    <tableColumn id="1" xr3:uid="{EDB0C229-E24E-4FEA-A0EA-4864FD102E8A}" uniqueName="1" name="Folder Path" queryTableFieldId="11" dataDxfId="107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7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74"/>
    <tableColumn id="8" xr3:uid="{60928C38-9593-43BD-B23F-A707A8BA6BF4}" uniqueName="8" name="Дата" queryTableFieldId="19" dataDxfId="1073"/>
    <tableColumn id="9" xr3:uid="{9E5D4465-E1ED-428A-B708-C10ADDB65305}" uniqueName="9" name="Время" queryTableFieldId="20" dataDxfId="1072"/>
    <tableColumn id="5" xr3:uid="{A9911CA3-0E83-4156-B13A-725D5483CB80}" uniqueName="5" name="Событие" queryTableFieldId="27" dataDxfId="1255"/>
    <tableColumn id="7" xr3:uid="{22ACAF1F-F285-43EB-B67C-1DAA0609E04C}" uniqueName="7" name="Объект" queryTableFieldId="29" dataDxfId="1254"/>
    <tableColumn id="10" xr3:uid="{8E679C38-5159-496B-8534-CDFA63A95BDF}" uniqueName="10" name="Груз" queryTableFieldId="30" dataDxfId="1253"/>
    <tableColumn id="13" xr3:uid="{A06491EC-5198-4E5F-9576-1A3B2FF455BF}" uniqueName="13" name="Кол-во" queryTableFieldId="31" dataDxfId="1071"/>
    <tableColumn id="14" xr3:uid="{881B0B85-064A-4D8F-922A-E2F2D20FE30E}" uniqueName="14" name="Примечание" queryTableFieldId="32" dataDxfId="1252"/>
    <tableColumn id="4" xr3:uid="{83859021-3431-4733-9E28-9475D80139E8}" uniqueName="4" name="Name" queryTableFieldId="14" dataDxfId="1251"/>
    <tableColumn id="1" xr3:uid="{F6AD7BBE-7CE0-4E30-97C2-B8AA8EFFB52B}" uniqueName="1" name="Folder Path" queryTableFieldId="11" dataDxfId="125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7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976" tableType="queryTable" totalsRowShown="0">
  <sortState xmlns:xlrd2="http://schemas.microsoft.com/office/spreadsheetml/2017/richdata2" ref="A2:N976">
    <sortCondition ref="B1:B976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69"/>
    <tableColumn id="3" xr3:uid="{8C3702C1-E43C-496C-A204-7587B7ED5C05}" uniqueName="3" name="Время" queryTableFieldId="3" dataDxfId="1068"/>
    <tableColumn id="4" xr3:uid="{C16264D0-558B-425C-8205-E671C6E3EB9E}" uniqueName="4" name="Событие" queryTableFieldId="4" dataDxfId="106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66"/>
    <tableColumn id="10" xr3:uid="{37082223-0A57-495F-97B8-0BCE1F173A2E}" uniqueName="10" name="Folder Path" queryTableFieldId="10" dataDxfId="106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64"/>
    <tableColumn id="13" xr3:uid="{0C2584DC-3A1B-4C4E-BD86-497B7F970B06}" uniqueName="13" name="Ссылка на фото" queryTableFieldId="13" dataDxfId="1063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43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62"/>
    <tableColumn id="3" xr3:uid="{A5BADAB4-5066-43B1-85E5-70A52776C24E}" uniqueName="3" name="Время" queryTableFieldId="3" dataDxfId="1061"/>
    <tableColumn id="4" xr3:uid="{B1D585FC-DA3D-434B-94C8-40BA68B5131D}" uniqueName="4" name="Событие" queryTableFieldId="4" dataDxfId="106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59"/>
    <tableColumn id="10" xr3:uid="{2646CF32-E994-4A14-AEA5-9E938118AF27}" uniqueName="10" name="Folder Path" queryTableFieldId="10" dataDxfId="105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57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173" totalsRowShown="0">
  <autoFilter ref="A1:G1217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06"/>
  <sheetViews>
    <sheetView tabSelected="1" zoomScale="90" zoomScaleNormal="90" workbookViewId="0">
      <pane ySplit="1" topLeftCell="A367" activePane="bottomLeft" state="frozen"/>
      <selection pane="bottomLeft" activeCell="E395" sqref="E39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29225</v>
      </c>
      <c r="J389" s="16" t="s">
        <v>4957</v>
      </c>
      <c r="K389" t="s">
        <v>29226</v>
      </c>
      <c r="L389" t="s">
        <v>29227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29228</v>
      </c>
      <c r="J390" s="16" t="s">
        <v>4957</v>
      </c>
      <c r="K390" t="s">
        <v>29229</v>
      </c>
      <c r="L390" t="s">
        <v>29230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29231</v>
      </c>
      <c r="J391" s="16" t="s">
        <v>4957</v>
      </c>
      <c r="K391" t="s">
        <v>29232</v>
      </c>
      <c r="L391" t="s">
        <v>29233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29780</v>
      </c>
      <c r="F392" s="16"/>
      <c r="H392" s="16"/>
      <c r="I392" s="16" t="s">
        <v>29234</v>
      </c>
      <c r="J392" s="16" t="s">
        <v>4957</v>
      </c>
      <c r="K392" t="s">
        <v>29235</v>
      </c>
      <c r="L392" t="s">
        <v>29236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29780</v>
      </c>
      <c r="F393" s="16" t="s">
        <v>58</v>
      </c>
      <c r="H393" s="16"/>
      <c r="I393" s="16" t="s">
        <v>29237</v>
      </c>
      <c r="J393" s="16" t="s">
        <v>4957</v>
      </c>
      <c r="K393" t="s">
        <v>29238</v>
      </c>
      <c r="L393" t="s">
        <v>29239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29240</v>
      </c>
      <c r="J394" s="16" t="s">
        <v>4957</v>
      </c>
      <c r="K394" t="s">
        <v>29241</v>
      </c>
      <c r="L394" t="s">
        <v>29242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29781</v>
      </c>
      <c r="F395" s="16" t="s">
        <v>58</v>
      </c>
      <c r="H395" s="16" t="s">
        <v>1135</v>
      </c>
      <c r="I395" s="16" t="s">
        <v>29243</v>
      </c>
      <c r="J395" s="16" t="s">
        <v>4957</v>
      </c>
      <c r="K395" t="s">
        <v>29244</v>
      </c>
      <c r="L395" t="s">
        <v>29245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29781</v>
      </c>
      <c r="F396" s="16" t="s">
        <v>58</v>
      </c>
      <c r="H396" s="16" t="s">
        <v>1135</v>
      </c>
      <c r="I396" s="16" t="s">
        <v>29246</v>
      </c>
      <c r="J396" s="16" t="s">
        <v>4957</v>
      </c>
      <c r="K396" t="s">
        <v>29247</v>
      </c>
      <c r="L396" t="s">
        <v>29248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29781</v>
      </c>
      <c r="F397" s="16" t="s">
        <v>58</v>
      </c>
      <c r="H397" s="16" t="s">
        <v>1135</v>
      </c>
      <c r="I397" s="16" t="s">
        <v>29249</v>
      </c>
      <c r="J397" s="16" t="s">
        <v>4957</v>
      </c>
      <c r="K397" t="s">
        <v>29250</v>
      </c>
      <c r="L397" t="s">
        <v>29251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29252</v>
      </c>
      <c r="J398" s="16" t="s">
        <v>4957</v>
      </c>
      <c r="K398" t="s">
        <v>29253</v>
      </c>
      <c r="L398" t="s">
        <v>29254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29255</v>
      </c>
      <c r="J399" s="16" t="s">
        <v>4957</v>
      </c>
      <c r="K399" t="s">
        <v>29256</v>
      </c>
      <c r="L399" t="s">
        <v>29257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29794</v>
      </c>
      <c r="H400" s="16"/>
      <c r="I400" s="16" t="s">
        <v>29258</v>
      </c>
      <c r="J400" s="16" t="s">
        <v>4957</v>
      </c>
      <c r="K400" t="s">
        <v>29259</v>
      </c>
      <c r="L400" t="s">
        <v>29260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s="16" t="s">
        <v>64</v>
      </c>
      <c r="E401" s="16" t="s">
        <v>27676</v>
      </c>
      <c r="F401" s="16" t="s">
        <v>51</v>
      </c>
      <c r="H401" s="16"/>
      <c r="I401" s="16" t="s">
        <v>29822</v>
      </c>
      <c r="J401" s="16" t="s">
        <v>4957</v>
      </c>
      <c r="K401" t="s">
        <v>29823</v>
      </c>
      <c r="L401" t="s">
        <v>29824</v>
      </c>
      <c r="M401" s="2" t="str">
        <f>HYPERLINK(склад2въезд[[#This Row],[RelativePath]])</f>
        <v>1 Въезд на базу\GA3948333_4_20260612T060437Z.jpg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s="16" t="s">
        <v>85</v>
      </c>
      <c r="E402" s="16" t="s">
        <v>27676</v>
      </c>
      <c r="F402" s="16" t="s">
        <v>58</v>
      </c>
      <c r="H402" s="16"/>
      <c r="I402" s="16" t="s">
        <v>29825</v>
      </c>
      <c r="J402" s="16" t="s">
        <v>4957</v>
      </c>
      <c r="K402" t="s">
        <v>29826</v>
      </c>
      <c r="L402" t="s">
        <v>29827</v>
      </c>
      <c r="M402" s="2" t="str">
        <f>HYPERLINK(склад2въезд[[#This Row],[RelativePath]])</f>
        <v>1 Въезд на базу\GA3948333_4_20260612T062345Z.jpg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s="16" t="s">
        <v>62</v>
      </c>
      <c r="E403" s="16" t="s">
        <v>13444</v>
      </c>
      <c r="F403" s="16" t="s">
        <v>51</v>
      </c>
      <c r="H403" s="16"/>
      <c r="I403" s="16" t="s">
        <v>29828</v>
      </c>
      <c r="J403" s="16" t="s">
        <v>4957</v>
      </c>
      <c r="K403" t="s">
        <v>29829</v>
      </c>
      <c r="L403" t="s">
        <v>29830</v>
      </c>
      <c r="M403" s="2" t="str">
        <f>HYPERLINK(склад2въезд[[#This Row],[RelativePath]])</f>
        <v>1 Въезд на базу\GA3948333_4_20260612T083339Z.jpg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s="16" t="s">
        <v>91</v>
      </c>
      <c r="E404" s="16" t="s">
        <v>13444</v>
      </c>
      <c r="F404" s="16" t="s">
        <v>51</v>
      </c>
      <c r="H404" s="16"/>
      <c r="I404" s="16" t="s">
        <v>29831</v>
      </c>
      <c r="J404" s="16" t="s">
        <v>4957</v>
      </c>
      <c r="K404" t="s">
        <v>29832</v>
      </c>
      <c r="L404" t="s">
        <v>29833</v>
      </c>
      <c r="M404" s="2" t="str">
        <f>HYPERLINK(склад2въезд[[#This Row],[RelativePath]])</f>
        <v>1 Въезд на базу\GA3948333_4_20260612T140414Z.jpg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s="16" t="s">
        <v>803</v>
      </c>
      <c r="E405" s="16" t="s">
        <v>8</v>
      </c>
      <c r="F405" s="16"/>
      <c r="H405" s="16"/>
      <c r="I405" s="16" t="s">
        <v>29834</v>
      </c>
      <c r="J405" s="16" t="s">
        <v>4957</v>
      </c>
      <c r="K405" t="s">
        <v>29835</v>
      </c>
      <c r="L405" t="s">
        <v>29836</v>
      </c>
      <c r="M405" s="2" t="str">
        <f>HYPERLINK(склад2въезд[[#This Row],[RelativePath]])</f>
        <v>1 Въезд на базу\GA3948333_4_20260613T173312Z.jpg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s="16" t="s">
        <v>803</v>
      </c>
      <c r="E406" s="16" t="s">
        <v>8</v>
      </c>
      <c r="F406" s="16"/>
      <c r="H406" s="16"/>
      <c r="I406" s="16" t="s">
        <v>29837</v>
      </c>
      <c r="J406" s="16" t="s">
        <v>4957</v>
      </c>
      <c r="K406" t="s">
        <v>29838</v>
      </c>
      <c r="L406" t="s">
        <v>29839</v>
      </c>
      <c r="M406" s="2" t="str">
        <f>HYPERLINK(склад2въезд[[#This Row],[RelativePath]])</f>
        <v>1 Въезд на базу\GA3948333_4_20260614T193911Z.jpg</v>
      </c>
      <c r="N406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07:E420 D407:D417 G2:H406 D2:E406">
    <cfRule type="containsText" dxfId="1056" priority="23" operator="containsText" text="Выезд с территории">
      <formula>NOT(ISERROR(SEARCH("Выезд с территории",D2)))</formula>
    </cfRule>
  </conditionalFormatting>
  <conditionalFormatting sqref="F2:F894">
    <cfRule type="notContainsText" dxfId="1055" priority="21" operator="notContains" text="порожний">
      <formula>ISERROR(SEARCH("порожний",F2))</formula>
    </cfRule>
  </conditionalFormatting>
  <conditionalFormatting sqref="E2:E420">
    <cfRule type="containsText" dxfId="1054" priority="12" operator="containsText" text="Газель базы">
      <formula>NOT(ISERROR(SEARCH("Газель базы",E2)))</formula>
    </cfRule>
    <cfRule type="containsText" dxfId="1053" priority="13" operator="containsText" text="Погрузчик базы">
      <formula>NOT(ISERROR(SEARCH("Погрузчик базы",E2)))</formula>
    </cfRule>
  </conditionalFormatting>
  <conditionalFormatting sqref="E2:E420">
    <cfRule type="containsText" dxfId="1052" priority="11" operator="containsText" text="Трактор базы">
      <formula>NOT(ISERROR(SEARCH("Трактор базы",E2)))</formula>
    </cfRule>
  </conditionalFormatting>
  <conditionalFormatting sqref="A2:C406">
    <cfRule type="expression" dxfId="1051" priority="9">
      <formula>$A2="пн"</formula>
    </cfRule>
  </conditionalFormatting>
  <conditionalFormatting sqref="A2:C408">
    <cfRule type="expression" dxfId="1050" priority="3">
      <formula>$A2="вс"</formula>
    </cfRule>
    <cfRule type="expression" dxfId="1049" priority="4">
      <formula>$A2="сб"</formula>
    </cfRule>
    <cfRule type="expression" dxfId="1048" priority="5">
      <formula>$A2="пт"</formula>
    </cfRule>
    <cfRule type="expression" dxfId="1047" priority="6">
      <formula>$A2="чт"</formula>
    </cfRule>
    <cfRule type="expression" dxfId="1046" priority="7">
      <formula>$A2="ср"</formula>
    </cfRule>
    <cfRule type="expression" dxfId="1045" priority="8">
      <formula>$A2="вт"</formula>
    </cfRule>
  </conditionalFormatting>
  <conditionalFormatting sqref="D2:D417">
    <cfRule type="containsText" dxfId="10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7">
    <cfRule type="containsText" dxfId="10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74"/>
  <sheetViews>
    <sheetView zoomScale="90" zoomScaleNormal="90" workbookViewId="0">
      <pane ySplit="1" topLeftCell="A243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29168</v>
      </c>
      <c r="J256" s="16" t="s">
        <v>4958</v>
      </c>
      <c r="K256" t="s">
        <v>29169</v>
      </c>
      <c r="L256" t="s">
        <v>29170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29171</v>
      </c>
      <c r="J260" s="16" t="s">
        <v>4958</v>
      </c>
      <c r="K260" t="s">
        <v>29172</v>
      </c>
      <c r="L260" t="s">
        <v>29173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29174</v>
      </c>
      <c r="J261" s="16" t="s">
        <v>4958</v>
      </c>
      <c r="K261" t="s">
        <v>29175</v>
      </c>
      <c r="L261" t="s">
        <v>29176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29780</v>
      </c>
      <c r="F262" s="16" t="s">
        <v>58</v>
      </c>
      <c r="H262" s="16"/>
      <c r="I262" s="16" t="s">
        <v>29177</v>
      </c>
      <c r="J262" s="16" t="s">
        <v>4958</v>
      </c>
      <c r="K262" t="s">
        <v>29178</v>
      </c>
      <c r="L262" t="s">
        <v>29179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29780</v>
      </c>
      <c r="F263" s="16" t="s">
        <v>58</v>
      </c>
      <c r="H263" s="16"/>
      <c r="I263" s="16" t="s">
        <v>29180</v>
      </c>
      <c r="J263" s="16" t="s">
        <v>4958</v>
      </c>
      <c r="K263" t="s">
        <v>29181</v>
      </c>
      <c r="L263" t="s">
        <v>29182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29183</v>
      </c>
      <c r="J264" s="16" t="s">
        <v>4958</v>
      </c>
      <c r="K264" t="s">
        <v>29184</v>
      </c>
      <c r="L264" t="s">
        <v>29185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29186</v>
      </c>
      <c r="J265" s="16" t="s">
        <v>4958</v>
      </c>
      <c r="K265" t="s">
        <v>29187</v>
      </c>
      <c r="L265" t="s">
        <v>29188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29189</v>
      </c>
      <c r="J266" s="16" t="s">
        <v>4958</v>
      </c>
      <c r="K266" t="s">
        <v>29190</v>
      </c>
      <c r="L266" t="s">
        <v>29191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s="16" t="s">
        <v>115</v>
      </c>
      <c r="E267" s="16" t="s">
        <v>27676</v>
      </c>
      <c r="F267" s="16" t="s">
        <v>51</v>
      </c>
      <c r="H267" s="16"/>
      <c r="I267" s="16" t="s">
        <v>29798</v>
      </c>
      <c r="J267" s="16" t="s">
        <v>4958</v>
      </c>
      <c r="K267" t="s">
        <v>29799</v>
      </c>
      <c r="L267" t="s">
        <v>29800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s="16" t="s">
        <v>131</v>
      </c>
      <c r="E268" s="16" t="s">
        <v>27676</v>
      </c>
      <c r="F268" s="16" t="s">
        <v>58</v>
      </c>
      <c r="H268" s="16"/>
      <c r="I268" s="16" t="s">
        <v>29801</v>
      </c>
      <c r="J268" s="16" t="s">
        <v>4958</v>
      </c>
      <c r="K268" t="s">
        <v>29802</v>
      </c>
      <c r="L268" t="s">
        <v>29803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s="16" t="s">
        <v>4165</v>
      </c>
      <c r="E269" s="16" t="s">
        <v>86</v>
      </c>
      <c r="F269" s="16"/>
      <c r="G269">
        <v>2</v>
      </c>
      <c r="H269" s="16"/>
      <c r="I269" s="16" t="s">
        <v>29804</v>
      </c>
      <c r="J269" s="16" t="s">
        <v>4958</v>
      </c>
      <c r="K269" t="s">
        <v>29805</v>
      </c>
      <c r="L269" t="s">
        <v>29806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s="16" t="s">
        <v>4165</v>
      </c>
      <c r="E270" s="16" t="s">
        <v>86</v>
      </c>
      <c r="F270" s="16"/>
      <c r="G270">
        <v>4</v>
      </c>
      <c r="H270" s="16"/>
      <c r="I270" s="16" t="s">
        <v>29807</v>
      </c>
      <c r="J270" s="16" t="s">
        <v>4958</v>
      </c>
      <c r="K270" t="s">
        <v>29808</v>
      </c>
      <c r="L270" t="s">
        <v>29809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s="16" t="s">
        <v>4165</v>
      </c>
      <c r="E271" s="16" t="s">
        <v>86</v>
      </c>
      <c r="F271" s="16"/>
      <c r="G271">
        <v>3</v>
      </c>
      <c r="H271" s="16"/>
      <c r="I271" s="16" t="s">
        <v>29810</v>
      </c>
      <c r="J271" s="16" t="s">
        <v>4958</v>
      </c>
      <c r="K271" t="s">
        <v>29811</v>
      </c>
      <c r="L271" t="s">
        <v>29812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s="16" t="s">
        <v>4165</v>
      </c>
      <c r="E272" s="16" t="s">
        <v>86</v>
      </c>
      <c r="F272" s="16"/>
      <c r="G272">
        <v>2</v>
      </c>
      <c r="H272" s="16"/>
      <c r="I272" s="16" t="s">
        <v>29813</v>
      </c>
      <c r="J272" s="16" t="s">
        <v>4958</v>
      </c>
      <c r="K272" t="s">
        <v>29814</v>
      </c>
      <c r="L272" t="s">
        <v>29815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s="16" t="s">
        <v>803</v>
      </c>
      <c r="E273" s="16" t="s">
        <v>8</v>
      </c>
      <c r="F273" s="16"/>
      <c r="H273" s="16"/>
      <c r="I273" s="16" t="s">
        <v>29816</v>
      </c>
      <c r="J273" s="16" t="s">
        <v>4958</v>
      </c>
      <c r="K273" t="s">
        <v>29817</v>
      </c>
      <c r="L273" t="s">
        <v>29818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s="16" t="s">
        <v>803</v>
      </c>
      <c r="E274" s="16" t="s">
        <v>8</v>
      </c>
      <c r="F274" s="16"/>
      <c r="H274" s="16"/>
      <c r="I274" s="16" t="s">
        <v>29819</v>
      </c>
      <c r="J274" s="16" t="s">
        <v>4958</v>
      </c>
      <c r="K274" t="s">
        <v>29820</v>
      </c>
      <c r="L274" t="s">
        <v>29821</v>
      </c>
      <c r="M274" s="2" t="str">
        <f>HYPERLINK(склад2въезд14[[#This Row],[RelativePath]])</f>
        <v>2 Поката пилорама\GA3948333_8_20260614T180921Z.jpg</v>
      </c>
    </row>
  </sheetData>
  <conditionalFormatting sqref="D275:D285 E275:E288 G2:H274 D2:E274">
    <cfRule type="containsText" dxfId="1042" priority="14" operator="containsText" text="Выезд с территории">
      <formula>NOT(ISERROR(SEARCH("Выезд с территории",D2)))</formula>
    </cfRule>
  </conditionalFormatting>
  <conditionalFormatting sqref="F2:F274">
    <cfRule type="notContainsText" dxfId="1041" priority="13" operator="notContains" text="порожний">
      <formula>ISERROR(SEARCH("порожний",F2))</formula>
    </cfRule>
  </conditionalFormatting>
  <conditionalFormatting sqref="E2:E288">
    <cfRule type="containsText" dxfId="1040" priority="11" operator="containsText" text="Газель базы">
      <formula>NOT(ISERROR(SEARCH("Газель базы",E2)))</formula>
    </cfRule>
    <cfRule type="containsText" dxfId="1039" priority="12" operator="containsText" text="Погрузчик базы">
      <formula>NOT(ISERROR(SEARCH("Погрузчик базы",E2)))</formula>
    </cfRule>
  </conditionalFormatting>
  <conditionalFormatting sqref="E2:E288">
    <cfRule type="containsText" dxfId="1038" priority="10" operator="containsText" text="Трактор базы">
      <formula>NOT(ISERROR(SEARCH("Трактор базы",E2)))</formula>
    </cfRule>
  </conditionalFormatting>
  <conditionalFormatting sqref="A2:C274">
    <cfRule type="expression" dxfId="1037" priority="9">
      <formula>$A2="пн"</formula>
    </cfRule>
  </conditionalFormatting>
  <conditionalFormatting sqref="A2:C276">
    <cfRule type="expression" dxfId="1036" priority="3">
      <formula>$A2="вс"</formula>
    </cfRule>
    <cfRule type="expression" dxfId="1035" priority="4">
      <formula>$A2="сб"</formula>
    </cfRule>
    <cfRule type="expression" dxfId="1034" priority="5">
      <formula>$A2="пт"</formula>
    </cfRule>
    <cfRule type="expression" dxfId="1033" priority="6">
      <formula>$A2="чт"</formula>
    </cfRule>
    <cfRule type="expression" dxfId="1032" priority="7">
      <formula>$A2="ср"</formula>
    </cfRule>
    <cfRule type="expression" dxfId="1031" priority="8">
      <formula>$A2="вт"</formula>
    </cfRule>
  </conditionalFormatting>
  <conditionalFormatting sqref="D2:D285">
    <cfRule type="containsText" dxfId="10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10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40"/>
  <sheetViews>
    <sheetView zoomScale="90" zoomScaleNormal="90" workbookViewId="0">
      <pane ySplit="1" topLeftCell="A301" activePane="bottomLeft" state="frozen"/>
      <selection pane="bottomLeft" activeCell="E334" sqref="E33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29192</v>
      </c>
      <c r="J327" s="16" t="s">
        <v>4928</v>
      </c>
      <c r="K327" t="s">
        <v>29193</v>
      </c>
      <c r="L327" t="s">
        <v>29194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29195</v>
      </c>
      <c r="J328" s="16" t="s">
        <v>4928</v>
      </c>
      <c r="K328" t="s">
        <v>29196</v>
      </c>
      <c r="L328" t="s">
        <v>29197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29198</v>
      </c>
      <c r="J329" s="16" t="s">
        <v>4928</v>
      </c>
      <c r="K329" t="s">
        <v>29199</v>
      </c>
      <c r="L329" t="s">
        <v>29200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29201</v>
      </c>
      <c r="J330" s="16" t="s">
        <v>4928</v>
      </c>
      <c r="K330" t="s">
        <v>29202</v>
      </c>
      <c r="L330" t="s">
        <v>29203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29204</v>
      </c>
      <c r="J331" s="16" t="s">
        <v>4928</v>
      </c>
      <c r="K331" t="s">
        <v>29205</v>
      </c>
      <c r="L331" t="s">
        <v>29206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29207</v>
      </c>
      <c r="J332" s="16" t="s">
        <v>4928</v>
      </c>
      <c r="K332" t="s">
        <v>29208</v>
      </c>
      <c r="L332" t="s">
        <v>29209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29782</v>
      </c>
      <c r="E333" s="16"/>
      <c r="F333" s="16"/>
      <c r="H333" s="16"/>
      <c r="I333" s="16" t="s">
        <v>29210</v>
      </c>
      <c r="J333" s="16" t="s">
        <v>4928</v>
      </c>
      <c r="K333" t="s">
        <v>29211</v>
      </c>
      <c r="L333" t="s">
        <v>29212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29783</v>
      </c>
      <c r="F334" s="16" t="s">
        <v>28663</v>
      </c>
      <c r="H334" s="16"/>
      <c r="I334" s="16" t="s">
        <v>29213</v>
      </c>
      <c r="J334" s="16" t="s">
        <v>4928</v>
      </c>
      <c r="K334" t="s">
        <v>29214</v>
      </c>
      <c r="L334" t="s">
        <v>29215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29783</v>
      </c>
      <c r="F335" s="16" t="s">
        <v>28663</v>
      </c>
      <c r="H335" s="16"/>
      <c r="I335" s="16" t="s">
        <v>29216</v>
      </c>
      <c r="J335" s="16" t="s">
        <v>4928</v>
      </c>
      <c r="K335" t="s">
        <v>29217</v>
      </c>
      <c r="L335" t="s">
        <v>29218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29219</v>
      </c>
      <c r="J336" s="16" t="s">
        <v>4928</v>
      </c>
      <c r="K336" t="s">
        <v>29220</v>
      </c>
      <c r="L336" t="s">
        <v>29221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29222</v>
      </c>
      <c r="J337" s="16" t="s">
        <v>4928</v>
      </c>
      <c r="K337" t="s">
        <v>29223</v>
      </c>
      <c r="L337" t="s">
        <v>29224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s="16" t="s">
        <v>803</v>
      </c>
      <c r="E338" s="16" t="s">
        <v>8</v>
      </c>
      <c r="F338" s="16"/>
      <c r="H338" s="16"/>
      <c r="I338" s="16" t="s">
        <v>29840</v>
      </c>
      <c r="J338" s="16" t="s">
        <v>4928</v>
      </c>
      <c r="K338" t="s">
        <v>29841</v>
      </c>
      <c r="L338" t="s">
        <v>29842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s="16" t="s">
        <v>803</v>
      </c>
      <c r="E339" s="16" t="s">
        <v>8</v>
      </c>
      <c r="F339" s="16"/>
      <c r="H339" s="16"/>
      <c r="I339" s="16" t="s">
        <v>29843</v>
      </c>
      <c r="J339" s="16" t="s">
        <v>4928</v>
      </c>
      <c r="K339" t="s">
        <v>29844</v>
      </c>
      <c r="L339" t="s">
        <v>29845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s="16" t="s">
        <v>803</v>
      </c>
      <c r="E340" s="16" t="s">
        <v>8</v>
      </c>
      <c r="F340" s="16"/>
      <c r="H340" s="16"/>
      <c r="I340" s="16" t="s">
        <v>29846</v>
      </c>
      <c r="J340" s="16" t="s">
        <v>4928</v>
      </c>
      <c r="K340" t="s">
        <v>29847</v>
      </c>
      <c r="L340" t="s">
        <v>29848</v>
      </c>
      <c r="M340" s="2" t="str">
        <f>HYPERLINK(склад2въезд18[[#This Row],[RelativePath]])</f>
        <v>3 Парковка офиса\GA3948333_3_20260614T170713Z.jpg</v>
      </c>
    </row>
  </sheetData>
  <conditionalFormatting sqref="D341:D351 E341:E354 G2:H340 D2:E340">
    <cfRule type="containsText" dxfId="1028" priority="14" operator="containsText" text="Выезд с территории">
      <formula>NOT(ISERROR(SEARCH("Выезд с территории",D2)))</formula>
    </cfRule>
  </conditionalFormatting>
  <conditionalFormatting sqref="F2:F340">
    <cfRule type="notContainsText" dxfId="1027" priority="13" operator="notContains" text="порожний">
      <formula>ISERROR(SEARCH("порожний",F2))</formula>
    </cfRule>
  </conditionalFormatting>
  <conditionalFormatting sqref="E2:E354">
    <cfRule type="containsText" dxfId="1026" priority="11" operator="containsText" text="Газель базы">
      <formula>NOT(ISERROR(SEARCH("Газель базы",E2)))</formula>
    </cfRule>
    <cfRule type="containsText" dxfId="1025" priority="12" operator="containsText" text="Погрузчик базы">
      <formula>NOT(ISERROR(SEARCH("Погрузчик базы",E2)))</formula>
    </cfRule>
  </conditionalFormatting>
  <conditionalFormatting sqref="E2:E354">
    <cfRule type="containsText" dxfId="1024" priority="10" operator="containsText" text="Трактор базы">
      <formula>NOT(ISERROR(SEARCH("Трактор базы",E2)))</formula>
    </cfRule>
  </conditionalFormatting>
  <conditionalFormatting sqref="A2:C340">
    <cfRule type="expression" dxfId="1023" priority="9">
      <formula>$A2="пн"</formula>
    </cfRule>
  </conditionalFormatting>
  <conditionalFormatting sqref="A2:C342">
    <cfRule type="expression" dxfId="1022" priority="3">
      <formula>$A2="вс"</formula>
    </cfRule>
    <cfRule type="expression" dxfId="1021" priority="4">
      <formula>$A2="сб"</formula>
    </cfRule>
    <cfRule type="expression" dxfId="1020" priority="5">
      <formula>$A2="пт"</formula>
    </cfRule>
    <cfRule type="expression" dxfId="1019" priority="6">
      <formula>$A2="чт"</formula>
    </cfRule>
    <cfRule type="expression" dxfId="1018" priority="7">
      <formula>$A2="ср"</formula>
    </cfRule>
    <cfRule type="expression" dxfId="1017" priority="8">
      <formula>$A2="вт"</formula>
    </cfRule>
  </conditionalFormatting>
  <conditionalFormatting sqref="D2:D351">
    <cfRule type="containsText" dxfId="10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10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21"/>
  <sheetViews>
    <sheetView zoomScale="90" zoomScaleNormal="90" workbookViewId="0">
      <pane ySplit="1" topLeftCell="A286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29603</v>
      </c>
      <c r="J312" s="16" t="s">
        <v>1182</v>
      </c>
      <c r="K312" t="s">
        <v>29604</v>
      </c>
      <c r="L312" t="s">
        <v>29605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29606</v>
      </c>
      <c r="J313" s="16" t="s">
        <v>1182</v>
      </c>
      <c r="K313" t="s">
        <v>29607</v>
      </c>
      <c r="L313" t="s">
        <v>29608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29609</v>
      </c>
      <c r="J314" s="16" t="s">
        <v>1182</v>
      </c>
      <c r="K314" t="s">
        <v>29610</v>
      </c>
      <c r="L314" t="s">
        <v>29611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29612</v>
      </c>
      <c r="J315" s="16" t="s">
        <v>1182</v>
      </c>
      <c r="K315" t="s">
        <v>29613</v>
      </c>
      <c r="L315" t="s">
        <v>29614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29615</v>
      </c>
      <c r="J316" s="16" t="s">
        <v>1182</v>
      </c>
      <c r="K316" t="s">
        <v>29616</v>
      </c>
      <c r="L316" t="s">
        <v>29617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29618</v>
      </c>
      <c r="J317" s="16" t="s">
        <v>1182</v>
      </c>
      <c r="K317" t="s">
        <v>29619</v>
      </c>
      <c r="L317" t="s">
        <v>29620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29621</v>
      </c>
      <c r="J318" s="16" t="s">
        <v>1182</v>
      </c>
      <c r="K318" t="s">
        <v>29622</v>
      </c>
      <c r="L318" t="s">
        <v>29623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29939</v>
      </c>
      <c r="J319" s="16" t="s">
        <v>1182</v>
      </c>
      <c r="K319" t="s">
        <v>29940</v>
      </c>
      <c r="L319" t="s">
        <v>29941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29942</v>
      </c>
      <c r="J320" s="16" t="s">
        <v>1182</v>
      </c>
      <c r="K320" t="s">
        <v>29943</v>
      </c>
      <c r="L320" t="s">
        <v>29944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29945</v>
      </c>
      <c r="J321" s="16" t="s">
        <v>1182</v>
      </c>
      <c r="K321" t="s">
        <v>29946</v>
      </c>
      <c r="L321" t="s">
        <v>29947</v>
      </c>
      <c r="M321" s="2" t="str">
        <f>HYPERLINK(склад2въезд13[[#This Row],[RelativePath]])</f>
        <v>4 Крыльцо офиса\K07156189_21_20260614T191352Z.jpg</v>
      </c>
    </row>
  </sheetData>
  <conditionalFormatting sqref="D322:D332 E322:E335 G2:H321 D2:E321">
    <cfRule type="containsText" dxfId="1014" priority="14" operator="containsText" text="Выезд с территории">
      <formula>NOT(ISERROR(SEARCH("Выезд с территории",D2)))</formula>
    </cfRule>
  </conditionalFormatting>
  <conditionalFormatting sqref="F2:F321">
    <cfRule type="notContainsText" dxfId="1013" priority="13" operator="notContains" text="порожний">
      <formula>ISERROR(SEARCH("порожний",F2))</formula>
    </cfRule>
  </conditionalFormatting>
  <conditionalFormatting sqref="E2:E335">
    <cfRule type="containsText" dxfId="1012" priority="11" operator="containsText" text="Газель базы">
      <formula>NOT(ISERROR(SEARCH("Газель базы",E2)))</formula>
    </cfRule>
    <cfRule type="containsText" dxfId="1011" priority="12" operator="containsText" text="Погрузчик базы">
      <formula>NOT(ISERROR(SEARCH("Погрузчик базы",E2)))</formula>
    </cfRule>
  </conditionalFormatting>
  <conditionalFormatting sqref="E2:E335">
    <cfRule type="containsText" dxfId="1010" priority="10" operator="containsText" text="Трактор базы">
      <formula>NOT(ISERROR(SEARCH("Трактор базы",E2)))</formula>
    </cfRule>
  </conditionalFormatting>
  <conditionalFormatting sqref="A2:C321">
    <cfRule type="expression" dxfId="1009" priority="9">
      <formula>$A2="пн"</formula>
    </cfRule>
  </conditionalFormatting>
  <conditionalFormatting sqref="A2:C323">
    <cfRule type="expression" dxfId="1008" priority="3">
      <formula>$A2="вс"</formula>
    </cfRule>
    <cfRule type="expression" dxfId="1007" priority="4">
      <formula>$A2="сб"</formula>
    </cfRule>
    <cfRule type="expression" dxfId="1006" priority="5">
      <formula>$A2="пт"</formula>
    </cfRule>
    <cfRule type="expression" dxfId="1005" priority="6">
      <formula>$A2="чт"</formula>
    </cfRule>
    <cfRule type="expression" dxfId="1004" priority="7">
      <formula>$A2="ср"</formula>
    </cfRule>
    <cfRule type="expression" dxfId="1003" priority="8">
      <formula>$A2="вт"</formula>
    </cfRule>
  </conditionalFormatting>
  <conditionalFormatting sqref="D2:D332">
    <cfRule type="containsText" dxfId="10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2">
    <cfRule type="containsText" dxfId="10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52"/>
  <sheetViews>
    <sheetView zoomScale="90" zoomScaleNormal="90" workbookViewId="0">
      <pane ySplit="1" topLeftCell="A222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29624</v>
      </c>
      <c r="J246" s="16" t="s">
        <v>1177</v>
      </c>
      <c r="K246" t="s">
        <v>29625</v>
      </c>
      <c r="L246" t="s">
        <v>29626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29627</v>
      </c>
      <c r="J247" s="16" t="s">
        <v>1177</v>
      </c>
      <c r="K247" t="s">
        <v>29628</v>
      </c>
      <c r="L247" t="s">
        <v>29629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29774</v>
      </c>
      <c r="J248" s="16" t="s">
        <v>1177</v>
      </c>
      <c r="K248" t="s">
        <v>29775</v>
      </c>
      <c r="L248" t="s">
        <v>29776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29777</v>
      </c>
      <c r="J249" s="16" t="s">
        <v>1177</v>
      </c>
      <c r="K249" t="s">
        <v>29778</v>
      </c>
      <c r="L249" t="s">
        <v>29779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s="16" t="s">
        <v>803</v>
      </c>
      <c r="E250" s="16" t="s">
        <v>8</v>
      </c>
      <c r="F250" s="16"/>
      <c r="H250" s="16"/>
      <c r="I250" s="16" t="s">
        <v>29948</v>
      </c>
      <c r="J250" s="16" t="s">
        <v>1177</v>
      </c>
      <c r="K250" t="s">
        <v>29949</v>
      </c>
      <c r="L250" t="s">
        <v>29950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s="16" t="s">
        <v>803</v>
      </c>
      <c r="E251" s="16" t="s">
        <v>8</v>
      </c>
      <c r="F251" s="16"/>
      <c r="H251" s="16"/>
      <c r="I251" s="16" t="s">
        <v>29951</v>
      </c>
      <c r="J251" s="16" t="s">
        <v>1177</v>
      </c>
      <c r="K251" t="s">
        <v>29952</v>
      </c>
      <c r="L251" t="s">
        <v>29953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s="16" t="s">
        <v>803</v>
      </c>
      <c r="E252" s="16" t="s">
        <v>8</v>
      </c>
      <c r="F252" s="16"/>
      <c r="H252" s="16"/>
      <c r="I252" s="16" t="s">
        <v>29954</v>
      </c>
      <c r="J252" s="16" t="s">
        <v>1177</v>
      </c>
      <c r="K252" t="s">
        <v>29955</v>
      </c>
      <c r="L252" t="s">
        <v>29956</v>
      </c>
      <c r="M252" s="2" t="str">
        <f>HYPERLINK(склад2въезд1319[[#This Row],[RelativePath]])</f>
        <v>5 Крыльцо общага\K07156189_22_20260614T200641Z.jpg</v>
      </c>
    </row>
  </sheetData>
  <conditionalFormatting sqref="E253:E266 D253:D263 G2:H252 D2:E252">
    <cfRule type="containsText" dxfId="1000" priority="17" operator="containsText" text="Выезд с территории">
      <formula>NOT(ISERROR(SEARCH("Выезд с территории",D2)))</formula>
    </cfRule>
  </conditionalFormatting>
  <conditionalFormatting sqref="F2:F252">
    <cfRule type="notContainsText" dxfId="999" priority="16" operator="notContains" text="порожний">
      <formula>ISERROR(SEARCH("порожний",F2))</formula>
    </cfRule>
  </conditionalFormatting>
  <conditionalFormatting sqref="E2:E266">
    <cfRule type="containsText" dxfId="998" priority="14" operator="containsText" text="Газель базы">
      <formula>NOT(ISERROR(SEARCH("Газель базы",E2)))</formula>
    </cfRule>
    <cfRule type="containsText" dxfId="997" priority="15" operator="containsText" text="Погрузчик базы">
      <formula>NOT(ISERROR(SEARCH("Погрузчик базы",E2)))</formula>
    </cfRule>
  </conditionalFormatting>
  <conditionalFormatting sqref="E2:E266">
    <cfRule type="containsText" dxfId="996" priority="13" operator="containsText" text="Трактор базы">
      <formula>NOT(ISERROR(SEARCH("Трактор базы",E2)))</formula>
    </cfRule>
  </conditionalFormatting>
  <conditionalFormatting sqref="A2:C252">
    <cfRule type="expression" dxfId="995" priority="12">
      <formula>$A2="пн"</formula>
    </cfRule>
  </conditionalFormatting>
  <conditionalFormatting sqref="A2:C254">
    <cfRule type="expression" dxfId="994" priority="6">
      <formula>$A2="вс"</formula>
    </cfRule>
    <cfRule type="expression" dxfId="993" priority="7">
      <formula>$A2="сб"</formula>
    </cfRule>
    <cfRule type="expression" dxfId="992" priority="8">
      <formula>$A2="пт"</formula>
    </cfRule>
    <cfRule type="expression" dxfId="991" priority="9">
      <formula>$A2="чт"</formula>
    </cfRule>
    <cfRule type="expression" dxfId="990" priority="10">
      <formula>$A2="ср"</formula>
    </cfRule>
    <cfRule type="expression" dxfId="989" priority="11">
      <formula>$A2="вт"</formula>
    </cfRule>
  </conditionalFormatting>
  <conditionalFormatting sqref="D2:D263">
    <cfRule type="containsText" dxfId="98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3">
    <cfRule type="containsText" dxfId="98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76"/>
  <sheetViews>
    <sheetView zoomScale="90" zoomScaleNormal="90" workbookViewId="0">
      <pane ySplit="1" topLeftCell="A544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29630</v>
      </c>
      <c r="J566" s="16" t="s">
        <v>1178</v>
      </c>
      <c r="K566" t="s">
        <v>29631</v>
      </c>
      <c r="L566" t="s">
        <v>29632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29633</v>
      </c>
      <c r="J567" s="16" t="s">
        <v>1178</v>
      </c>
      <c r="K567" t="s">
        <v>29634</v>
      </c>
      <c r="L567" t="s">
        <v>29635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29636</v>
      </c>
      <c r="J568" s="16" t="s">
        <v>1178</v>
      </c>
      <c r="K568" t="s">
        <v>29637</v>
      </c>
      <c r="L568" t="s">
        <v>29638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29639</v>
      </c>
      <c r="J569" s="16" t="s">
        <v>1178</v>
      </c>
      <c r="K569" t="s">
        <v>29640</v>
      </c>
      <c r="L569" t="s">
        <v>29641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29642</v>
      </c>
      <c r="J570" s="16" t="s">
        <v>1178</v>
      </c>
      <c r="K570" t="s">
        <v>29643</v>
      </c>
      <c r="L570" t="s">
        <v>29644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s="16" t="s">
        <v>803</v>
      </c>
      <c r="E571" s="16" t="s">
        <v>3240</v>
      </c>
      <c r="F571" s="16"/>
      <c r="H571" s="16"/>
      <c r="I571" s="16" t="s">
        <v>29957</v>
      </c>
      <c r="J571" s="16" t="s">
        <v>1178</v>
      </c>
      <c r="K571" t="s">
        <v>29958</v>
      </c>
      <c r="L571" t="s">
        <v>29959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s="16" t="s">
        <v>803</v>
      </c>
      <c r="E572" s="16" t="s">
        <v>10091</v>
      </c>
      <c r="F572" s="16"/>
      <c r="H572" s="16"/>
      <c r="I572" s="16" t="s">
        <v>29960</v>
      </c>
      <c r="J572" s="16" t="s">
        <v>1178</v>
      </c>
      <c r="K572" t="s">
        <v>29961</v>
      </c>
      <c r="L572" t="s">
        <v>29962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s="16" t="s">
        <v>4598</v>
      </c>
      <c r="E573" s="16" t="s">
        <v>8</v>
      </c>
      <c r="F573" s="16"/>
      <c r="H573" s="16"/>
      <c r="I573" s="16" t="s">
        <v>29963</v>
      </c>
      <c r="J573" s="16" t="s">
        <v>1178</v>
      </c>
      <c r="K573" t="s">
        <v>29964</v>
      </c>
      <c r="L573" t="s">
        <v>29965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s="16" t="s">
        <v>4598</v>
      </c>
      <c r="E574" s="16" t="s">
        <v>8</v>
      </c>
      <c r="F574" s="16"/>
      <c r="H574" s="16"/>
      <c r="I574" s="16" t="s">
        <v>29966</v>
      </c>
      <c r="J574" s="16" t="s">
        <v>1178</v>
      </c>
      <c r="K574" t="s">
        <v>29967</v>
      </c>
      <c r="L574" t="s">
        <v>29968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s="16" t="s">
        <v>803</v>
      </c>
      <c r="E575" s="16" t="s">
        <v>8</v>
      </c>
      <c r="F575" s="16"/>
      <c r="H575" s="16"/>
      <c r="I575" s="16" t="s">
        <v>29969</v>
      </c>
      <c r="J575" s="16" t="s">
        <v>1178</v>
      </c>
      <c r="K575" t="s">
        <v>29970</v>
      </c>
      <c r="L575" t="s">
        <v>29971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s="16" t="s">
        <v>4598</v>
      </c>
      <c r="E576" s="16" t="s">
        <v>8</v>
      </c>
      <c r="F576" s="16"/>
      <c r="H576" s="16"/>
      <c r="I576" s="16" t="s">
        <v>29972</v>
      </c>
      <c r="J576" s="16" t="s">
        <v>1178</v>
      </c>
      <c r="K576" t="s">
        <v>29973</v>
      </c>
      <c r="L576" t="s">
        <v>29974</v>
      </c>
      <c r="M576" s="2" t="str">
        <f>HYPERLINK(склад2въезд131920[[#This Row],[RelativePath]])</f>
        <v>6 Площадка 1 общага\826398429_1_20260614T220355Z.jpg</v>
      </c>
    </row>
  </sheetData>
  <conditionalFormatting sqref="D577:D587 E577:E590 G2:H576 D2:E576">
    <cfRule type="containsText" dxfId="986" priority="14" operator="containsText" text="Выезд с территории">
      <formula>NOT(ISERROR(SEARCH("Выезд с территории",D2)))</formula>
    </cfRule>
  </conditionalFormatting>
  <conditionalFormatting sqref="F2:F576">
    <cfRule type="notContainsText" dxfId="985" priority="13" operator="notContains" text="порожний">
      <formula>ISERROR(SEARCH("порожний",F2))</formula>
    </cfRule>
  </conditionalFormatting>
  <conditionalFormatting sqref="E2:E590">
    <cfRule type="containsText" dxfId="984" priority="11" operator="containsText" text="Газель базы">
      <formula>NOT(ISERROR(SEARCH("Газель базы",E2)))</formula>
    </cfRule>
    <cfRule type="containsText" dxfId="983" priority="12" operator="containsText" text="Погрузчик базы">
      <formula>NOT(ISERROR(SEARCH("Погрузчик базы",E2)))</formula>
    </cfRule>
  </conditionalFormatting>
  <conditionalFormatting sqref="E2:E590">
    <cfRule type="containsText" dxfId="982" priority="10" operator="containsText" text="Трактор базы">
      <formula>NOT(ISERROR(SEARCH("Трактор базы",E2)))</formula>
    </cfRule>
  </conditionalFormatting>
  <conditionalFormatting sqref="A2:C576">
    <cfRule type="expression" dxfId="981" priority="9">
      <formula>$A2="пн"</formula>
    </cfRule>
  </conditionalFormatting>
  <conditionalFormatting sqref="A2:C578">
    <cfRule type="expression" dxfId="980" priority="3">
      <formula>$A2="вс"</formula>
    </cfRule>
    <cfRule type="expression" dxfId="979" priority="4">
      <formula>$A2="сб"</formula>
    </cfRule>
    <cfRule type="expression" dxfId="978" priority="5">
      <formula>$A2="пт"</formula>
    </cfRule>
    <cfRule type="expression" dxfId="977" priority="6">
      <formula>$A2="чт"</formula>
    </cfRule>
    <cfRule type="expression" dxfId="976" priority="7">
      <formula>$A2="ср"</formula>
    </cfRule>
    <cfRule type="expression" dxfId="975" priority="8">
      <formula>$A2="вт"</formula>
    </cfRule>
  </conditionalFormatting>
  <conditionalFormatting sqref="D2:D587">
    <cfRule type="containsText" dxfId="9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7">
    <cfRule type="containsText" dxfId="9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37"/>
  <sheetViews>
    <sheetView zoomScale="90" zoomScaleNormal="90" workbookViewId="0">
      <pane ySplit="1" topLeftCell="A309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29645</v>
      </c>
      <c r="J328" s="16" t="s">
        <v>1179</v>
      </c>
      <c r="K328" t="s">
        <v>29646</v>
      </c>
      <c r="L328" t="s">
        <v>29647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29648</v>
      </c>
      <c r="J329" s="16" t="s">
        <v>1179</v>
      </c>
      <c r="K329" t="s">
        <v>29649</v>
      </c>
      <c r="L329" t="s">
        <v>29650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29651</v>
      </c>
      <c r="J330" s="16" t="s">
        <v>1179</v>
      </c>
      <c r="K330" t="s">
        <v>29652</v>
      </c>
      <c r="L330" t="s">
        <v>29653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29654</v>
      </c>
      <c r="J331" s="16" t="s">
        <v>1179</v>
      </c>
      <c r="K331" t="s">
        <v>29655</v>
      </c>
      <c r="L331" t="s">
        <v>29656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29657</v>
      </c>
      <c r="J332" s="16" t="s">
        <v>1179</v>
      </c>
      <c r="K332" t="s">
        <v>29658</v>
      </c>
      <c r="L332" t="s">
        <v>29659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s="16" t="s">
        <v>803</v>
      </c>
      <c r="E333" s="16" t="s">
        <v>8</v>
      </c>
      <c r="F333" s="16"/>
      <c r="H333" s="16"/>
      <c r="I333" s="16" t="s">
        <v>30008</v>
      </c>
      <c r="J333" s="16" t="s">
        <v>1179</v>
      </c>
      <c r="K333" t="s">
        <v>30009</v>
      </c>
      <c r="L333" t="s">
        <v>30010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s="16" t="s">
        <v>4</v>
      </c>
      <c r="E334" s="16" t="s">
        <v>10091</v>
      </c>
      <c r="F334" s="16"/>
      <c r="H334" s="16"/>
      <c r="I334" s="16" t="s">
        <v>30011</v>
      </c>
      <c r="J334" s="16" t="s">
        <v>1179</v>
      </c>
      <c r="K334" t="s">
        <v>30012</v>
      </c>
      <c r="L334" t="s">
        <v>30013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s="16" t="s">
        <v>775</v>
      </c>
      <c r="E335" s="16" t="s">
        <v>260</v>
      </c>
      <c r="F335" s="16"/>
      <c r="H335" s="16"/>
      <c r="I335" s="16" t="s">
        <v>30014</v>
      </c>
      <c r="J335" s="16" t="s">
        <v>1179</v>
      </c>
      <c r="K335" t="s">
        <v>30015</v>
      </c>
      <c r="L335" t="s">
        <v>30016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s="16" t="s">
        <v>803</v>
      </c>
      <c r="E336" s="16" t="s">
        <v>8</v>
      </c>
      <c r="F336" s="16"/>
      <c r="H336" s="16"/>
      <c r="I336" s="16" t="s">
        <v>30017</v>
      </c>
      <c r="J336" s="16" t="s">
        <v>1179</v>
      </c>
      <c r="K336" t="s">
        <v>30018</v>
      </c>
      <c r="L336" t="s">
        <v>30019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s="16" t="s">
        <v>803</v>
      </c>
      <c r="E337" s="16" t="s">
        <v>8</v>
      </c>
      <c r="F337" s="16"/>
      <c r="H337" s="16"/>
      <c r="I337" s="16" t="s">
        <v>30020</v>
      </c>
      <c r="J337" s="16" t="s">
        <v>1179</v>
      </c>
      <c r="K337" t="s">
        <v>30021</v>
      </c>
      <c r="L337" t="s">
        <v>30022</v>
      </c>
      <c r="M337" s="2" t="str">
        <f>HYPERLINK(склад2въезд13192021[[#This Row],[RelativePath]])</f>
        <v>7 Площадка 2 бетонщики\134160575_1_20260614T180646Z.jpg</v>
      </c>
    </row>
  </sheetData>
  <conditionalFormatting sqref="E338:E351 D1:D197 D338:D1048576 G2:H337 D2:E337">
    <cfRule type="containsText" dxfId="972" priority="18" operator="containsText" text="Выезд с территории">
      <formula>NOT(ISERROR(SEARCH("Выезд с территории",D1)))</formula>
    </cfRule>
  </conditionalFormatting>
  <conditionalFormatting sqref="F2:F337">
    <cfRule type="notContainsText" dxfId="971" priority="17" operator="notContains" text="порожний">
      <formula>ISERROR(SEARCH("порожний",F2))</formula>
    </cfRule>
  </conditionalFormatting>
  <conditionalFormatting sqref="E2:E351">
    <cfRule type="containsText" dxfId="970" priority="15" operator="containsText" text="Газель базы">
      <formula>NOT(ISERROR(SEARCH("Газель базы",E2)))</formula>
    </cfRule>
    <cfRule type="containsText" dxfId="969" priority="16" operator="containsText" text="Погрузчик базы">
      <formula>NOT(ISERROR(SEARCH("Погрузчик базы",E2)))</formula>
    </cfRule>
  </conditionalFormatting>
  <conditionalFormatting sqref="E2:E351">
    <cfRule type="containsText" dxfId="968" priority="14" operator="containsText" text="Трактор базы">
      <formula>NOT(ISERROR(SEARCH("Трактор базы",E2)))</formula>
    </cfRule>
  </conditionalFormatting>
  <conditionalFormatting sqref="A2:C337">
    <cfRule type="expression" dxfId="967" priority="13">
      <formula>$A2="пн"</formula>
    </cfRule>
  </conditionalFormatting>
  <conditionalFormatting sqref="A2:C339">
    <cfRule type="expression" dxfId="966" priority="7">
      <formula>$A2="вс"</formula>
    </cfRule>
    <cfRule type="expression" dxfId="965" priority="8">
      <formula>$A2="сб"</formula>
    </cfRule>
    <cfRule type="expression" dxfId="964" priority="9">
      <formula>$A2="пт"</formula>
    </cfRule>
    <cfRule type="expression" dxfId="963" priority="10">
      <formula>$A2="чт"</formula>
    </cfRule>
    <cfRule type="expression" dxfId="962" priority="11">
      <formula>$A2="ср"</formula>
    </cfRule>
    <cfRule type="expression" dxfId="961" priority="12">
      <formula>$A2="вт"</formula>
    </cfRule>
  </conditionalFormatting>
  <conditionalFormatting sqref="D1:D1048576">
    <cfRule type="containsText" dxfId="960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59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58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23"/>
  <sheetViews>
    <sheetView zoomScale="90" zoomScaleNormal="90" workbookViewId="0">
      <pane ySplit="1" topLeftCell="A895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29285</v>
      </c>
      <c r="J898" s="16" t="s">
        <v>4959</v>
      </c>
      <c r="K898" t="s">
        <v>29286</v>
      </c>
      <c r="L898" t="s">
        <v>29287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29288</v>
      </c>
      <c r="J899" s="16" t="s">
        <v>4959</v>
      </c>
      <c r="K899" t="s">
        <v>29289</v>
      </c>
      <c r="L899" t="s">
        <v>29290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29291</v>
      </c>
      <c r="J900" s="16" t="s">
        <v>4959</v>
      </c>
      <c r="K900" t="s">
        <v>29292</v>
      </c>
      <c r="L900" t="s">
        <v>29293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29784</v>
      </c>
      <c r="E901" s="16" t="s">
        <v>86</v>
      </c>
      <c r="F901" s="16"/>
      <c r="H901" s="16"/>
      <c r="I901" s="16" t="s">
        <v>29294</v>
      </c>
      <c r="J901" s="16" t="s">
        <v>4959</v>
      </c>
      <c r="K901" t="s">
        <v>29295</v>
      </c>
      <c r="L901" t="s">
        <v>29296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29297</v>
      </c>
      <c r="J902" s="16" t="s">
        <v>4959</v>
      </c>
      <c r="K902" t="s">
        <v>29298</v>
      </c>
      <c r="L902" t="s">
        <v>29299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29300</v>
      </c>
      <c r="J903" s="16" t="s">
        <v>4959</v>
      </c>
      <c r="K903" t="s">
        <v>29301</v>
      </c>
      <c r="L903" t="s">
        <v>29302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29303</v>
      </c>
      <c r="J904" s="16" t="s">
        <v>4959</v>
      </c>
      <c r="K904" t="s">
        <v>29304</v>
      </c>
      <c r="L904" t="s">
        <v>29305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29306</v>
      </c>
      <c r="J905" s="16" t="s">
        <v>4959</v>
      </c>
      <c r="K905" t="s">
        <v>29307</v>
      </c>
      <c r="L905" t="s">
        <v>29308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29309</v>
      </c>
      <c r="J906" s="16" t="s">
        <v>4959</v>
      </c>
      <c r="K906" t="s">
        <v>29310</v>
      </c>
      <c r="L906" t="s">
        <v>29311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29312</v>
      </c>
      <c r="J907" s="16" t="s">
        <v>4959</v>
      </c>
      <c r="K907" t="s">
        <v>29313</v>
      </c>
      <c r="L907" t="s">
        <v>29314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29315</v>
      </c>
      <c r="J908" s="16" t="s">
        <v>4959</v>
      </c>
      <c r="K908" t="s">
        <v>29316</v>
      </c>
      <c r="L908" t="s">
        <v>29317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29318</v>
      </c>
      <c r="J909" s="16" t="s">
        <v>4959</v>
      </c>
      <c r="K909" t="s">
        <v>29319</v>
      </c>
      <c r="L909" t="s">
        <v>29320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29785</v>
      </c>
      <c r="E910" s="16" t="s">
        <v>646</v>
      </c>
      <c r="F910" s="16"/>
      <c r="H910" s="16"/>
      <c r="I910" s="16" t="s">
        <v>29321</v>
      </c>
      <c r="J910" s="16" t="s">
        <v>4959</v>
      </c>
      <c r="K910" t="s">
        <v>29322</v>
      </c>
      <c r="L910" t="s">
        <v>29323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29324</v>
      </c>
      <c r="J911" s="16" t="s">
        <v>4959</v>
      </c>
      <c r="K911" t="s">
        <v>29325</v>
      </c>
      <c r="L911" t="s">
        <v>29326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29327</v>
      </c>
      <c r="J912" s="16" t="s">
        <v>4959</v>
      </c>
      <c r="K912" t="s">
        <v>29328</v>
      </c>
      <c r="L912" t="s">
        <v>29329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29786</v>
      </c>
      <c r="E913" s="16" t="s">
        <v>646</v>
      </c>
      <c r="F913" s="16"/>
      <c r="H913" s="16"/>
      <c r="I913" s="16" t="s">
        <v>29330</v>
      </c>
      <c r="J913" s="16" t="s">
        <v>4959</v>
      </c>
      <c r="K913" t="s">
        <v>29331</v>
      </c>
      <c r="L913" t="s">
        <v>29332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29849</v>
      </c>
      <c r="J914" s="16" t="s">
        <v>4959</v>
      </c>
      <c r="K914" t="s">
        <v>29850</v>
      </c>
      <c r="L914" t="s">
        <v>29851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29852</v>
      </c>
      <c r="J915" s="16" t="s">
        <v>4959</v>
      </c>
      <c r="K915" t="s">
        <v>29853</v>
      </c>
      <c r="L915" t="s">
        <v>29854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29855</v>
      </c>
      <c r="J916" s="16" t="s">
        <v>4959</v>
      </c>
      <c r="K916" t="s">
        <v>29856</v>
      </c>
      <c r="L916" t="s">
        <v>29857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29858</v>
      </c>
      <c r="J917" s="16" t="s">
        <v>4959</v>
      </c>
      <c r="K917" t="s">
        <v>29859</v>
      </c>
      <c r="L917" t="s">
        <v>29860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29861</v>
      </c>
      <c r="J918" s="16" t="s">
        <v>4959</v>
      </c>
      <c r="K918" t="s">
        <v>29862</v>
      </c>
      <c r="L918" t="s">
        <v>29863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29864</v>
      </c>
      <c r="J919" s="16" t="s">
        <v>4959</v>
      </c>
      <c r="K919" t="s">
        <v>29865</v>
      </c>
      <c r="L919" t="s">
        <v>29866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29867</v>
      </c>
      <c r="J920" s="16" t="s">
        <v>4959</v>
      </c>
      <c r="K920" t="s">
        <v>29868</v>
      </c>
      <c r="L920" t="s">
        <v>29869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29870</v>
      </c>
      <c r="J921" s="16" t="s">
        <v>4959</v>
      </c>
      <c r="K921" t="s">
        <v>29871</v>
      </c>
      <c r="L921" t="s">
        <v>29872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29873</v>
      </c>
      <c r="J922" s="16" t="s">
        <v>4959</v>
      </c>
      <c r="K922" t="s">
        <v>29874</v>
      </c>
      <c r="L922" t="s">
        <v>29875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29876</v>
      </c>
      <c r="J923" s="16" t="s">
        <v>4959</v>
      </c>
      <c r="K923" t="s">
        <v>29877</v>
      </c>
      <c r="L923" t="s">
        <v>29878</v>
      </c>
      <c r="M923" s="2" t="str">
        <f>HYPERLINK(склад2въезд1319202122[[#This Row],[RelativePath]])</f>
        <v>8 Ангар вход\GA3948333_1_20260614T105537Z.jpg</v>
      </c>
    </row>
  </sheetData>
  <conditionalFormatting sqref="D924:D934 E924:E937 G2:H923 D2:E923">
    <cfRule type="containsText" dxfId="957" priority="14" operator="containsText" text="Выезд с территории">
      <formula>NOT(ISERROR(SEARCH("Выезд с территории",D2)))</formula>
    </cfRule>
  </conditionalFormatting>
  <conditionalFormatting sqref="F2:F923">
    <cfRule type="notContainsText" dxfId="956" priority="13" operator="notContains" text="порожний">
      <formula>ISERROR(SEARCH("порожний",F2))</formula>
    </cfRule>
  </conditionalFormatting>
  <conditionalFormatting sqref="E2:E937">
    <cfRule type="containsText" dxfId="955" priority="11" operator="containsText" text="Газель базы">
      <formula>NOT(ISERROR(SEARCH("Газель базы",E2)))</formula>
    </cfRule>
    <cfRule type="containsText" dxfId="954" priority="12" operator="containsText" text="Погрузчик базы">
      <formula>NOT(ISERROR(SEARCH("Погрузчик базы",E2)))</formula>
    </cfRule>
  </conditionalFormatting>
  <conditionalFormatting sqref="E2:E937">
    <cfRule type="containsText" dxfId="953" priority="10" operator="containsText" text="Трактор базы">
      <formula>NOT(ISERROR(SEARCH("Трактор базы",E2)))</formula>
    </cfRule>
  </conditionalFormatting>
  <conditionalFormatting sqref="A2:C923">
    <cfRule type="expression" dxfId="952" priority="9">
      <formula>$A2="пн"</formula>
    </cfRule>
  </conditionalFormatting>
  <conditionalFormatting sqref="A2:C925">
    <cfRule type="expression" dxfId="951" priority="3">
      <formula>$A2="вс"</formula>
    </cfRule>
    <cfRule type="expression" dxfId="950" priority="4">
      <formula>$A2="сб"</formula>
    </cfRule>
    <cfRule type="expression" dxfId="949" priority="5">
      <formula>$A2="пт"</formula>
    </cfRule>
    <cfRule type="expression" dxfId="948" priority="6">
      <formula>$A2="чт"</formula>
    </cfRule>
    <cfRule type="expression" dxfId="947" priority="7">
      <formula>$A2="ср"</formula>
    </cfRule>
    <cfRule type="expression" dxfId="946" priority="8">
      <formula>$A2="вт"</formula>
    </cfRule>
  </conditionalFormatting>
  <conditionalFormatting sqref="D2:D934">
    <cfRule type="containsText" dxfId="9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4">
    <cfRule type="containsText" dxfId="9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87"/>
  <sheetViews>
    <sheetView zoomScale="90" zoomScaleNormal="90" workbookViewId="0">
      <pane ySplit="1" topLeftCell="A35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29261</v>
      </c>
      <c r="J376" s="16" t="s">
        <v>4949</v>
      </c>
      <c r="K376" t="s">
        <v>29262</v>
      </c>
      <c r="L376" t="s">
        <v>29263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29264</v>
      </c>
      <c r="J377" s="16" t="s">
        <v>4949</v>
      </c>
      <c r="K377" t="s">
        <v>29265</v>
      </c>
      <c r="L377" t="s">
        <v>29266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29267</v>
      </c>
      <c r="J378" s="16" t="s">
        <v>4949</v>
      </c>
      <c r="K378" t="s">
        <v>29268</v>
      </c>
      <c r="L378" t="s">
        <v>29269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29270</v>
      </c>
      <c r="J379" s="16" t="s">
        <v>4949</v>
      </c>
      <c r="K379" t="s">
        <v>29271</v>
      </c>
      <c r="L379" t="s">
        <v>29272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29273</v>
      </c>
      <c r="J380" s="16" t="s">
        <v>4949</v>
      </c>
      <c r="K380" t="s">
        <v>29274</v>
      </c>
      <c r="L380" t="s">
        <v>29275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29276</v>
      </c>
      <c r="J381" s="16" t="s">
        <v>4949</v>
      </c>
      <c r="K381" t="s">
        <v>29277</v>
      </c>
      <c r="L381" t="s">
        <v>29278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29279</v>
      </c>
      <c r="J382" s="16" t="s">
        <v>4949</v>
      </c>
      <c r="K382" t="s">
        <v>29280</v>
      </c>
      <c r="L382" t="s">
        <v>29281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29282</v>
      </c>
      <c r="J383" s="16" t="s">
        <v>4949</v>
      </c>
      <c r="K383" t="s">
        <v>29283</v>
      </c>
      <c r="L383" t="s">
        <v>29284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s="16" t="s">
        <v>817</v>
      </c>
      <c r="E384" s="16" t="s">
        <v>358</v>
      </c>
      <c r="F384" s="16"/>
      <c r="H384" s="16"/>
      <c r="I384" s="16" t="s">
        <v>29879</v>
      </c>
      <c r="J384" s="16" t="s">
        <v>4949</v>
      </c>
      <c r="K384" t="s">
        <v>29880</v>
      </c>
      <c r="L384" t="s">
        <v>29881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s="16" t="s">
        <v>3371</v>
      </c>
      <c r="E385" s="16" t="s">
        <v>3372</v>
      </c>
      <c r="F385" s="16"/>
      <c r="H385" s="16"/>
      <c r="I385" s="16" t="s">
        <v>29882</v>
      </c>
      <c r="J385" s="16" t="s">
        <v>4949</v>
      </c>
      <c r="K385" t="s">
        <v>29883</v>
      </c>
      <c r="L385" t="s">
        <v>29884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s="16" t="s">
        <v>803</v>
      </c>
      <c r="E386" s="16" t="s">
        <v>9</v>
      </c>
      <c r="F386" s="16"/>
      <c r="H386" s="16"/>
      <c r="I386" s="16" t="s">
        <v>29885</v>
      </c>
      <c r="J386" s="16" t="s">
        <v>4949</v>
      </c>
      <c r="K386" t="s">
        <v>29886</v>
      </c>
      <c r="L386" t="s">
        <v>29887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s="16" t="s">
        <v>803</v>
      </c>
      <c r="E387" s="16" t="s">
        <v>9</v>
      </c>
      <c r="F387" s="16"/>
      <c r="H387" s="16"/>
      <c r="I387" s="16" t="s">
        <v>29888</v>
      </c>
      <c r="J387" s="16" t="s">
        <v>4949</v>
      </c>
      <c r="K387" t="s">
        <v>29889</v>
      </c>
      <c r="L387" t="s">
        <v>29890</v>
      </c>
      <c r="M387" s="2" t="str">
        <f>HYPERLINK(склад2въезд13192021222[[#This Row],[RelativePath]])</f>
        <v>9 Ангар рейсмус\GA3948333_2_20260614T155215Z.jpg</v>
      </c>
    </row>
  </sheetData>
  <conditionalFormatting sqref="D388:D398 E388:E401 G2:H387 D2:E387">
    <cfRule type="containsText" dxfId="943" priority="14" operator="containsText" text="Выезд с территории">
      <formula>NOT(ISERROR(SEARCH("Выезд с территории",D2)))</formula>
    </cfRule>
  </conditionalFormatting>
  <conditionalFormatting sqref="F2:F387">
    <cfRule type="notContainsText" dxfId="942" priority="13" operator="notContains" text="порожний">
      <formula>ISERROR(SEARCH("порожний",F2))</formula>
    </cfRule>
  </conditionalFormatting>
  <conditionalFormatting sqref="E2:E401">
    <cfRule type="containsText" dxfId="941" priority="11" operator="containsText" text="Газель базы">
      <formula>NOT(ISERROR(SEARCH("Газель базы",E2)))</formula>
    </cfRule>
    <cfRule type="containsText" dxfId="940" priority="12" operator="containsText" text="Погрузчик базы">
      <formula>NOT(ISERROR(SEARCH("Погрузчик базы",E2)))</formula>
    </cfRule>
  </conditionalFormatting>
  <conditionalFormatting sqref="E2:E401">
    <cfRule type="containsText" dxfId="939" priority="10" operator="containsText" text="Трактор базы">
      <formula>NOT(ISERROR(SEARCH("Трактор базы",E2)))</formula>
    </cfRule>
  </conditionalFormatting>
  <conditionalFormatting sqref="A2:C387">
    <cfRule type="expression" dxfId="938" priority="9">
      <formula>$A2="пн"</formula>
    </cfRule>
  </conditionalFormatting>
  <conditionalFormatting sqref="A2:C389">
    <cfRule type="expression" dxfId="937" priority="3">
      <formula>$A2="вс"</formula>
    </cfRule>
    <cfRule type="expression" dxfId="936" priority="4">
      <formula>$A2="сб"</formula>
    </cfRule>
    <cfRule type="expression" dxfId="935" priority="5">
      <formula>$A2="пт"</formula>
    </cfRule>
    <cfRule type="expression" dxfId="934" priority="6">
      <formula>$A2="чт"</formula>
    </cfRule>
    <cfRule type="expression" dxfId="933" priority="7">
      <formula>$A2="ср"</formula>
    </cfRule>
    <cfRule type="expression" dxfId="932" priority="8">
      <formula>$A2="вт"</formula>
    </cfRule>
  </conditionalFormatting>
  <conditionalFormatting sqref="D2:D398">
    <cfRule type="containsText" dxfId="9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8">
    <cfRule type="containsText" dxfId="9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35"/>
  <sheetViews>
    <sheetView zoomScale="90" zoomScaleNormal="90" workbookViewId="0">
      <pane ySplit="1" topLeftCell="A805" activePane="bottomLeft" state="frozen"/>
      <selection pane="bottomLeft" activeCell="D740" sqref="D7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29333</v>
      </c>
      <c r="J763" s="16" t="s">
        <v>4951</v>
      </c>
      <c r="K763" t="s">
        <v>29334</v>
      </c>
      <c r="L763" t="s">
        <v>29335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29336</v>
      </c>
      <c r="J764" s="16" t="s">
        <v>4951</v>
      </c>
      <c r="K764" t="s">
        <v>29337</v>
      </c>
      <c r="L764" t="s">
        <v>29338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29339</v>
      </c>
      <c r="J765" s="16" t="s">
        <v>4951</v>
      </c>
      <c r="K765" t="s">
        <v>29340</v>
      </c>
      <c r="L765" t="s">
        <v>29341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29342</v>
      </c>
      <c r="J766" s="16" t="s">
        <v>4951</v>
      </c>
      <c r="K766" t="s">
        <v>29343</v>
      </c>
      <c r="L766" t="s">
        <v>29344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29345</v>
      </c>
      <c r="J767" s="16" t="s">
        <v>4951</v>
      </c>
      <c r="K767" t="s">
        <v>29346</v>
      </c>
      <c r="L767" t="s">
        <v>29347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29787</v>
      </c>
      <c r="E768" s="16" t="s">
        <v>260</v>
      </c>
      <c r="F768" s="16"/>
      <c r="H768" s="16"/>
      <c r="I768" s="16" t="s">
        <v>29348</v>
      </c>
      <c r="J768" s="16" t="s">
        <v>4951</v>
      </c>
      <c r="K768" t="s">
        <v>29349</v>
      </c>
      <c r="L768" t="s">
        <v>29350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29351</v>
      </c>
      <c r="J769" s="16" t="s">
        <v>4951</v>
      </c>
      <c r="K769" t="s">
        <v>29352</v>
      </c>
      <c r="L769" t="s">
        <v>29353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29354</v>
      </c>
      <c r="J770" s="16" t="s">
        <v>4951</v>
      </c>
      <c r="K770" t="s">
        <v>29355</v>
      </c>
      <c r="L770" t="s">
        <v>29356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29357</v>
      </c>
      <c r="J771" s="16" t="s">
        <v>4951</v>
      </c>
      <c r="K771" t="s">
        <v>29358</v>
      </c>
      <c r="L771" t="s">
        <v>29359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29360</v>
      </c>
      <c r="J772" s="16" t="s">
        <v>4951</v>
      </c>
      <c r="K772" t="s">
        <v>29361</v>
      </c>
      <c r="L772" t="s">
        <v>29362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29363</v>
      </c>
      <c r="J773" s="16" t="s">
        <v>4951</v>
      </c>
      <c r="K773" t="s">
        <v>29364</v>
      </c>
      <c r="L773" t="s">
        <v>29365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29366</v>
      </c>
      <c r="J774" s="16" t="s">
        <v>4951</v>
      </c>
      <c r="K774" t="s">
        <v>29367</v>
      </c>
      <c r="L774" t="s">
        <v>29368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29369</v>
      </c>
      <c r="J775" s="16" t="s">
        <v>4951</v>
      </c>
      <c r="K775" t="s">
        <v>29370</v>
      </c>
      <c r="L775" t="s">
        <v>29371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29372</v>
      </c>
      <c r="J776" s="16" t="s">
        <v>4951</v>
      </c>
      <c r="K776" t="s">
        <v>29373</v>
      </c>
      <c r="L776" t="s">
        <v>29374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29375</v>
      </c>
      <c r="J777" s="16" t="s">
        <v>4951</v>
      </c>
      <c r="K777" t="s">
        <v>29376</v>
      </c>
      <c r="L777" t="s">
        <v>29377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29378</v>
      </c>
      <c r="J778" s="16" t="s">
        <v>4951</v>
      </c>
      <c r="K778" t="s">
        <v>29379</v>
      </c>
      <c r="L778" t="s">
        <v>29380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29381</v>
      </c>
      <c r="J779" s="16" t="s">
        <v>4951</v>
      </c>
      <c r="K779" t="s">
        <v>29382</v>
      </c>
      <c r="L779" t="s">
        <v>29383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29384</v>
      </c>
      <c r="J780" s="16" t="s">
        <v>4951</v>
      </c>
      <c r="K780" t="s">
        <v>29385</v>
      </c>
      <c r="L780" t="s">
        <v>29386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29387</v>
      </c>
      <c r="J781" s="16" t="s">
        <v>4951</v>
      </c>
      <c r="K781" t="s">
        <v>29388</v>
      </c>
      <c r="L781" t="s">
        <v>29389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29390</v>
      </c>
      <c r="J782" s="16" t="s">
        <v>4951</v>
      </c>
      <c r="K782" t="s">
        <v>29391</v>
      </c>
      <c r="L782" t="s">
        <v>29392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29393</v>
      </c>
      <c r="J783" s="16" t="s">
        <v>4951</v>
      </c>
      <c r="K783" t="s">
        <v>29394</v>
      </c>
      <c r="L783" t="s">
        <v>29395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29396</v>
      </c>
      <c r="J784" s="16" t="s">
        <v>4951</v>
      </c>
      <c r="K784" t="s">
        <v>29397</v>
      </c>
      <c r="L784" t="s">
        <v>29398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29399</v>
      </c>
      <c r="J785" s="16" t="s">
        <v>4951</v>
      </c>
      <c r="K785" t="s">
        <v>29400</v>
      </c>
      <c r="L785" t="s">
        <v>29401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29402</v>
      </c>
      <c r="J786" s="16" t="s">
        <v>4951</v>
      </c>
      <c r="K786" t="s">
        <v>29403</v>
      </c>
      <c r="L786" t="s">
        <v>29404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29405</v>
      </c>
      <c r="J787" s="16" t="s">
        <v>4951</v>
      </c>
      <c r="K787" t="s">
        <v>29406</v>
      </c>
      <c r="L787" t="s">
        <v>29407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29408</v>
      </c>
      <c r="J788" s="16" t="s">
        <v>4951</v>
      </c>
      <c r="K788" t="s">
        <v>29409</v>
      </c>
      <c r="L788" t="s">
        <v>29410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29411</v>
      </c>
      <c r="J789" s="16" t="s">
        <v>4951</v>
      </c>
      <c r="K789" t="s">
        <v>29412</v>
      </c>
      <c r="L789" t="s">
        <v>29413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29414</v>
      </c>
      <c r="J790" s="16" t="s">
        <v>4951</v>
      </c>
      <c r="K790" t="s">
        <v>29415</v>
      </c>
      <c r="L790" t="s">
        <v>29416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29417</v>
      </c>
      <c r="J791" s="16" t="s">
        <v>4951</v>
      </c>
      <c r="K791" t="s">
        <v>29418</v>
      </c>
      <c r="L791" t="s">
        <v>29419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29420</v>
      </c>
      <c r="J792" s="16" t="s">
        <v>4951</v>
      </c>
      <c r="K792" t="s">
        <v>29421</v>
      </c>
      <c r="L792" t="s">
        <v>29422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29423</v>
      </c>
      <c r="J793" s="16" t="s">
        <v>4951</v>
      </c>
      <c r="K793" t="s">
        <v>29424</v>
      </c>
      <c r="L793" t="s">
        <v>29425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29426</v>
      </c>
      <c r="J794" s="16" t="s">
        <v>4951</v>
      </c>
      <c r="K794" t="s">
        <v>29427</v>
      </c>
      <c r="L794" t="s">
        <v>29428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29429</v>
      </c>
      <c r="J795" s="16" t="s">
        <v>4951</v>
      </c>
      <c r="K795" t="s">
        <v>29430</v>
      </c>
      <c r="L795" t="s">
        <v>29431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29432</v>
      </c>
      <c r="J796" s="16" t="s">
        <v>4951</v>
      </c>
      <c r="K796" t="s">
        <v>29433</v>
      </c>
      <c r="L796" t="s">
        <v>29434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29435</v>
      </c>
      <c r="J797" s="16" t="s">
        <v>4951</v>
      </c>
      <c r="K797" t="s">
        <v>29436</v>
      </c>
      <c r="L797" t="s">
        <v>29437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29438</v>
      </c>
      <c r="J798" s="16" t="s">
        <v>4951</v>
      </c>
      <c r="K798" t="s">
        <v>29439</v>
      </c>
      <c r="L798" t="s">
        <v>29440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29441</v>
      </c>
      <c r="J799" s="16" t="s">
        <v>4951</v>
      </c>
      <c r="K799" t="s">
        <v>29442</v>
      </c>
      <c r="L799" t="s">
        <v>29443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29788</v>
      </c>
      <c r="E800" s="16" t="s">
        <v>646</v>
      </c>
      <c r="F800" s="16"/>
      <c r="H800" s="16"/>
      <c r="I800" s="16" t="s">
        <v>29444</v>
      </c>
      <c r="J800" s="16" t="s">
        <v>4951</v>
      </c>
      <c r="K800" t="s">
        <v>29445</v>
      </c>
      <c r="L800" t="s">
        <v>29446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29788</v>
      </c>
      <c r="E801" s="16" t="s">
        <v>646</v>
      </c>
      <c r="F801" s="16"/>
      <c r="H801" s="16"/>
      <c r="I801" s="16" t="s">
        <v>29447</v>
      </c>
      <c r="J801" s="16" t="s">
        <v>4951</v>
      </c>
      <c r="K801" t="s">
        <v>29448</v>
      </c>
      <c r="L801" t="s">
        <v>29449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29450</v>
      </c>
      <c r="J802" s="16" t="s">
        <v>4951</v>
      </c>
      <c r="K802" t="s">
        <v>29451</v>
      </c>
      <c r="L802" t="s">
        <v>29452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29791</v>
      </c>
      <c r="E803" s="16" t="s">
        <v>646</v>
      </c>
      <c r="F803" s="16"/>
      <c r="H803" s="16"/>
      <c r="I803" s="16" t="s">
        <v>29453</v>
      </c>
      <c r="J803" s="16" t="s">
        <v>4951</v>
      </c>
      <c r="K803" t="s">
        <v>29454</v>
      </c>
      <c r="L803" t="s">
        <v>29455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29781</v>
      </c>
      <c r="F804" s="16" t="s">
        <v>58</v>
      </c>
      <c r="H804" s="16"/>
      <c r="I804" s="16" t="s">
        <v>29456</v>
      </c>
      <c r="J804" s="16" t="s">
        <v>4951</v>
      </c>
      <c r="K804" t="s">
        <v>29457</v>
      </c>
      <c r="L804" t="s">
        <v>29458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29781</v>
      </c>
      <c r="F805" s="16" t="s">
        <v>58</v>
      </c>
      <c r="H805" s="16"/>
      <c r="I805" s="16" t="s">
        <v>29459</v>
      </c>
      <c r="J805" s="16" t="s">
        <v>4951</v>
      </c>
      <c r="K805" t="s">
        <v>29460</v>
      </c>
      <c r="L805" t="s">
        <v>29461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29781</v>
      </c>
      <c r="F806" s="16" t="s">
        <v>58</v>
      </c>
      <c r="H806" s="16"/>
      <c r="I806" s="16" t="s">
        <v>29462</v>
      </c>
      <c r="J806" s="16" t="s">
        <v>4951</v>
      </c>
      <c r="K806" t="s">
        <v>29463</v>
      </c>
      <c r="L806" t="s">
        <v>29464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29781</v>
      </c>
      <c r="F807" s="16" t="s">
        <v>58</v>
      </c>
      <c r="H807" s="16"/>
      <c r="I807" s="16" t="s">
        <v>29465</v>
      </c>
      <c r="J807" s="16" t="s">
        <v>4951</v>
      </c>
      <c r="K807" t="s">
        <v>29466</v>
      </c>
      <c r="L807" t="s">
        <v>29467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29781</v>
      </c>
      <c r="F808" s="16" t="s">
        <v>58</v>
      </c>
      <c r="H808" s="16"/>
      <c r="I808" s="16" t="s">
        <v>29468</v>
      </c>
      <c r="J808" s="16" t="s">
        <v>4951</v>
      </c>
      <c r="K808" t="s">
        <v>29469</v>
      </c>
      <c r="L808" t="s">
        <v>29470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29781</v>
      </c>
      <c r="F809" s="16" t="s">
        <v>58</v>
      </c>
      <c r="H809" s="16"/>
      <c r="I809" s="16" t="s">
        <v>29471</v>
      </c>
      <c r="J809" s="16" t="s">
        <v>4951</v>
      </c>
      <c r="K809" t="s">
        <v>29472</v>
      </c>
      <c r="L809" t="s">
        <v>29473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29781</v>
      </c>
      <c r="F810" s="16" t="s">
        <v>58</v>
      </c>
      <c r="H810" s="16"/>
      <c r="I810" s="16" t="s">
        <v>29474</v>
      </c>
      <c r="J810" s="16" t="s">
        <v>4951</v>
      </c>
      <c r="K810" t="s">
        <v>29475</v>
      </c>
      <c r="L810" t="s">
        <v>29476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29781</v>
      </c>
      <c r="F811" s="16" t="s">
        <v>58</v>
      </c>
      <c r="H811" s="16"/>
      <c r="I811" s="16" t="s">
        <v>29477</v>
      </c>
      <c r="J811" s="16" t="s">
        <v>4951</v>
      </c>
      <c r="K811" t="s">
        <v>29478</v>
      </c>
      <c r="L811" t="s">
        <v>29479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29781</v>
      </c>
      <c r="F812" s="16" t="s">
        <v>58</v>
      </c>
      <c r="H812" s="16"/>
      <c r="I812" s="16" t="s">
        <v>29480</v>
      </c>
      <c r="J812" s="16" t="s">
        <v>4951</v>
      </c>
      <c r="K812" t="s">
        <v>29481</v>
      </c>
      <c r="L812" t="s">
        <v>29482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29781</v>
      </c>
      <c r="F813" s="16" t="s">
        <v>58</v>
      </c>
      <c r="H813" s="16"/>
      <c r="I813" s="16" t="s">
        <v>29483</v>
      </c>
      <c r="J813" s="16" t="s">
        <v>4951</v>
      </c>
      <c r="K813" t="s">
        <v>29484</v>
      </c>
      <c r="L813" t="s">
        <v>29485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29781</v>
      </c>
      <c r="F814" s="16" t="s">
        <v>58</v>
      </c>
      <c r="H814" s="16"/>
      <c r="I814" s="16" t="s">
        <v>29486</v>
      </c>
      <c r="J814" s="16" t="s">
        <v>4951</v>
      </c>
      <c r="K814" t="s">
        <v>29487</v>
      </c>
      <c r="L814" t="s">
        <v>29488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29781</v>
      </c>
      <c r="F815" s="16" t="s">
        <v>58</v>
      </c>
      <c r="H815" s="16"/>
      <c r="I815" s="16" t="s">
        <v>29489</v>
      </c>
      <c r="J815" s="16" t="s">
        <v>4951</v>
      </c>
      <c r="K815" t="s">
        <v>29490</v>
      </c>
      <c r="L815" t="s">
        <v>29491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29781</v>
      </c>
      <c r="F816" s="16" t="s">
        <v>58</v>
      </c>
      <c r="H816" s="16"/>
      <c r="I816" s="16" t="s">
        <v>29492</v>
      </c>
      <c r="J816" s="16" t="s">
        <v>4951</v>
      </c>
      <c r="K816" t="s">
        <v>29493</v>
      </c>
      <c r="L816" t="s">
        <v>29494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29781</v>
      </c>
      <c r="F817" s="16" t="s">
        <v>58</v>
      </c>
      <c r="H817" s="16"/>
      <c r="I817" s="16" t="s">
        <v>29495</v>
      </c>
      <c r="J817" s="16" t="s">
        <v>4951</v>
      </c>
      <c r="K817" t="s">
        <v>29496</v>
      </c>
      <c r="L817" t="s">
        <v>29497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29781</v>
      </c>
      <c r="F818" s="16" t="s">
        <v>58</v>
      </c>
      <c r="H818" s="16"/>
      <c r="I818" s="16" t="s">
        <v>29498</v>
      </c>
      <c r="J818" s="16" t="s">
        <v>4951</v>
      </c>
      <c r="K818" t="s">
        <v>29499</v>
      </c>
      <c r="L818" t="s">
        <v>29500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29781</v>
      </c>
      <c r="F819" s="16" t="s">
        <v>58</v>
      </c>
      <c r="H819" s="16"/>
      <c r="I819" s="16" t="s">
        <v>29501</v>
      </c>
      <c r="J819" s="16" t="s">
        <v>4951</v>
      </c>
      <c r="K819" t="s">
        <v>29502</v>
      </c>
      <c r="L819" t="s">
        <v>29503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29781</v>
      </c>
      <c r="F820" s="16" t="s">
        <v>58</v>
      </c>
      <c r="H820" s="16"/>
      <c r="I820" s="16" t="s">
        <v>29504</v>
      </c>
      <c r="J820" s="16" t="s">
        <v>4951</v>
      </c>
      <c r="K820" t="s">
        <v>29505</v>
      </c>
      <c r="L820" t="s">
        <v>29506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29781</v>
      </c>
      <c r="F821" s="16" t="s">
        <v>58</v>
      </c>
      <c r="H821" s="16"/>
      <c r="I821" s="16" t="s">
        <v>29507</v>
      </c>
      <c r="J821" s="16" t="s">
        <v>4951</v>
      </c>
      <c r="K821" t="s">
        <v>29508</v>
      </c>
      <c r="L821" t="s">
        <v>29509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29781</v>
      </c>
      <c r="F822" s="16" t="s">
        <v>58</v>
      </c>
      <c r="H822" s="16"/>
      <c r="I822" s="16" t="s">
        <v>29510</v>
      </c>
      <c r="J822" s="16" t="s">
        <v>4951</v>
      </c>
      <c r="K822" t="s">
        <v>29511</v>
      </c>
      <c r="L822" t="s">
        <v>29512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29781</v>
      </c>
      <c r="F823" s="16" t="s">
        <v>58</v>
      </c>
      <c r="H823" s="16"/>
      <c r="I823" s="16" t="s">
        <v>29513</v>
      </c>
      <c r="J823" s="16" t="s">
        <v>4951</v>
      </c>
      <c r="K823" t="s">
        <v>29514</v>
      </c>
      <c r="L823" t="s">
        <v>29515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29781</v>
      </c>
      <c r="F824" s="16" t="s">
        <v>58</v>
      </c>
      <c r="H824" s="16"/>
      <c r="I824" s="16" t="s">
        <v>29516</v>
      </c>
      <c r="J824" s="16" t="s">
        <v>4951</v>
      </c>
      <c r="K824" t="s">
        <v>29517</v>
      </c>
      <c r="L824" t="s">
        <v>29518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29781</v>
      </c>
      <c r="F825" s="16" t="s">
        <v>58</v>
      </c>
      <c r="H825" s="16"/>
      <c r="I825" s="16" t="s">
        <v>29519</v>
      </c>
      <c r="J825" s="16" t="s">
        <v>4951</v>
      </c>
      <c r="K825" t="s">
        <v>29520</v>
      </c>
      <c r="L825" t="s">
        <v>29521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29781</v>
      </c>
      <c r="F826" s="16" t="s">
        <v>58</v>
      </c>
      <c r="H826" s="16"/>
      <c r="I826" s="16" t="s">
        <v>29522</v>
      </c>
      <c r="J826" s="16" t="s">
        <v>4951</v>
      </c>
      <c r="K826" t="s">
        <v>29523</v>
      </c>
      <c r="L826" t="s">
        <v>29524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29781</v>
      </c>
      <c r="F827" s="16"/>
      <c r="H827" s="16"/>
      <c r="I827" s="16" t="s">
        <v>29525</v>
      </c>
      <c r="J827" s="16" t="s">
        <v>4951</v>
      </c>
      <c r="K827" t="s">
        <v>29526</v>
      </c>
      <c r="L827" t="s">
        <v>29527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29528</v>
      </c>
      <c r="J828" s="16" t="s">
        <v>4951</v>
      </c>
      <c r="K828" t="s">
        <v>29529</v>
      </c>
      <c r="L828" t="s">
        <v>29530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29783</v>
      </c>
      <c r="F829" s="16"/>
      <c r="H829" s="16"/>
      <c r="I829" s="16" t="s">
        <v>29531</v>
      </c>
      <c r="J829" s="16" t="s">
        <v>4951</v>
      </c>
      <c r="K829" t="s">
        <v>29532</v>
      </c>
      <c r="L829" t="s">
        <v>29533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29783</v>
      </c>
      <c r="F830" s="16"/>
      <c r="H830" s="16"/>
      <c r="I830" s="16" t="s">
        <v>29534</v>
      </c>
      <c r="J830" s="16" t="s">
        <v>4951</v>
      </c>
      <c r="K830" t="s">
        <v>29535</v>
      </c>
      <c r="L830" t="s">
        <v>29536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s="16" t="s">
        <v>16177</v>
      </c>
      <c r="E831" s="16" t="s">
        <v>646</v>
      </c>
      <c r="F831" s="16"/>
      <c r="H831" s="16"/>
      <c r="I831" s="16" t="s">
        <v>29891</v>
      </c>
      <c r="J831" s="16" t="s">
        <v>4951</v>
      </c>
      <c r="K831" t="s">
        <v>29892</v>
      </c>
      <c r="L831" t="s">
        <v>29893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s="16" t="s">
        <v>3371</v>
      </c>
      <c r="E832" s="16" t="s">
        <v>646</v>
      </c>
      <c r="F832" s="16"/>
      <c r="H832" s="16"/>
      <c r="I832" s="16" t="s">
        <v>29894</v>
      </c>
      <c r="J832" s="16" t="s">
        <v>4951</v>
      </c>
      <c r="K832" t="s">
        <v>29895</v>
      </c>
      <c r="L832" t="s">
        <v>29896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s="16" t="s">
        <v>4</v>
      </c>
      <c r="E833" s="16" t="s">
        <v>260</v>
      </c>
      <c r="F833" s="16"/>
      <c r="H833" s="16"/>
      <c r="I833" s="16" t="s">
        <v>29897</v>
      </c>
      <c r="J833" s="16" t="s">
        <v>4951</v>
      </c>
      <c r="K833" t="s">
        <v>29898</v>
      </c>
      <c r="L833" t="s">
        <v>29899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s="16" t="s">
        <v>803</v>
      </c>
      <c r="E834" s="16" t="s">
        <v>8</v>
      </c>
      <c r="F834" s="16"/>
      <c r="H834" s="16"/>
      <c r="I834" s="16" t="s">
        <v>29900</v>
      </c>
      <c r="J834" s="16" t="s">
        <v>4951</v>
      </c>
      <c r="K834" t="s">
        <v>29901</v>
      </c>
      <c r="L834" t="s">
        <v>29902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s="16" t="s">
        <v>803</v>
      </c>
      <c r="E835" s="16" t="s">
        <v>8</v>
      </c>
      <c r="F835" s="16"/>
      <c r="H835" s="16"/>
      <c r="I835" s="16" t="s">
        <v>29903</v>
      </c>
      <c r="J835" s="16" t="s">
        <v>4951</v>
      </c>
      <c r="K835" t="s">
        <v>29904</v>
      </c>
      <c r="L835" t="s">
        <v>29905</v>
      </c>
      <c r="M835" s="2" t="str">
        <f>HYPERLINK(склад2въезд131920212223[[#This Row],[RelativePath]])</f>
        <v>10 Въезд ангар\GA3948333_6_20260614T195038Z.jpg</v>
      </c>
    </row>
  </sheetData>
  <conditionalFormatting sqref="D836:D846 E836:E849 G2:H835 D2:E835">
    <cfRule type="containsText" dxfId="929" priority="14" operator="containsText" text="Выезд с территории">
      <formula>NOT(ISERROR(SEARCH("Выезд с территории",D2)))</formula>
    </cfRule>
  </conditionalFormatting>
  <conditionalFormatting sqref="F2:F835">
    <cfRule type="notContainsText" dxfId="928" priority="13" operator="notContains" text="порожний">
      <formula>ISERROR(SEARCH("порожний",F2))</formula>
    </cfRule>
  </conditionalFormatting>
  <conditionalFormatting sqref="E2:E849">
    <cfRule type="containsText" dxfId="927" priority="11" operator="containsText" text="Газель базы">
      <formula>NOT(ISERROR(SEARCH("Газель базы",E2)))</formula>
    </cfRule>
    <cfRule type="containsText" dxfId="926" priority="12" operator="containsText" text="Погрузчик базы">
      <formula>NOT(ISERROR(SEARCH("Погрузчик базы",E2)))</formula>
    </cfRule>
  </conditionalFormatting>
  <conditionalFormatting sqref="E2:E849">
    <cfRule type="containsText" dxfId="925" priority="10" operator="containsText" text="Трактор базы">
      <formula>NOT(ISERROR(SEARCH("Трактор базы",E2)))</formula>
    </cfRule>
  </conditionalFormatting>
  <conditionalFormatting sqref="A2:C835">
    <cfRule type="expression" dxfId="924" priority="9">
      <formula>$A2="пн"</formula>
    </cfRule>
  </conditionalFormatting>
  <conditionalFormatting sqref="A2:C837">
    <cfRule type="expression" dxfId="923" priority="3">
      <formula>$A2="вс"</formula>
    </cfRule>
    <cfRule type="expression" dxfId="922" priority="4">
      <formula>$A2="сб"</formula>
    </cfRule>
    <cfRule type="expression" dxfId="921" priority="5">
      <formula>$A2="пт"</formula>
    </cfRule>
    <cfRule type="expression" dxfId="920" priority="6">
      <formula>$A2="чт"</formula>
    </cfRule>
    <cfRule type="expression" dxfId="919" priority="7">
      <formula>$A2="ср"</formula>
    </cfRule>
    <cfRule type="expression" dxfId="918" priority="8">
      <formula>$A2="вт"</formula>
    </cfRule>
  </conditionalFormatting>
  <conditionalFormatting sqref="D2:D846">
    <cfRule type="containsText" dxfId="9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6">
    <cfRule type="containsText" dxfId="9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12"/>
  <sheetViews>
    <sheetView zoomScale="90" zoomScaleNormal="90" workbookViewId="0">
      <pane ySplit="1" topLeftCell="A381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4</v>
      </c>
      <c r="E105" s="16" t="s">
        <v>8</v>
      </c>
      <c r="F105" s="16"/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162</v>
      </c>
      <c r="E106" s="16" t="s">
        <v>2302</v>
      </c>
      <c r="F106" s="16" t="s">
        <v>58</v>
      </c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4</v>
      </c>
      <c r="E107" s="16" t="s">
        <v>8</v>
      </c>
      <c r="F107" s="16"/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162</v>
      </c>
      <c r="E108" s="16" t="s">
        <v>2302</v>
      </c>
      <c r="F108" s="16" t="s">
        <v>58</v>
      </c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162</v>
      </c>
      <c r="E109" s="16" t="s">
        <v>2302</v>
      </c>
      <c r="F109" s="16" t="s">
        <v>58</v>
      </c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4</v>
      </c>
      <c r="E110" s="16" t="s">
        <v>8</v>
      </c>
      <c r="F110" s="16"/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29537</v>
      </c>
      <c r="J397" s="16" t="s">
        <v>4950</v>
      </c>
      <c r="K397" t="s">
        <v>29538</v>
      </c>
      <c r="L397" t="s">
        <v>29539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29787</v>
      </c>
      <c r="E398" s="16" t="s">
        <v>260</v>
      </c>
      <c r="F398" s="16"/>
      <c r="H398" s="16"/>
      <c r="I398" s="16" t="s">
        <v>29540</v>
      </c>
      <c r="J398" s="16" t="s">
        <v>4950</v>
      </c>
      <c r="K398" t="s">
        <v>29541</v>
      </c>
      <c r="L398" t="s">
        <v>29542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29543</v>
      </c>
      <c r="J399" s="16" t="s">
        <v>4950</v>
      </c>
      <c r="K399" t="s">
        <v>29544</v>
      </c>
      <c r="L399" t="s">
        <v>29545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29546</v>
      </c>
      <c r="J400" s="16" t="s">
        <v>4950</v>
      </c>
      <c r="K400" t="s">
        <v>29547</v>
      </c>
      <c r="L400" t="s">
        <v>29548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29787</v>
      </c>
      <c r="E401" s="16" t="s">
        <v>260</v>
      </c>
      <c r="F401" s="16"/>
      <c r="H401" s="16"/>
      <c r="I401" s="16" t="s">
        <v>29549</v>
      </c>
      <c r="J401" s="16" t="s">
        <v>4950</v>
      </c>
      <c r="K401" t="s">
        <v>29550</v>
      </c>
      <c r="L401" t="s">
        <v>29551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29552</v>
      </c>
      <c r="J402" s="16" t="s">
        <v>4950</v>
      </c>
      <c r="K402" t="s">
        <v>29553</v>
      </c>
      <c r="L402" t="s">
        <v>29554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29555</v>
      </c>
      <c r="J403" s="16" t="s">
        <v>4950</v>
      </c>
      <c r="K403" t="s">
        <v>29556</v>
      </c>
      <c r="L403" t="s">
        <v>29557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29558</v>
      </c>
      <c r="J404" s="16" t="s">
        <v>4950</v>
      </c>
      <c r="K404" t="s">
        <v>29559</v>
      </c>
      <c r="L404" t="s">
        <v>29560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29561</v>
      </c>
      <c r="J405" s="16" t="s">
        <v>4950</v>
      </c>
      <c r="K405" t="s">
        <v>29562</v>
      </c>
      <c r="L405" t="s">
        <v>29563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29564</v>
      </c>
      <c r="J406" s="16" t="s">
        <v>4950</v>
      </c>
      <c r="K406" t="s">
        <v>29565</v>
      </c>
      <c r="L406" t="s">
        <v>29566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s="16" t="s">
        <v>3371</v>
      </c>
      <c r="E407" s="16" t="s">
        <v>646</v>
      </c>
      <c r="F407" s="16"/>
      <c r="H407" s="16"/>
      <c r="I407" s="16" t="s">
        <v>29906</v>
      </c>
      <c r="J407" s="16" t="s">
        <v>4950</v>
      </c>
      <c r="K407" t="s">
        <v>29907</v>
      </c>
      <c r="L407" t="s">
        <v>29908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s="16" t="s">
        <v>4</v>
      </c>
      <c r="E408" s="16" t="s">
        <v>10091</v>
      </c>
      <c r="F408" s="16"/>
      <c r="H408" s="16"/>
      <c r="I408" s="16" t="s">
        <v>29909</v>
      </c>
      <c r="J408" s="16" t="s">
        <v>4950</v>
      </c>
      <c r="K408" t="s">
        <v>29910</v>
      </c>
      <c r="L408" t="s">
        <v>29911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s="16" t="s">
        <v>3371</v>
      </c>
      <c r="E409" s="16" t="s">
        <v>646</v>
      </c>
      <c r="F409" s="16"/>
      <c r="H409" s="16"/>
      <c r="I409" s="16" t="s">
        <v>29912</v>
      </c>
      <c r="J409" s="16" t="s">
        <v>4950</v>
      </c>
      <c r="K409" t="s">
        <v>29913</v>
      </c>
      <c r="L409" t="s">
        <v>29914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s="16" t="s">
        <v>803</v>
      </c>
      <c r="E410" s="16" t="s">
        <v>8</v>
      </c>
      <c r="F410" s="16"/>
      <c r="H410" s="16"/>
      <c r="I410" s="16" t="s">
        <v>29915</v>
      </c>
      <c r="J410" s="16" t="s">
        <v>4950</v>
      </c>
      <c r="K410" t="s">
        <v>29916</v>
      </c>
      <c r="L410" t="s">
        <v>29917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s="16" t="s">
        <v>803</v>
      </c>
      <c r="E411" s="16" t="s">
        <v>8</v>
      </c>
      <c r="F411" s="16"/>
      <c r="H411" s="16"/>
      <c r="I411" s="16" t="s">
        <v>29918</v>
      </c>
      <c r="J411" s="16" t="s">
        <v>4950</v>
      </c>
      <c r="K411" t="s">
        <v>29919</v>
      </c>
      <c r="L411" t="s">
        <v>29920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s="16" t="s">
        <v>803</v>
      </c>
      <c r="E412" s="16" t="s">
        <v>8</v>
      </c>
      <c r="F412" s="16"/>
      <c r="H412" s="16"/>
      <c r="I412" s="16" t="s">
        <v>29921</v>
      </c>
      <c r="J412" s="16" t="s">
        <v>4950</v>
      </c>
      <c r="K412" t="s">
        <v>29922</v>
      </c>
      <c r="L412" t="s">
        <v>29923</v>
      </c>
      <c r="M412" s="2" t="str">
        <f>HYPERLINK(склад2въезд1319202122237[[#This Row],[RelativePath]])</f>
        <v>11 Навес пилмат\GA3948333_5_20260614T164650Z.jpg</v>
      </c>
    </row>
  </sheetData>
  <conditionalFormatting sqref="D413:D423 E413:E426 G2:H412 D2:E412">
    <cfRule type="containsText" dxfId="915" priority="14" operator="containsText" text="Выезд с территории">
      <formula>NOT(ISERROR(SEARCH("Выезд с территории",D2)))</formula>
    </cfRule>
  </conditionalFormatting>
  <conditionalFormatting sqref="F2:F412">
    <cfRule type="notContainsText" dxfId="914" priority="13" operator="notContains" text="порожний">
      <formula>ISERROR(SEARCH("порожний",F2))</formula>
    </cfRule>
  </conditionalFormatting>
  <conditionalFormatting sqref="E2:E426">
    <cfRule type="containsText" dxfId="913" priority="11" operator="containsText" text="Газель базы">
      <formula>NOT(ISERROR(SEARCH("Газель базы",E2)))</formula>
    </cfRule>
    <cfRule type="containsText" dxfId="912" priority="12" operator="containsText" text="Погрузчик базы">
      <formula>NOT(ISERROR(SEARCH("Погрузчик базы",E2)))</formula>
    </cfRule>
  </conditionalFormatting>
  <conditionalFormatting sqref="E2:E426">
    <cfRule type="containsText" dxfId="911" priority="10" operator="containsText" text="Трактор базы">
      <formula>NOT(ISERROR(SEARCH("Трактор базы",E2)))</formula>
    </cfRule>
  </conditionalFormatting>
  <conditionalFormatting sqref="A2:C412">
    <cfRule type="expression" dxfId="910" priority="9">
      <formula>$A2="пн"</formula>
    </cfRule>
  </conditionalFormatting>
  <conditionalFormatting sqref="A2:C414">
    <cfRule type="expression" dxfId="909" priority="3">
      <formula>$A2="вс"</formula>
    </cfRule>
    <cfRule type="expression" dxfId="908" priority="4">
      <formula>$A2="сб"</formula>
    </cfRule>
    <cfRule type="expression" dxfId="907" priority="5">
      <formula>$A2="пт"</formula>
    </cfRule>
    <cfRule type="expression" dxfId="906" priority="6">
      <formula>$A2="чт"</formula>
    </cfRule>
    <cfRule type="expression" dxfId="905" priority="7">
      <formula>$A2="ср"</formula>
    </cfRule>
    <cfRule type="expression" dxfId="904" priority="8">
      <formula>$A2="вт"</formula>
    </cfRule>
  </conditionalFormatting>
  <conditionalFormatting sqref="D2:D423">
    <cfRule type="containsText" dxfId="9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3">
    <cfRule type="containsText" dxfId="9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48"/>
  <sheetViews>
    <sheetView zoomScale="90" zoomScaleNormal="90" workbookViewId="0">
      <pane ySplit="1" topLeftCell="A32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29567</v>
      </c>
      <c r="J337" s="16" t="s">
        <v>1180</v>
      </c>
      <c r="K337" t="s">
        <v>29568</v>
      </c>
      <c r="L337" t="s">
        <v>29569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29570</v>
      </c>
      <c r="J338" s="16" t="s">
        <v>1180</v>
      </c>
      <c r="K338" t="s">
        <v>29571</v>
      </c>
      <c r="L338" t="s">
        <v>29572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29793</v>
      </c>
      <c r="E339" s="16" t="s">
        <v>260</v>
      </c>
      <c r="F339" s="16"/>
      <c r="H339" s="16"/>
      <c r="I339" s="16" t="s">
        <v>29573</v>
      </c>
      <c r="J339" s="16" t="s">
        <v>1180</v>
      </c>
      <c r="K339" t="s">
        <v>29574</v>
      </c>
      <c r="L339" t="s">
        <v>29575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29576</v>
      </c>
      <c r="J340" s="16" t="s">
        <v>1180</v>
      </c>
      <c r="K340" t="s">
        <v>29577</v>
      </c>
      <c r="L340" t="s">
        <v>29578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29579</v>
      </c>
      <c r="J341" s="16" t="s">
        <v>1180</v>
      </c>
      <c r="K341" t="s">
        <v>29580</v>
      </c>
      <c r="L341" t="s">
        <v>29581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29582</v>
      </c>
      <c r="J342" s="16" t="s">
        <v>1180</v>
      </c>
      <c r="K342" t="s">
        <v>29583</v>
      </c>
      <c r="L342" t="s">
        <v>29584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29585</v>
      </c>
      <c r="J343" s="16" t="s">
        <v>1180</v>
      </c>
      <c r="K343" t="s">
        <v>29586</v>
      </c>
      <c r="L343" t="s">
        <v>29587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s="16" t="s">
        <v>803</v>
      </c>
      <c r="E344" s="16" t="s">
        <v>8</v>
      </c>
      <c r="F344" s="16"/>
      <c r="H344" s="16"/>
      <c r="I344" s="16" t="s">
        <v>29924</v>
      </c>
      <c r="J344" s="16" t="s">
        <v>1180</v>
      </c>
      <c r="K344" t="s">
        <v>29925</v>
      </c>
      <c r="L344" t="s">
        <v>29926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s="16" t="s">
        <v>803</v>
      </c>
      <c r="E345" s="16" t="s">
        <v>3240</v>
      </c>
      <c r="F345" s="16"/>
      <c r="H345" s="16"/>
      <c r="I345" s="16" t="s">
        <v>29927</v>
      </c>
      <c r="J345" s="16" t="s">
        <v>1180</v>
      </c>
      <c r="K345" t="s">
        <v>29928</v>
      </c>
      <c r="L345" t="s">
        <v>29929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s="16" t="s">
        <v>803</v>
      </c>
      <c r="E346" s="16" t="s">
        <v>3240</v>
      </c>
      <c r="F346" s="16"/>
      <c r="H346" s="16"/>
      <c r="I346" s="16" t="s">
        <v>29930</v>
      </c>
      <c r="J346" s="16" t="s">
        <v>1180</v>
      </c>
      <c r="K346" t="s">
        <v>29931</v>
      </c>
      <c r="L346" t="s">
        <v>29932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s="16" t="s">
        <v>803</v>
      </c>
      <c r="E347" s="16" t="s">
        <v>10091</v>
      </c>
      <c r="F347" s="16"/>
      <c r="H347" s="16"/>
      <c r="I347" s="16" t="s">
        <v>29933</v>
      </c>
      <c r="J347" s="16" t="s">
        <v>1180</v>
      </c>
      <c r="K347" t="s">
        <v>29934</v>
      </c>
      <c r="L347" t="s">
        <v>29935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s="16" t="s">
        <v>803</v>
      </c>
      <c r="E348" s="16" t="s">
        <v>3240</v>
      </c>
      <c r="F348" s="16"/>
      <c r="H348" s="16"/>
      <c r="I348" s="16" t="s">
        <v>29936</v>
      </c>
      <c r="J348" s="16" t="s">
        <v>1180</v>
      </c>
      <c r="K348" t="s">
        <v>29937</v>
      </c>
      <c r="L348" t="s">
        <v>29938</v>
      </c>
      <c r="M348" s="2" t="str">
        <f>HYPERLINK(склад2въезд13192021222378[[#This Row],[RelativePath]])</f>
        <v>12 Площадка 3 кран\K07156189_20_20260614T114954Z.jpg</v>
      </c>
    </row>
  </sheetData>
  <conditionalFormatting sqref="D349:D359 E349:E362 G2:H348 D2:E348">
    <cfRule type="containsText" dxfId="901" priority="14" operator="containsText" text="Выезд с территории">
      <formula>NOT(ISERROR(SEARCH("Выезд с территории",D2)))</formula>
    </cfRule>
  </conditionalFormatting>
  <conditionalFormatting sqref="F2:F348">
    <cfRule type="notContainsText" dxfId="900" priority="13" operator="notContains" text="порожний">
      <formula>ISERROR(SEARCH("порожний",F2))</formula>
    </cfRule>
  </conditionalFormatting>
  <conditionalFormatting sqref="E2:E362">
    <cfRule type="containsText" dxfId="899" priority="11" operator="containsText" text="Газель базы">
      <formula>NOT(ISERROR(SEARCH("Газель базы",E2)))</formula>
    </cfRule>
    <cfRule type="containsText" dxfId="898" priority="12" operator="containsText" text="Погрузчик базы">
      <formula>NOT(ISERROR(SEARCH("Погрузчик базы",E2)))</formula>
    </cfRule>
  </conditionalFormatting>
  <conditionalFormatting sqref="E2:E362">
    <cfRule type="containsText" dxfId="897" priority="10" operator="containsText" text="Трактор базы">
      <formula>NOT(ISERROR(SEARCH("Трактор базы",E2)))</formula>
    </cfRule>
  </conditionalFormatting>
  <conditionalFormatting sqref="A2:C348">
    <cfRule type="expression" dxfId="896" priority="9">
      <formula>$A2="пн"</formula>
    </cfRule>
  </conditionalFormatting>
  <conditionalFormatting sqref="A2:C350">
    <cfRule type="expression" dxfId="895" priority="3">
      <formula>$A2="вс"</formula>
    </cfRule>
    <cfRule type="expression" dxfId="894" priority="4">
      <formula>$A2="сб"</formula>
    </cfRule>
    <cfRule type="expression" dxfId="893" priority="5">
      <formula>$A2="пт"</formula>
    </cfRule>
    <cfRule type="expression" dxfId="892" priority="6">
      <formula>$A2="чт"</formula>
    </cfRule>
    <cfRule type="expression" dxfId="891" priority="7">
      <formula>$A2="ср"</formula>
    </cfRule>
    <cfRule type="expression" dxfId="890" priority="8">
      <formula>$A2="вт"</formula>
    </cfRule>
  </conditionalFormatting>
  <conditionalFormatting sqref="D2:D359">
    <cfRule type="containsText" dxfId="8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9">
    <cfRule type="containsText" dxfId="8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93"/>
  <sheetViews>
    <sheetView zoomScale="90" zoomScaleNormal="90" workbookViewId="0">
      <pane ySplit="1" topLeftCell="A256" activePane="bottomLeft" state="frozen"/>
      <selection pane="bottomLeft" activeCell="E282" sqref="E2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29588</v>
      </c>
      <c r="J278" s="16" t="s">
        <v>1181</v>
      </c>
      <c r="K278" t="s">
        <v>29589</v>
      </c>
      <c r="L278" t="s">
        <v>29590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29591</v>
      </c>
      <c r="J279" s="16" t="s">
        <v>1181</v>
      </c>
      <c r="K279" t="s">
        <v>29592</v>
      </c>
      <c r="L279" t="s">
        <v>29593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29594</v>
      </c>
      <c r="J280" s="16" t="s">
        <v>1181</v>
      </c>
      <c r="K280" t="s">
        <v>29595</v>
      </c>
      <c r="L280" t="s">
        <v>29596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29597</v>
      </c>
      <c r="J281" s="16" t="s">
        <v>1181</v>
      </c>
      <c r="K281" t="s">
        <v>29598</v>
      </c>
      <c r="L281" t="s">
        <v>29599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29794</v>
      </c>
      <c r="H282" s="16"/>
      <c r="I282" s="16" t="s">
        <v>29600</v>
      </c>
      <c r="J282" s="16" t="s">
        <v>1181</v>
      </c>
      <c r="K282" t="s">
        <v>29601</v>
      </c>
      <c r="L282" t="s">
        <v>29602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s="16" t="s">
        <v>305</v>
      </c>
      <c r="E283" s="16" t="s">
        <v>86</v>
      </c>
      <c r="F283" s="16"/>
      <c r="H283" s="16"/>
      <c r="I283" s="16" t="s">
        <v>29975</v>
      </c>
      <c r="J283" s="16" t="s">
        <v>1181</v>
      </c>
      <c r="K283" t="s">
        <v>29976</v>
      </c>
      <c r="L283" t="s">
        <v>29977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s="16" t="s">
        <v>305</v>
      </c>
      <c r="E284" s="16" t="s">
        <v>86</v>
      </c>
      <c r="F284" s="16"/>
      <c r="H284" s="16"/>
      <c r="I284" s="16" t="s">
        <v>29978</v>
      </c>
      <c r="J284" s="16" t="s">
        <v>1181</v>
      </c>
      <c r="K284" t="s">
        <v>29979</v>
      </c>
      <c r="L284" t="s">
        <v>29980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s="16" t="s">
        <v>163</v>
      </c>
      <c r="E285" s="16" t="s">
        <v>27689</v>
      </c>
      <c r="F285" s="16" t="s">
        <v>60</v>
      </c>
      <c r="H285" s="16"/>
      <c r="I285" s="16" t="s">
        <v>29981</v>
      </c>
      <c r="J285" s="16" t="s">
        <v>1181</v>
      </c>
      <c r="K285" t="s">
        <v>29982</v>
      </c>
      <c r="L285" t="s">
        <v>29983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s="16" t="s">
        <v>163</v>
      </c>
      <c r="E286" s="16" t="s">
        <v>27689</v>
      </c>
      <c r="F286" s="16" t="s">
        <v>60</v>
      </c>
      <c r="H286" s="16"/>
      <c r="I286" s="16" t="s">
        <v>29984</v>
      </c>
      <c r="J286" s="16" t="s">
        <v>1181</v>
      </c>
      <c r="K286" t="s">
        <v>29985</v>
      </c>
      <c r="L286" t="s">
        <v>29986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s="16" t="s">
        <v>163</v>
      </c>
      <c r="E287" s="16" t="s">
        <v>27689</v>
      </c>
      <c r="F287" s="16" t="s">
        <v>60</v>
      </c>
      <c r="H287" s="16"/>
      <c r="I287" s="16" t="s">
        <v>29987</v>
      </c>
      <c r="J287" s="16" t="s">
        <v>1181</v>
      </c>
      <c r="K287" t="s">
        <v>29988</v>
      </c>
      <c r="L287" t="s">
        <v>29989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s="16" t="s">
        <v>163</v>
      </c>
      <c r="E288" s="16" t="s">
        <v>27689</v>
      </c>
      <c r="F288" s="16" t="s">
        <v>60</v>
      </c>
      <c r="H288" s="16"/>
      <c r="I288" s="16" t="s">
        <v>29990</v>
      </c>
      <c r="J288" s="16" t="s">
        <v>1181</v>
      </c>
      <c r="K288" t="s">
        <v>29991</v>
      </c>
      <c r="L288" t="s">
        <v>29992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s="16" t="s">
        <v>163</v>
      </c>
      <c r="E289" s="16" t="s">
        <v>27689</v>
      </c>
      <c r="F289" s="16" t="s">
        <v>60</v>
      </c>
      <c r="H289" s="16"/>
      <c r="I289" s="16" t="s">
        <v>29993</v>
      </c>
      <c r="J289" s="16" t="s">
        <v>1181</v>
      </c>
      <c r="K289" t="s">
        <v>29994</v>
      </c>
      <c r="L289" t="s">
        <v>29995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s="16" t="s">
        <v>163</v>
      </c>
      <c r="E290" s="16" t="s">
        <v>27689</v>
      </c>
      <c r="F290" s="16" t="s">
        <v>60</v>
      </c>
      <c r="H290" s="16"/>
      <c r="I290" s="16" t="s">
        <v>29996</v>
      </c>
      <c r="J290" s="16" t="s">
        <v>1181</v>
      </c>
      <c r="K290" t="s">
        <v>29997</v>
      </c>
      <c r="L290" t="s">
        <v>29998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s="16" t="s">
        <v>1587</v>
      </c>
      <c r="E291" s="16" t="s">
        <v>27689</v>
      </c>
      <c r="F291" s="16" t="s">
        <v>51</v>
      </c>
      <c r="H291" s="16"/>
      <c r="I291" s="16" t="s">
        <v>29999</v>
      </c>
      <c r="J291" s="16" t="s">
        <v>1181</v>
      </c>
      <c r="K291" t="s">
        <v>30000</v>
      </c>
      <c r="L291" t="s">
        <v>30001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s="16" t="s">
        <v>803</v>
      </c>
      <c r="E292" s="16" t="s">
        <v>8</v>
      </c>
      <c r="F292" s="16"/>
      <c r="H292" s="16"/>
      <c r="I292" s="16" t="s">
        <v>30002</v>
      </c>
      <c r="J292" s="16" t="s">
        <v>1181</v>
      </c>
      <c r="K292" t="s">
        <v>30003</v>
      </c>
      <c r="L292" t="s">
        <v>30004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s="16" t="s">
        <v>803</v>
      </c>
      <c r="E293" s="16" t="s">
        <v>8</v>
      </c>
      <c r="F293" s="16"/>
      <c r="H293" s="16"/>
      <c r="I293" s="16" t="s">
        <v>30005</v>
      </c>
      <c r="J293" s="16" t="s">
        <v>1181</v>
      </c>
      <c r="K293" t="s">
        <v>30006</v>
      </c>
      <c r="L293" t="s">
        <v>30007</v>
      </c>
      <c r="M293" s="2" t="str">
        <f>HYPERLINK(склад2въезд131920212223789[[#This Row],[RelativePath]])</f>
        <v>13 Склад хол\K07156189_23_20260614T213521Z.jpg</v>
      </c>
    </row>
  </sheetData>
  <conditionalFormatting sqref="D294:D304 E294:E307 G2:H293 D2:E293">
    <cfRule type="containsText" dxfId="887" priority="14" operator="containsText" text="Выезд с территории">
      <formula>NOT(ISERROR(SEARCH("Выезд с территории",D2)))</formula>
    </cfRule>
  </conditionalFormatting>
  <conditionalFormatting sqref="F2:F293">
    <cfRule type="notContainsText" dxfId="886" priority="13" operator="notContains" text="порожний">
      <formula>ISERROR(SEARCH("порожний",F2))</formula>
    </cfRule>
  </conditionalFormatting>
  <conditionalFormatting sqref="E2:E307">
    <cfRule type="containsText" dxfId="885" priority="11" operator="containsText" text="Газель базы">
      <formula>NOT(ISERROR(SEARCH("Газель базы",E2)))</formula>
    </cfRule>
    <cfRule type="containsText" dxfId="884" priority="12" operator="containsText" text="Погрузчик базы">
      <formula>NOT(ISERROR(SEARCH("Погрузчик базы",E2)))</formula>
    </cfRule>
  </conditionalFormatting>
  <conditionalFormatting sqref="E2:E307">
    <cfRule type="containsText" dxfId="883" priority="10" operator="containsText" text="Трактор базы">
      <formula>NOT(ISERROR(SEARCH("Трактор базы",E2)))</formula>
    </cfRule>
  </conditionalFormatting>
  <conditionalFormatting sqref="A2:C293">
    <cfRule type="expression" dxfId="882" priority="9">
      <formula>$A2="пн"</formula>
    </cfRule>
  </conditionalFormatting>
  <conditionalFormatting sqref="A2:C295">
    <cfRule type="expression" dxfId="881" priority="3">
      <formula>$A2="вс"</formula>
    </cfRule>
    <cfRule type="expression" dxfId="880" priority="4">
      <formula>$A2="сб"</formula>
    </cfRule>
    <cfRule type="expression" dxfId="879" priority="5">
      <formula>$A2="пт"</formula>
    </cfRule>
    <cfRule type="expression" dxfId="878" priority="6">
      <formula>$A2="чт"</formula>
    </cfRule>
    <cfRule type="expression" dxfId="877" priority="7">
      <formula>$A2="ср"</formula>
    </cfRule>
    <cfRule type="expression" dxfId="876" priority="8">
      <formula>$A2="вт"</formula>
    </cfRule>
  </conditionalFormatting>
  <conditionalFormatting sqref="D2:D304">
    <cfRule type="containsText" dxfId="8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4">
    <cfRule type="containsText" dxfId="8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57"/>
  <sheetViews>
    <sheetView zoomScale="90" zoomScaleNormal="90" workbookViewId="0">
      <pane ySplit="1" topLeftCell="A42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29660</v>
      </c>
      <c r="J449" s="16" t="s">
        <v>4616</v>
      </c>
      <c r="K449" t="s">
        <v>29661</v>
      </c>
      <c r="L449" t="s">
        <v>29662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29663</v>
      </c>
      <c r="J450" s="16" t="s">
        <v>4616</v>
      </c>
      <c r="K450" t="s">
        <v>29664</v>
      </c>
      <c r="L450" t="s">
        <v>29665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29666</v>
      </c>
      <c r="J451" s="16" t="s">
        <v>4616</v>
      </c>
      <c r="K451" t="s">
        <v>29667</v>
      </c>
      <c r="L451" t="s">
        <v>29668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29669</v>
      </c>
      <c r="J452" s="16" t="s">
        <v>4616</v>
      </c>
      <c r="K452" t="s">
        <v>29670</v>
      </c>
      <c r="L452" t="s">
        <v>29671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s="16" t="s">
        <v>3371</v>
      </c>
      <c r="E453" s="16" t="s">
        <v>646</v>
      </c>
      <c r="F453" s="16"/>
      <c r="H453" s="16"/>
      <c r="I453" s="16" t="s">
        <v>30023</v>
      </c>
      <c r="J453" s="16" t="s">
        <v>4616</v>
      </c>
      <c r="K453" t="s">
        <v>30024</v>
      </c>
      <c r="L453" t="s">
        <v>30025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s="16" t="s">
        <v>91</v>
      </c>
      <c r="E454" s="16" t="s">
        <v>27689</v>
      </c>
      <c r="F454" s="16" t="s">
        <v>60</v>
      </c>
      <c r="H454" s="16"/>
      <c r="I454" s="16" t="s">
        <v>30026</v>
      </c>
      <c r="J454" s="16" t="s">
        <v>4616</v>
      </c>
      <c r="K454" t="s">
        <v>30027</v>
      </c>
      <c r="L454" t="s">
        <v>30028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s="16" t="s">
        <v>62</v>
      </c>
      <c r="E455" s="16" t="s">
        <v>27689</v>
      </c>
      <c r="F455" s="16" t="s">
        <v>51</v>
      </c>
      <c r="H455" s="16"/>
      <c r="I455" s="16" t="s">
        <v>30029</v>
      </c>
      <c r="J455" s="16" t="s">
        <v>4616</v>
      </c>
      <c r="K455" t="s">
        <v>30030</v>
      </c>
      <c r="L455" t="s">
        <v>30031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s="16" t="s">
        <v>803</v>
      </c>
      <c r="E456" s="16" t="s">
        <v>8</v>
      </c>
      <c r="F456" s="16"/>
      <c r="H456" s="16"/>
      <c r="I456" s="16" t="s">
        <v>30032</v>
      </c>
      <c r="J456" s="16" t="s">
        <v>4616</v>
      </c>
      <c r="K456" t="s">
        <v>30033</v>
      </c>
      <c r="L456" t="s">
        <v>30034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s="16" t="s">
        <v>803</v>
      </c>
      <c r="E457" s="16" t="s">
        <v>8</v>
      </c>
      <c r="F457" s="16"/>
      <c r="H457" s="16"/>
      <c r="I457" s="16" t="s">
        <v>30035</v>
      </c>
      <c r="J457" s="16" t="s">
        <v>4616</v>
      </c>
      <c r="K457" t="s">
        <v>30036</v>
      </c>
      <c r="L457" t="s">
        <v>30037</v>
      </c>
      <c r="M457" s="2" t="str">
        <f>HYPERLINK(склад2въезд131920212223789106[[#This Row],[RelativePath]])</f>
        <v>14 На гаражи\GD7678666_1_20260614T211846Z.jpg</v>
      </c>
    </row>
  </sheetData>
  <conditionalFormatting sqref="D458:D468 E458:E471 D2:E457 G2:H457">
    <cfRule type="containsText" dxfId="873" priority="14" operator="containsText" text="Выезд с территории">
      <formula>NOT(ISERROR(SEARCH("Выезд с территории",D2)))</formula>
    </cfRule>
  </conditionalFormatting>
  <conditionalFormatting sqref="F2:F457">
    <cfRule type="notContainsText" dxfId="872" priority="13" operator="notContains" text="порожний">
      <formula>ISERROR(SEARCH("порожний",F2))</formula>
    </cfRule>
  </conditionalFormatting>
  <conditionalFormatting sqref="E2:E471">
    <cfRule type="containsText" dxfId="871" priority="11" operator="containsText" text="Газель базы">
      <formula>NOT(ISERROR(SEARCH("Газель базы",E2)))</formula>
    </cfRule>
    <cfRule type="containsText" dxfId="870" priority="12" operator="containsText" text="Погрузчик базы">
      <formula>NOT(ISERROR(SEARCH("Погрузчик базы",E2)))</formula>
    </cfRule>
  </conditionalFormatting>
  <conditionalFormatting sqref="E2:E471">
    <cfRule type="containsText" dxfId="869" priority="10" operator="containsText" text="Трактор базы">
      <formula>NOT(ISERROR(SEARCH("Трактор базы",E2)))</formula>
    </cfRule>
  </conditionalFormatting>
  <conditionalFormatting sqref="A2:C457">
    <cfRule type="expression" dxfId="868" priority="9">
      <formula>$A2="пн"</formula>
    </cfRule>
  </conditionalFormatting>
  <conditionalFormatting sqref="A2:C459">
    <cfRule type="expression" dxfId="867" priority="3">
      <formula>$A2="вс"</formula>
    </cfRule>
    <cfRule type="expression" dxfId="866" priority="4">
      <formula>$A2="сб"</formula>
    </cfRule>
    <cfRule type="expression" dxfId="865" priority="5">
      <formula>$A2="пт"</formula>
    </cfRule>
    <cfRule type="expression" dxfId="864" priority="6">
      <formula>$A2="чт"</formula>
    </cfRule>
    <cfRule type="expression" dxfId="863" priority="7">
      <formula>$A2="ср"</formula>
    </cfRule>
    <cfRule type="expression" dxfId="862" priority="8">
      <formula>$A2="вт"</formula>
    </cfRule>
  </conditionalFormatting>
  <conditionalFormatting sqref="D2:D468">
    <cfRule type="containsText" dxfId="8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8">
    <cfRule type="containsText" dxfId="8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94"/>
  <sheetViews>
    <sheetView zoomScale="90" zoomScaleNormal="90" workbookViewId="0">
      <pane ySplit="1" topLeftCell="A365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29672</v>
      </c>
      <c r="J379" s="16" t="s">
        <v>4948</v>
      </c>
      <c r="K379" t="s">
        <v>29673</v>
      </c>
      <c r="L379" t="s">
        <v>29674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29675</v>
      </c>
      <c r="J380" s="16" t="s">
        <v>4948</v>
      </c>
      <c r="K380" t="s">
        <v>29676</v>
      </c>
      <c r="L380" t="s">
        <v>29677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29795</v>
      </c>
      <c r="E381" s="16" t="s">
        <v>86</v>
      </c>
      <c r="F381" s="16"/>
      <c r="H381" s="16"/>
      <c r="I381" s="16" t="s">
        <v>29678</v>
      </c>
      <c r="J381" s="16" t="s">
        <v>4948</v>
      </c>
      <c r="K381" t="s">
        <v>29679</v>
      </c>
      <c r="L381" t="s">
        <v>29680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29681</v>
      </c>
      <c r="J382" s="16" t="s">
        <v>4948</v>
      </c>
      <c r="K382" t="s">
        <v>29682</v>
      </c>
      <c r="L382" t="s">
        <v>29683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29684</v>
      </c>
      <c r="J383" s="16" t="s">
        <v>4948</v>
      </c>
      <c r="K383" t="s">
        <v>29685</v>
      </c>
      <c r="L383" t="s">
        <v>29686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29687</v>
      </c>
      <c r="J384" s="16" t="s">
        <v>4948</v>
      </c>
      <c r="K384" t="s">
        <v>29688</v>
      </c>
      <c r="L384" t="s">
        <v>29689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29690</v>
      </c>
      <c r="J385" s="16" t="s">
        <v>4948</v>
      </c>
      <c r="K385" t="s">
        <v>29691</v>
      </c>
      <c r="L385" t="s">
        <v>29692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29693</v>
      </c>
      <c r="J386" s="16" t="s">
        <v>4948</v>
      </c>
      <c r="K386" t="s">
        <v>29694</v>
      </c>
      <c r="L386" t="s">
        <v>29695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29785</v>
      </c>
      <c r="E387" s="16" t="s">
        <v>646</v>
      </c>
      <c r="F387" s="16"/>
      <c r="H387" s="16"/>
      <c r="I387" s="16" t="s">
        <v>29696</v>
      </c>
      <c r="J387" s="16" t="s">
        <v>4948</v>
      </c>
      <c r="K387" t="s">
        <v>29697</v>
      </c>
      <c r="L387" t="s">
        <v>29698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29699</v>
      </c>
      <c r="J388" s="16" t="s">
        <v>4948</v>
      </c>
      <c r="K388" t="s">
        <v>29700</v>
      </c>
      <c r="L388" t="s">
        <v>29701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29702</v>
      </c>
      <c r="J389" s="16" t="s">
        <v>4948</v>
      </c>
      <c r="K389" t="s">
        <v>29703</v>
      </c>
      <c r="L389" t="s">
        <v>29704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29705</v>
      </c>
      <c r="J390" s="16" t="s">
        <v>4948</v>
      </c>
      <c r="K390" t="s">
        <v>29706</v>
      </c>
      <c r="L390" t="s">
        <v>29707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29708</v>
      </c>
      <c r="J391" s="16" t="s">
        <v>4948</v>
      </c>
      <c r="K391" t="s">
        <v>29709</v>
      </c>
      <c r="L391" t="s">
        <v>29710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s="16" t="s">
        <v>803</v>
      </c>
      <c r="E392" s="16" t="s">
        <v>8</v>
      </c>
      <c r="F392" s="16"/>
      <c r="H392" s="16"/>
      <c r="I392" s="16" t="s">
        <v>30038</v>
      </c>
      <c r="J392" s="16" t="s">
        <v>4948</v>
      </c>
      <c r="K392" t="s">
        <v>30039</v>
      </c>
      <c r="L392" t="s">
        <v>30040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s="16" t="s">
        <v>803</v>
      </c>
      <c r="E393" s="16" t="s">
        <v>8</v>
      </c>
      <c r="F393" s="16"/>
      <c r="H393" s="16"/>
      <c r="I393" s="16" t="s">
        <v>30041</v>
      </c>
      <c r="J393" s="16" t="s">
        <v>4948</v>
      </c>
      <c r="K393" t="s">
        <v>30042</v>
      </c>
      <c r="L393" t="s">
        <v>30043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s="16" t="s">
        <v>4</v>
      </c>
      <c r="E394" s="16" t="s">
        <v>10091</v>
      </c>
      <c r="F394" s="16"/>
      <c r="H394" s="16"/>
      <c r="I394" s="16" t="s">
        <v>30044</v>
      </c>
      <c r="J394" s="16" t="s">
        <v>4948</v>
      </c>
      <c r="K394" t="s">
        <v>30045</v>
      </c>
      <c r="L394" t="s">
        <v>30046</v>
      </c>
      <c r="M394" s="2" t="str">
        <f>HYPERLINK(входСтолярка[[#This Row],[RelativePath]])</f>
        <v>15 Вход столярка\GA3948333_9_20260614T170110Z.jpg</v>
      </c>
    </row>
  </sheetData>
  <conditionalFormatting sqref="D395:D405 E395:E408 D2:E394 G2:H394">
    <cfRule type="containsText" dxfId="859" priority="14" operator="containsText" text="Выезд с территории">
      <formula>NOT(ISERROR(SEARCH("Выезд с территории",D2)))</formula>
    </cfRule>
  </conditionalFormatting>
  <conditionalFormatting sqref="F2:F394">
    <cfRule type="notContainsText" dxfId="858" priority="13" operator="notContains" text="порожний">
      <formula>ISERROR(SEARCH("порожний",F2))</formula>
    </cfRule>
  </conditionalFormatting>
  <conditionalFormatting sqref="E2:E408">
    <cfRule type="containsText" dxfId="857" priority="11" operator="containsText" text="Газель базы">
      <formula>NOT(ISERROR(SEARCH("Газель базы",E2)))</formula>
    </cfRule>
    <cfRule type="containsText" dxfId="856" priority="12" operator="containsText" text="Погрузчик базы">
      <formula>NOT(ISERROR(SEARCH("Погрузчик базы",E2)))</formula>
    </cfRule>
  </conditionalFormatting>
  <conditionalFormatting sqref="E2:E408">
    <cfRule type="containsText" dxfId="855" priority="10" operator="containsText" text="Трактор базы">
      <formula>NOT(ISERROR(SEARCH("Трактор базы",E2)))</formula>
    </cfRule>
  </conditionalFormatting>
  <conditionalFormatting sqref="A2:C394">
    <cfRule type="expression" dxfId="854" priority="9">
      <formula>$A2="пн"</formula>
    </cfRule>
  </conditionalFormatting>
  <conditionalFormatting sqref="A2:C396">
    <cfRule type="expression" dxfId="853" priority="3">
      <formula>$A2="вс"</formula>
    </cfRule>
    <cfRule type="expression" dxfId="852" priority="4">
      <formula>$A2="сб"</formula>
    </cfRule>
    <cfRule type="expression" dxfId="851" priority="5">
      <formula>$A2="пт"</formula>
    </cfRule>
    <cfRule type="expression" dxfId="850" priority="6">
      <formula>$A2="чт"</formula>
    </cfRule>
    <cfRule type="expression" dxfId="849" priority="7">
      <formula>$A2="ср"</formula>
    </cfRule>
    <cfRule type="expression" dxfId="848" priority="8">
      <formula>$A2="вт"</formula>
    </cfRule>
  </conditionalFormatting>
  <conditionalFormatting sqref="D2:D405">
    <cfRule type="containsText" dxfId="8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5">
    <cfRule type="containsText" dxfId="8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01"/>
  <sheetViews>
    <sheetView zoomScale="90" zoomScaleNormal="90" workbookViewId="0">
      <pane ySplit="1" topLeftCell="A771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9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29711</v>
      </c>
      <c r="J786" s="16" t="s">
        <v>4960</v>
      </c>
      <c r="K786" t="s">
        <v>29712</v>
      </c>
      <c r="L786" t="s">
        <v>29713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29714</v>
      </c>
      <c r="J787" s="16" t="s">
        <v>4960</v>
      </c>
      <c r="K787" t="s">
        <v>29715</v>
      </c>
      <c r="L787" t="s">
        <v>29716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29717</v>
      </c>
      <c r="J788" s="16" t="s">
        <v>4960</v>
      </c>
      <c r="K788" t="s">
        <v>29718</v>
      </c>
      <c r="L788" t="s">
        <v>29719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29720</v>
      </c>
      <c r="J789" s="16" t="s">
        <v>4960</v>
      </c>
      <c r="K789" t="s">
        <v>29721</v>
      </c>
      <c r="L789" t="s">
        <v>29722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29723</v>
      </c>
      <c r="J790" s="16" t="s">
        <v>4960</v>
      </c>
      <c r="K790" t="s">
        <v>29724</v>
      </c>
      <c r="L790" t="s">
        <v>29725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29726</v>
      </c>
      <c r="J791" s="16" t="s">
        <v>4960</v>
      </c>
      <c r="K791" t="s">
        <v>29727</v>
      </c>
      <c r="L791" t="s">
        <v>29728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29729</v>
      </c>
      <c r="J792" s="16" t="s">
        <v>4960</v>
      </c>
      <c r="K792" t="s">
        <v>29730</v>
      </c>
      <c r="L792" t="s">
        <v>29731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29732</v>
      </c>
      <c r="J793" s="16" t="s">
        <v>4960</v>
      </c>
      <c r="K793" t="s">
        <v>29733</v>
      </c>
      <c r="L793" t="s">
        <v>29734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29735</v>
      </c>
      <c r="J794" s="16" t="s">
        <v>4960</v>
      </c>
      <c r="K794" t="s">
        <v>29736</v>
      </c>
      <c r="L794" t="s">
        <v>29737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29738</v>
      </c>
      <c r="J795" s="16" t="s">
        <v>4960</v>
      </c>
      <c r="K795" t="s">
        <v>29739</v>
      </c>
      <c r="L795" t="s">
        <v>29740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29741</v>
      </c>
      <c r="J796" s="16" t="s">
        <v>4960</v>
      </c>
      <c r="K796" t="s">
        <v>29742</v>
      </c>
      <c r="L796" t="s">
        <v>29743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s="16" t="s">
        <v>7896</v>
      </c>
      <c r="E797" s="16" t="s">
        <v>646</v>
      </c>
      <c r="F797" s="16"/>
      <c r="H797" s="16"/>
      <c r="I797" s="16" t="s">
        <v>30047</v>
      </c>
      <c r="J797" s="16" t="s">
        <v>4960</v>
      </c>
      <c r="K797" t="s">
        <v>30048</v>
      </c>
      <c r="L797" t="s">
        <v>30049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s="16" t="s">
        <v>7896</v>
      </c>
      <c r="E798" s="16" t="s">
        <v>260</v>
      </c>
      <c r="F798" s="16"/>
      <c r="H798" s="16"/>
      <c r="I798" s="16" t="s">
        <v>30050</v>
      </c>
      <c r="J798" s="16" t="s">
        <v>4960</v>
      </c>
      <c r="K798" t="s">
        <v>30051</v>
      </c>
      <c r="L798" t="s">
        <v>30052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s="16" t="s">
        <v>803</v>
      </c>
      <c r="E799" s="16" t="s">
        <v>4943</v>
      </c>
      <c r="F799" s="16"/>
      <c r="H799" s="16"/>
      <c r="I799" s="16" t="s">
        <v>30053</v>
      </c>
      <c r="J799" s="16" t="s">
        <v>4960</v>
      </c>
      <c r="K799" t="s">
        <v>30054</v>
      </c>
      <c r="L799" t="s">
        <v>30055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s="16" t="s">
        <v>4</v>
      </c>
      <c r="E800" s="16" t="s">
        <v>260</v>
      </c>
      <c r="F800" s="16"/>
      <c r="H800" s="16"/>
      <c r="I800" s="16" t="s">
        <v>30056</v>
      </c>
      <c r="J800" s="16" t="s">
        <v>4960</v>
      </c>
      <c r="K800" t="s">
        <v>30057</v>
      </c>
      <c r="L800" t="s">
        <v>30058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s="16" t="s">
        <v>4</v>
      </c>
      <c r="E801" s="16" t="s">
        <v>260</v>
      </c>
      <c r="F801" s="16"/>
      <c r="H801" s="16"/>
      <c r="I801" s="16" t="s">
        <v>30059</v>
      </c>
      <c r="J801" s="16" t="s">
        <v>4960</v>
      </c>
      <c r="K801" t="s">
        <v>30060</v>
      </c>
      <c r="L801" t="s">
        <v>30061</v>
      </c>
      <c r="M801" s="2" t="str">
        <f>HYPERLINK(столярка[[#This Row],[RelativePath]])</f>
        <v>16 Столярка\GA3948333_11_20260614T170407Z.jpg</v>
      </c>
    </row>
  </sheetData>
  <conditionalFormatting sqref="D802:D812 E802:E815 D2:E801 G2:H801">
    <cfRule type="containsText" dxfId="845" priority="14" operator="containsText" text="Выезд с территории">
      <formula>NOT(ISERROR(SEARCH("Выезд с территории",D2)))</formula>
    </cfRule>
  </conditionalFormatting>
  <conditionalFormatting sqref="F2:F801">
    <cfRule type="notContainsText" dxfId="844" priority="13" operator="notContains" text="порожний">
      <formula>ISERROR(SEARCH("порожний",F2))</formula>
    </cfRule>
  </conditionalFormatting>
  <conditionalFormatting sqref="E2:E815">
    <cfRule type="containsText" dxfId="843" priority="11" operator="containsText" text="Газель базы">
      <formula>NOT(ISERROR(SEARCH("Газель базы",E2)))</formula>
    </cfRule>
    <cfRule type="containsText" dxfId="842" priority="12" operator="containsText" text="Погрузчик базы">
      <formula>NOT(ISERROR(SEARCH("Погрузчик базы",E2)))</formula>
    </cfRule>
  </conditionalFormatting>
  <conditionalFormatting sqref="E2:E815">
    <cfRule type="containsText" dxfId="841" priority="10" operator="containsText" text="Трактор базы">
      <formula>NOT(ISERROR(SEARCH("Трактор базы",E2)))</formula>
    </cfRule>
  </conditionalFormatting>
  <conditionalFormatting sqref="A2:C801">
    <cfRule type="expression" dxfId="840" priority="9">
      <formula>$A2="пн"</formula>
    </cfRule>
  </conditionalFormatting>
  <conditionalFormatting sqref="A2:C803">
    <cfRule type="expression" dxfId="839" priority="3">
      <formula>$A2="вс"</formula>
    </cfRule>
    <cfRule type="expression" dxfId="838" priority="4">
      <formula>$A2="сб"</formula>
    </cfRule>
    <cfRule type="expression" dxfId="837" priority="5">
      <formula>$A2="пт"</formula>
    </cfRule>
    <cfRule type="expression" dxfId="836" priority="6">
      <formula>$A2="чт"</formula>
    </cfRule>
    <cfRule type="expression" dxfId="835" priority="7">
      <formula>$A2="ср"</formula>
    </cfRule>
    <cfRule type="expression" dxfId="834" priority="8">
      <formula>$A2="вт"</formula>
    </cfRule>
  </conditionalFormatting>
  <conditionalFormatting sqref="D2:D812">
    <cfRule type="containsText" dxfId="8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2">
    <cfRule type="containsText" dxfId="8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50"/>
  <sheetViews>
    <sheetView zoomScale="90" zoomScaleNormal="90" workbookViewId="0">
      <pane ySplit="1" topLeftCell="A422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29744</v>
      </c>
      <c r="J436" s="16" t="s">
        <v>4923</v>
      </c>
      <c r="K436" t="s">
        <v>29745</v>
      </c>
      <c r="L436" t="s">
        <v>29746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29747</v>
      </c>
      <c r="J437" s="16" t="s">
        <v>4923</v>
      </c>
      <c r="K437" t="s">
        <v>29748</v>
      </c>
      <c r="L437" t="s">
        <v>29749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29750</v>
      </c>
      <c r="J438" s="16" t="s">
        <v>4923</v>
      </c>
      <c r="K438" t="s">
        <v>29751</v>
      </c>
      <c r="L438" t="s">
        <v>29752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29753</v>
      </c>
      <c r="J439" s="16" t="s">
        <v>4923</v>
      </c>
      <c r="K439" t="s">
        <v>29754</v>
      </c>
      <c r="L439" t="s">
        <v>29755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29797</v>
      </c>
      <c r="H440" s="16"/>
      <c r="I440" s="16" t="s">
        <v>29756</v>
      </c>
      <c r="J440" s="16" t="s">
        <v>4923</v>
      </c>
      <c r="K440" t="s">
        <v>29757</v>
      </c>
      <c r="L440" t="s">
        <v>29758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29794</v>
      </c>
      <c r="H441" s="16"/>
      <c r="I441" s="16" t="s">
        <v>29759</v>
      </c>
      <c r="J441" s="16" t="s">
        <v>4923</v>
      </c>
      <c r="K441" t="s">
        <v>29760</v>
      </c>
      <c r="L441" t="s">
        <v>29761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29762</v>
      </c>
      <c r="J442" s="16" t="s">
        <v>4923</v>
      </c>
      <c r="K442" t="s">
        <v>29763</v>
      </c>
      <c r="L442" t="s">
        <v>29764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29765</v>
      </c>
      <c r="J443" s="16" t="s">
        <v>4923</v>
      </c>
      <c r="K443" t="s">
        <v>29766</v>
      </c>
      <c r="L443" t="s">
        <v>29767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29768</v>
      </c>
      <c r="J444" s="16" t="s">
        <v>4923</v>
      </c>
      <c r="K444" t="s">
        <v>29769</v>
      </c>
      <c r="L444" t="s">
        <v>29770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29771</v>
      </c>
      <c r="J445" s="16" t="s">
        <v>4923</v>
      </c>
      <c r="K445" t="s">
        <v>29772</v>
      </c>
      <c r="L445" t="s">
        <v>29773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s="16" t="s">
        <v>12926</v>
      </c>
      <c r="E446" s="16" t="s">
        <v>646</v>
      </c>
      <c r="F446" s="16"/>
      <c r="H446" s="16"/>
      <c r="I446" s="16" t="s">
        <v>30062</v>
      </c>
      <c r="J446" s="16" t="s">
        <v>4923</v>
      </c>
      <c r="K446" t="s">
        <v>30063</v>
      </c>
      <c r="L446" t="s">
        <v>30064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s="16" t="s">
        <v>4</v>
      </c>
      <c r="E447" s="16" t="s">
        <v>27689</v>
      </c>
      <c r="F447" s="16" t="s">
        <v>60</v>
      </c>
      <c r="H447" s="16"/>
      <c r="I447" s="16" t="s">
        <v>30065</v>
      </c>
      <c r="J447" s="16" t="s">
        <v>4923</v>
      </c>
      <c r="K447" t="s">
        <v>30066</v>
      </c>
      <c r="L447" t="s">
        <v>30067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s="16" t="s">
        <v>803</v>
      </c>
      <c r="E448" s="16" t="s">
        <v>8</v>
      </c>
      <c r="F448" s="16"/>
      <c r="H448" s="16"/>
      <c r="I448" s="16" t="s">
        <v>30068</v>
      </c>
      <c r="J448" s="16" t="s">
        <v>4923</v>
      </c>
      <c r="K448" t="s">
        <v>30069</v>
      </c>
      <c r="L448" t="s">
        <v>30070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s="16" t="s">
        <v>803</v>
      </c>
      <c r="E449" s="16" t="s">
        <v>8</v>
      </c>
      <c r="F449" s="16"/>
      <c r="H449" s="16"/>
      <c r="I449" s="16" t="s">
        <v>30071</v>
      </c>
      <c r="J449" s="16" t="s">
        <v>4923</v>
      </c>
      <c r="K449" t="s">
        <v>30072</v>
      </c>
      <c r="L449" t="s">
        <v>30073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s="16" t="s">
        <v>775</v>
      </c>
      <c r="E450" s="16" t="s">
        <v>646</v>
      </c>
      <c r="F450" s="16"/>
      <c r="H450" s="16"/>
      <c r="I450" s="16" t="s">
        <v>30074</v>
      </c>
      <c r="J450" s="16" t="s">
        <v>4923</v>
      </c>
      <c r="K450" t="s">
        <v>30075</v>
      </c>
      <c r="L450" t="s">
        <v>30076</v>
      </c>
      <c r="M450" s="2" t="str">
        <f>HYPERLINK(площадкаСнавесом[[#This Row],[RelativePath]])</f>
        <v>17 Площадка с навесом\GA3948333_10_20260614T202917Z.jpg</v>
      </c>
    </row>
  </sheetData>
  <conditionalFormatting sqref="D451:D461 E451:E464 D2:E450 G2:H450">
    <cfRule type="containsText" dxfId="831" priority="14" operator="containsText" text="Выезд с территории">
      <formula>NOT(ISERROR(SEARCH("Выезд с территории",D2)))</formula>
    </cfRule>
  </conditionalFormatting>
  <conditionalFormatting sqref="F2:F450">
    <cfRule type="notContainsText" dxfId="830" priority="13" operator="notContains" text="порожний">
      <formula>ISERROR(SEARCH("порожний",F2))</formula>
    </cfRule>
  </conditionalFormatting>
  <conditionalFormatting sqref="E2:E464">
    <cfRule type="containsText" dxfId="829" priority="11" operator="containsText" text="Газель базы">
      <formula>NOT(ISERROR(SEARCH("Газель базы",E2)))</formula>
    </cfRule>
    <cfRule type="containsText" dxfId="828" priority="12" operator="containsText" text="Погрузчик базы">
      <formula>NOT(ISERROR(SEARCH("Погрузчик базы",E2)))</formula>
    </cfRule>
  </conditionalFormatting>
  <conditionalFormatting sqref="E2:E464">
    <cfRule type="containsText" dxfId="827" priority="10" operator="containsText" text="Трактор базы">
      <formula>NOT(ISERROR(SEARCH("Трактор базы",E2)))</formula>
    </cfRule>
  </conditionalFormatting>
  <conditionalFormatting sqref="A2:C450">
    <cfRule type="expression" dxfId="826" priority="9">
      <formula>$A2="пн"</formula>
    </cfRule>
  </conditionalFormatting>
  <conditionalFormatting sqref="A2:C452">
    <cfRule type="expression" dxfId="825" priority="3">
      <formula>$A2="вс"</formula>
    </cfRule>
    <cfRule type="expression" dxfId="824" priority="4">
      <formula>$A2="сб"</formula>
    </cfRule>
    <cfRule type="expression" dxfId="823" priority="5">
      <formula>$A2="пт"</formula>
    </cfRule>
    <cfRule type="expression" dxfId="822" priority="6">
      <formula>$A2="чт"</formula>
    </cfRule>
    <cfRule type="expression" dxfId="821" priority="7">
      <formula>$A2="ср"</formula>
    </cfRule>
    <cfRule type="expression" dxfId="820" priority="8">
      <formula>$A2="вт"</formula>
    </cfRule>
  </conditionalFormatting>
  <conditionalFormatting sqref="D2:D461">
    <cfRule type="containsText" dxfId="8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1">
    <cfRule type="containsText" dxfId="8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81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816" priority="13" operator="notContains" text="порожний">
      <formula>ISERROR(SEARCH("порожний",F2))</formula>
    </cfRule>
  </conditionalFormatting>
  <conditionalFormatting sqref="E2:E418">
    <cfRule type="containsText" dxfId="815" priority="11" operator="containsText" text="Газель базы">
      <formula>NOT(ISERROR(SEARCH("Газель базы",E2)))</formula>
    </cfRule>
    <cfRule type="containsText" dxfId="814" priority="12" operator="containsText" text="Погрузчик базы">
      <formula>NOT(ISERROR(SEARCH("Погрузчик базы",E2)))</formula>
    </cfRule>
  </conditionalFormatting>
  <conditionalFormatting sqref="E2:E418">
    <cfRule type="containsText" dxfId="813" priority="10" operator="containsText" text="Трактор базы">
      <formula>NOT(ISERROR(SEARCH("Трактор базы",E2)))</formula>
    </cfRule>
  </conditionalFormatting>
  <conditionalFormatting sqref="A2:C404">
    <cfRule type="expression" dxfId="812" priority="9">
      <formula>$A2="пн"</formula>
    </cfRule>
  </conditionalFormatting>
  <conditionalFormatting sqref="A2:C406">
    <cfRule type="expression" dxfId="811" priority="3">
      <formula>$A2="вс"</formula>
    </cfRule>
    <cfRule type="expression" dxfId="810" priority="4">
      <formula>$A2="сб"</formula>
    </cfRule>
    <cfRule type="expression" dxfId="809" priority="5">
      <formula>$A2="пт"</formula>
    </cfRule>
    <cfRule type="expression" dxfId="808" priority="6">
      <formula>$A2="чт"</formula>
    </cfRule>
    <cfRule type="expression" dxfId="807" priority="7">
      <formula>$A2="ср"</formula>
    </cfRule>
    <cfRule type="expression" dxfId="806" priority="8">
      <formula>$A2="вт"</formula>
    </cfRule>
  </conditionalFormatting>
  <conditionalFormatting sqref="D2:D415">
    <cfRule type="containsText" dxfId="8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976"/>
  <sheetViews>
    <sheetView topLeftCell="A939" zoomScale="80" zoomScaleNormal="80" workbookViewId="0">
      <selection sqref="A1:N90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29168</v>
      </c>
      <c r="J901" s="16" t="s">
        <v>4958</v>
      </c>
      <c r="K901" t="s">
        <v>29169</v>
      </c>
      <c r="L901" t="s">
        <v>29170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29780</v>
      </c>
      <c r="F912" t="s">
        <v>58</v>
      </c>
      <c r="I912" s="16" t="s">
        <v>29177</v>
      </c>
      <c r="J912" s="16" t="s">
        <v>4958</v>
      </c>
      <c r="K912" t="s">
        <v>29178</v>
      </c>
      <c r="L912" t="s">
        <v>29179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29780</v>
      </c>
      <c r="F913" t="s">
        <v>58</v>
      </c>
      <c r="I913" s="16" t="s">
        <v>29180</v>
      </c>
      <c r="J913" s="16" t="s">
        <v>4958</v>
      </c>
      <c r="K913" t="s">
        <v>29181</v>
      </c>
      <c r="L913" t="s">
        <v>29182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29780</v>
      </c>
      <c r="F914" t="s">
        <v>58</v>
      </c>
      <c r="I914" s="16" t="s">
        <v>29237</v>
      </c>
      <c r="J914" s="16" t="s">
        <v>4957</v>
      </c>
      <c r="K914" t="s">
        <v>29238</v>
      </c>
      <c r="L914" t="s">
        <v>29239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29240</v>
      </c>
      <c r="J915" s="16" t="s">
        <v>4957</v>
      </c>
      <c r="K915" t="s">
        <v>29241</v>
      </c>
      <c r="L915" t="s">
        <v>29242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29354</v>
      </c>
      <c r="J916" s="16" t="s">
        <v>4951</v>
      </c>
      <c r="K916" t="s">
        <v>29355</v>
      </c>
      <c r="L916" t="s">
        <v>29356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29357</v>
      </c>
      <c r="J917" s="16" t="s">
        <v>4951</v>
      </c>
      <c r="K917" t="s">
        <v>29358</v>
      </c>
      <c r="L917" t="s">
        <v>29359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29360</v>
      </c>
      <c r="J918" s="16" t="s">
        <v>4951</v>
      </c>
      <c r="K918" t="s">
        <v>29361</v>
      </c>
      <c r="L918" t="s">
        <v>29362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29363</v>
      </c>
      <c r="J919" s="16" t="s">
        <v>4951</v>
      </c>
      <c r="K919" t="s">
        <v>29364</v>
      </c>
      <c r="L919" t="s">
        <v>29365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29750</v>
      </c>
      <c r="J920" s="16" t="s">
        <v>4923</v>
      </c>
      <c r="K920" t="s">
        <v>29751</v>
      </c>
      <c r="L920" t="s">
        <v>29752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29797</v>
      </c>
      <c r="I921" s="16" t="s">
        <v>29756</v>
      </c>
      <c r="J921" s="16" t="s">
        <v>4923</v>
      </c>
      <c r="K921" t="s">
        <v>29757</v>
      </c>
      <c r="L921" t="s">
        <v>29758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29366</v>
      </c>
      <c r="J922" s="16" t="s">
        <v>4951</v>
      </c>
      <c r="K922" t="s">
        <v>29367</v>
      </c>
      <c r="L922" t="s">
        <v>29368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29369</v>
      </c>
      <c r="J923" s="16" t="s">
        <v>4951</v>
      </c>
      <c r="K923" t="s">
        <v>29370</v>
      </c>
      <c r="L923" t="s">
        <v>29371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29372</v>
      </c>
      <c r="J924" s="16" t="s">
        <v>4951</v>
      </c>
      <c r="K924" t="s">
        <v>29373</v>
      </c>
      <c r="L924" t="s">
        <v>29374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29375</v>
      </c>
      <c r="J925" s="16" t="s">
        <v>4951</v>
      </c>
      <c r="K925" t="s">
        <v>29376</v>
      </c>
      <c r="L925" t="s">
        <v>29377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29378</v>
      </c>
      <c r="J926" s="16" t="s">
        <v>4951</v>
      </c>
      <c r="K926" t="s">
        <v>29379</v>
      </c>
      <c r="L926" t="s">
        <v>29380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29381</v>
      </c>
      <c r="J927" s="16" t="s">
        <v>4951</v>
      </c>
      <c r="K927" t="s">
        <v>29382</v>
      </c>
      <c r="L927" t="s">
        <v>29383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29387</v>
      </c>
      <c r="J928" s="16" t="s">
        <v>4951</v>
      </c>
      <c r="K928" t="s">
        <v>29388</v>
      </c>
      <c r="L928" t="s">
        <v>29389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29396</v>
      </c>
      <c r="J929" s="16" t="s">
        <v>4951</v>
      </c>
      <c r="K929" t="s">
        <v>29397</v>
      </c>
      <c r="L929" t="s">
        <v>29398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29399</v>
      </c>
      <c r="J930" s="16" t="s">
        <v>4951</v>
      </c>
      <c r="K930" t="s">
        <v>29400</v>
      </c>
      <c r="L930" t="s">
        <v>29401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29402</v>
      </c>
      <c r="J931" s="16" t="s">
        <v>4951</v>
      </c>
      <c r="K931" t="s">
        <v>29403</v>
      </c>
      <c r="L931" t="s">
        <v>29404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29405</v>
      </c>
      <c r="J932" s="16" t="s">
        <v>4951</v>
      </c>
      <c r="K932" t="s">
        <v>29406</v>
      </c>
      <c r="L932" t="s">
        <v>29407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29408</v>
      </c>
      <c r="J933" s="16" t="s">
        <v>4951</v>
      </c>
      <c r="K933" t="s">
        <v>29409</v>
      </c>
      <c r="L933" t="s">
        <v>29410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29411</v>
      </c>
      <c r="J934" s="16" t="s">
        <v>4951</v>
      </c>
      <c r="K934" t="s">
        <v>29412</v>
      </c>
      <c r="L934" t="s">
        <v>29413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29414</v>
      </c>
      <c r="J935" s="16" t="s">
        <v>4951</v>
      </c>
      <c r="K935" t="s">
        <v>29415</v>
      </c>
      <c r="L935" t="s">
        <v>29416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29417</v>
      </c>
      <c r="J936" s="16" t="s">
        <v>4951</v>
      </c>
      <c r="K936" t="s">
        <v>29418</v>
      </c>
      <c r="L936" t="s">
        <v>29419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29423</v>
      </c>
      <c r="J937" s="16" t="s">
        <v>4951</v>
      </c>
      <c r="K937" t="s">
        <v>29424</v>
      </c>
      <c r="L937" t="s">
        <v>29425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29426</v>
      </c>
      <c r="J938" s="16" t="s">
        <v>4951</v>
      </c>
      <c r="K938" t="s">
        <v>29427</v>
      </c>
      <c r="L938" t="s">
        <v>29428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29429</v>
      </c>
      <c r="J939" s="16" t="s">
        <v>4951</v>
      </c>
      <c r="K939" t="s">
        <v>29430</v>
      </c>
      <c r="L939" t="s">
        <v>29431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29794</v>
      </c>
      <c r="I940" s="16" t="s">
        <v>29759</v>
      </c>
      <c r="J940" s="16" t="s">
        <v>4923</v>
      </c>
      <c r="K940" t="s">
        <v>29760</v>
      </c>
      <c r="L940" t="s">
        <v>29761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29781</v>
      </c>
      <c r="F941" t="s">
        <v>58</v>
      </c>
      <c r="H941" t="s">
        <v>1135</v>
      </c>
      <c r="I941" s="16" t="s">
        <v>29243</v>
      </c>
      <c r="J941" s="16" t="s">
        <v>4957</v>
      </c>
      <c r="K941" t="s">
        <v>29244</v>
      </c>
      <c r="L941" t="s">
        <v>29245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29781</v>
      </c>
      <c r="F942" t="s">
        <v>58</v>
      </c>
      <c r="H942" t="s">
        <v>1135</v>
      </c>
      <c r="I942" s="16" t="s">
        <v>29246</v>
      </c>
      <c r="J942" s="16" t="s">
        <v>4957</v>
      </c>
      <c r="K942" t="s">
        <v>29247</v>
      </c>
      <c r="L942" t="s">
        <v>29248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29781</v>
      </c>
      <c r="F943" t="s">
        <v>58</v>
      </c>
      <c r="I943" s="16" t="s">
        <v>29459</v>
      </c>
      <c r="J943" s="16" t="s">
        <v>4951</v>
      </c>
      <c r="K943" t="s">
        <v>29460</v>
      </c>
      <c r="L943" t="s">
        <v>29461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29781</v>
      </c>
      <c r="F944" t="s">
        <v>58</v>
      </c>
      <c r="I944" s="16" t="s">
        <v>29465</v>
      </c>
      <c r="J944" s="16" t="s">
        <v>4951</v>
      </c>
      <c r="K944" t="s">
        <v>29466</v>
      </c>
      <c r="L944" t="s">
        <v>29467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29781</v>
      </c>
      <c r="F945" t="s">
        <v>58</v>
      </c>
      <c r="I945" s="16" t="s">
        <v>29468</v>
      </c>
      <c r="J945" s="16" t="s">
        <v>4951</v>
      </c>
      <c r="K945" t="s">
        <v>29469</v>
      </c>
      <c r="L945" t="s">
        <v>29470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29781</v>
      </c>
      <c r="F946" t="s">
        <v>58</v>
      </c>
      <c r="I946" s="16" t="s">
        <v>29471</v>
      </c>
      <c r="J946" s="16" t="s">
        <v>4951</v>
      </c>
      <c r="K946" t="s">
        <v>29472</v>
      </c>
      <c r="L946" t="s">
        <v>29473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29781</v>
      </c>
      <c r="F947" t="s">
        <v>58</v>
      </c>
      <c r="I947" s="16" t="s">
        <v>29474</v>
      </c>
      <c r="J947" s="16" t="s">
        <v>4951</v>
      </c>
      <c r="K947" t="s">
        <v>29475</v>
      </c>
      <c r="L947" t="s">
        <v>29476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29781</v>
      </c>
      <c r="F948" t="s">
        <v>58</v>
      </c>
      <c r="I948" s="16" t="s">
        <v>29477</v>
      </c>
      <c r="J948" s="16" t="s">
        <v>4951</v>
      </c>
      <c r="K948" t="s">
        <v>29478</v>
      </c>
      <c r="L948" t="s">
        <v>29479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29781</v>
      </c>
      <c r="F949" t="s">
        <v>58</v>
      </c>
      <c r="I949" s="16" t="s">
        <v>29483</v>
      </c>
      <c r="J949" s="16" t="s">
        <v>4951</v>
      </c>
      <c r="K949" t="s">
        <v>29484</v>
      </c>
      <c r="L949" t="s">
        <v>29485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29781</v>
      </c>
      <c r="F950" t="s">
        <v>58</v>
      </c>
      <c r="I950" s="16" t="s">
        <v>29486</v>
      </c>
      <c r="J950" s="16" t="s">
        <v>4951</v>
      </c>
      <c r="K950" t="s">
        <v>29487</v>
      </c>
      <c r="L950" t="s">
        <v>29488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29781</v>
      </c>
      <c r="F951" t="s">
        <v>58</v>
      </c>
      <c r="I951" s="16" t="s">
        <v>29489</v>
      </c>
      <c r="J951" s="16" t="s">
        <v>4951</v>
      </c>
      <c r="K951" t="s">
        <v>29490</v>
      </c>
      <c r="L951" t="s">
        <v>29491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29781</v>
      </c>
      <c r="F952" t="s">
        <v>58</v>
      </c>
      <c r="I952" s="16" t="s">
        <v>29492</v>
      </c>
      <c r="J952" s="16" t="s">
        <v>4951</v>
      </c>
      <c r="K952" t="s">
        <v>29493</v>
      </c>
      <c r="L952" t="s">
        <v>29494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29781</v>
      </c>
      <c r="F953" t="s">
        <v>58</v>
      </c>
      <c r="I953" s="16" t="s">
        <v>29495</v>
      </c>
      <c r="J953" s="16" t="s">
        <v>4951</v>
      </c>
      <c r="K953" t="s">
        <v>29496</v>
      </c>
      <c r="L953" t="s">
        <v>29497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29781</v>
      </c>
      <c r="F954" t="s">
        <v>58</v>
      </c>
      <c r="I954" s="16" t="s">
        <v>29498</v>
      </c>
      <c r="J954" s="16" t="s">
        <v>4951</v>
      </c>
      <c r="K954" t="s">
        <v>29499</v>
      </c>
      <c r="L954" t="s">
        <v>29500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29781</v>
      </c>
      <c r="F955" t="s">
        <v>58</v>
      </c>
      <c r="I955" s="16" t="s">
        <v>29501</v>
      </c>
      <c r="J955" s="16" t="s">
        <v>4951</v>
      </c>
      <c r="K955" t="s">
        <v>29502</v>
      </c>
      <c r="L955" t="s">
        <v>29503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29781</v>
      </c>
      <c r="F956" t="s">
        <v>58</v>
      </c>
      <c r="I956" s="16" t="s">
        <v>29504</v>
      </c>
      <c r="J956" s="16" t="s">
        <v>4951</v>
      </c>
      <c r="K956" t="s">
        <v>29505</v>
      </c>
      <c r="L956" t="s">
        <v>29506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29781</v>
      </c>
      <c r="F957" t="s">
        <v>58</v>
      </c>
      <c r="I957" s="16" t="s">
        <v>29507</v>
      </c>
      <c r="J957" s="16" t="s">
        <v>4951</v>
      </c>
      <c r="K957" t="s">
        <v>29508</v>
      </c>
      <c r="L957" t="s">
        <v>29509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29781</v>
      </c>
      <c r="F958" t="s">
        <v>58</v>
      </c>
      <c r="I958" s="16" t="s">
        <v>29510</v>
      </c>
      <c r="J958" s="16" t="s">
        <v>4951</v>
      </c>
      <c r="K958" t="s">
        <v>29511</v>
      </c>
      <c r="L958" t="s">
        <v>29512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29781</v>
      </c>
      <c r="F959" t="s">
        <v>58</v>
      </c>
      <c r="I959" s="16" t="s">
        <v>29513</v>
      </c>
      <c r="J959" s="16" t="s">
        <v>4951</v>
      </c>
      <c r="K959" t="s">
        <v>29514</v>
      </c>
      <c r="L959" t="s">
        <v>29515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29781</v>
      </c>
      <c r="F960" t="s">
        <v>58</v>
      </c>
      <c r="I960" s="16" t="s">
        <v>29516</v>
      </c>
      <c r="J960" s="16" t="s">
        <v>4951</v>
      </c>
      <c r="K960" t="s">
        <v>29517</v>
      </c>
      <c r="L960" t="s">
        <v>29518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29781</v>
      </c>
      <c r="F961" t="s">
        <v>58</v>
      </c>
      <c r="I961" s="16" t="s">
        <v>29519</v>
      </c>
      <c r="J961" s="16" t="s">
        <v>4951</v>
      </c>
      <c r="K961" t="s">
        <v>29520</v>
      </c>
      <c r="L961" t="s">
        <v>29521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29781</v>
      </c>
      <c r="F962" t="s">
        <v>58</v>
      </c>
      <c r="I962" s="16" t="s">
        <v>29522</v>
      </c>
      <c r="J962" s="16" t="s">
        <v>4951</v>
      </c>
      <c r="K962" t="s">
        <v>29523</v>
      </c>
      <c r="L962" t="s">
        <v>29524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29781</v>
      </c>
      <c r="F963" t="s">
        <v>58</v>
      </c>
      <c r="H963" t="s">
        <v>1135</v>
      </c>
      <c r="I963" s="16" t="s">
        <v>29249</v>
      </c>
      <c r="J963" s="16" t="s">
        <v>4957</v>
      </c>
      <c r="K963" t="s">
        <v>29250</v>
      </c>
      <c r="L963" t="s">
        <v>29251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29783</v>
      </c>
      <c r="F964" t="s">
        <v>28663</v>
      </c>
      <c r="I964" s="16" t="s">
        <v>29213</v>
      </c>
      <c r="J964" s="16" t="s">
        <v>4928</v>
      </c>
      <c r="K964" t="s">
        <v>29214</v>
      </c>
      <c r="L964" t="s">
        <v>29215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29794</v>
      </c>
      <c r="I965" s="16" t="s">
        <v>29600</v>
      </c>
      <c r="J965" s="16" t="s">
        <v>1181</v>
      </c>
      <c r="K965" t="s">
        <v>29601</v>
      </c>
      <c r="L965" t="s">
        <v>29602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29621</v>
      </c>
      <c r="J966" s="16" t="s">
        <v>1182</v>
      </c>
      <c r="K966" t="s">
        <v>29622</v>
      </c>
      <c r="L966" t="s">
        <v>29623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29258</v>
      </c>
      <c r="J967" s="16" t="s">
        <v>4957</v>
      </c>
      <c r="K967" t="s">
        <v>29259</v>
      </c>
      <c r="L967" t="s">
        <v>29260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29801</v>
      </c>
      <c r="J968" s="16" t="s">
        <v>4958</v>
      </c>
      <c r="K968" t="s">
        <v>29802</v>
      </c>
      <c r="L968" t="s">
        <v>29803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29825</v>
      </c>
      <c r="J969" s="16" t="s">
        <v>4957</v>
      </c>
      <c r="K969" t="s">
        <v>29826</v>
      </c>
      <c r="L969" t="s">
        <v>29827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30026</v>
      </c>
      <c r="J970" s="16" t="s">
        <v>4616</v>
      </c>
      <c r="K970" t="s">
        <v>30027</v>
      </c>
      <c r="L970" t="s">
        <v>30028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30065</v>
      </c>
      <c r="J971" s="16" t="s">
        <v>4923</v>
      </c>
      <c r="K971" t="s">
        <v>30066</v>
      </c>
      <c r="L971" t="s">
        <v>30067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29981</v>
      </c>
      <c r="J972" s="16" t="s">
        <v>1181</v>
      </c>
      <c r="K972" t="s">
        <v>29982</v>
      </c>
      <c r="L972" t="s">
        <v>29983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29984</v>
      </c>
      <c r="J973" s="16" t="s">
        <v>1181</v>
      </c>
      <c r="K973" t="s">
        <v>29985</v>
      </c>
      <c r="L973" t="s">
        <v>29986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29990</v>
      </c>
      <c r="J974" s="16" t="s">
        <v>1181</v>
      </c>
      <c r="K974" t="s">
        <v>29991</v>
      </c>
      <c r="L974" t="s">
        <v>29992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29993</v>
      </c>
      <c r="J975" s="16" t="s">
        <v>1181</v>
      </c>
      <c r="K975" t="s">
        <v>29994</v>
      </c>
      <c r="L975" t="s">
        <v>29995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29996</v>
      </c>
      <c r="J976" s="16" t="s">
        <v>1181</v>
      </c>
      <c r="K976" t="s">
        <v>29997</v>
      </c>
      <c r="L976" t="s">
        <v>29998</v>
      </c>
      <c r="M976" s="10"/>
      <c r="N976" s="2" t="str">
        <f>HYPERLINK(Таблица3[[#This Row],[RelativePath]])</f>
        <v>13 Склад хол\K07156189_23_20260612T203122Z.jpg</v>
      </c>
    </row>
  </sheetData>
  <phoneticPr fontId="2" type="noConversion"/>
  <conditionalFormatting sqref="E977:E998 D2:E976">
    <cfRule type="containsText" dxfId="803" priority="7" operator="containsText" text="Выезд с территории">
      <formula>NOT(ISERROR(SEARCH("Выезд с территории",D2)))</formula>
    </cfRule>
  </conditionalFormatting>
  <conditionalFormatting sqref="D2:D976">
    <cfRule type="containsText" dxfId="80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6">
    <cfRule type="containsText" dxfId="80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998">
    <cfRule type="containsText" dxfId="800" priority="2" operator="containsText" text="Газель базы">
      <formula>NOT(ISERROR(SEARCH("Газель базы",E2)))</formula>
    </cfRule>
    <cfRule type="containsText" dxfId="799" priority="3" operator="containsText" text="Погрузчик базы">
      <formula>NOT(ISERROR(SEARCH("Погрузчик базы",E2)))</formula>
    </cfRule>
  </conditionalFormatting>
  <conditionalFormatting sqref="E2:E998">
    <cfRule type="containsText" dxfId="79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43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29780</v>
      </c>
      <c r="F322" t="s">
        <v>58</v>
      </c>
      <c r="I322" s="16" t="s">
        <v>29237</v>
      </c>
      <c r="J322" s="16" t="s">
        <v>4957</v>
      </c>
      <c r="K322" t="s">
        <v>29238</v>
      </c>
      <c r="L322" t="s">
        <v>29239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29780</v>
      </c>
      <c r="I323" s="16" t="s">
        <v>29234</v>
      </c>
      <c r="J323" s="16" t="s">
        <v>4957</v>
      </c>
      <c r="K323" t="s">
        <v>29235</v>
      </c>
      <c r="L323" t="s">
        <v>29236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29780</v>
      </c>
      <c r="F324" t="s">
        <v>58</v>
      </c>
      <c r="I324" s="16" t="s">
        <v>29237</v>
      </c>
      <c r="J324" s="16" t="s">
        <v>4957</v>
      </c>
      <c r="K324" t="s">
        <v>29238</v>
      </c>
      <c r="L324" t="s">
        <v>29239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29231</v>
      </c>
      <c r="J325" s="16" t="s">
        <v>4957</v>
      </c>
      <c r="K325" t="s">
        <v>29232</v>
      </c>
      <c r="L325" t="s">
        <v>29233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29225</v>
      </c>
      <c r="J326" s="16" t="s">
        <v>4957</v>
      </c>
      <c r="K326" t="s">
        <v>29226</v>
      </c>
      <c r="L326" t="s">
        <v>29227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29228</v>
      </c>
      <c r="J327" s="16" t="s">
        <v>4957</v>
      </c>
      <c r="K327" t="s">
        <v>29229</v>
      </c>
      <c r="L327" t="s">
        <v>29230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29240</v>
      </c>
      <c r="J328" s="16" t="s">
        <v>4957</v>
      </c>
      <c r="K328" t="s">
        <v>29241</v>
      </c>
      <c r="L328" t="s">
        <v>29242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29240</v>
      </c>
      <c r="J329" s="16" t="s">
        <v>4957</v>
      </c>
      <c r="K329" t="s">
        <v>29241</v>
      </c>
      <c r="L329" t="s">
        <v>29242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29781</v>
      </c>
      <c r="F330" t="s">
        <v>58</v>
      </c>
      <c r="H330" t="s">
        <v>1135</v>
      </c>
      <c r="I330" s="16" t="s">
        <v>29249</v>
      </c>
      <c r="J330" s="16" t="s">
        <v>4957</v>
      </c>
      <c r="K330" t="s">
        <v>29250</v>
      </c>
      <c r="L330" t="s">
        <v>29251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29781</v>
      </c>
      <c r="F331" t="s">
        <v>58</v>
      </c>
      <c r="H331" t="s">
        <v>1135</v>
      </c>
      <c r="I331" s="16" t="s">
        <v>29249</v>
      </c>
      <c r="J331" s="16" t="s">
        <v>4957</v>
      </c>
      <c r="K331" t="s">
        <v>29250</v>
      </c>
      <c r="L331" t="s">
        <v>29251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29781</v>
      </c>
      <c r="F332" t="s">
        <v>58</v>
      </c>
      <c r="H332" t="s">
        <v>1135</v>
      </c>
      <c r="I332" s="16" t="s">
        <v>29246</v>
      </c>
      <c r="J332" s="16" t="s">
        <v>4957</v>
      </c>
      <c r="K332" t="s">
        <v>29247</v>
      </c>
      <c r="L332" t="s">
        <v>29248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29781</v>
      </c>
      <c r="F333" t="s">
        <v>58</v>
      </c>
      <c r="H333" t="s">
        <v>1135</v>
      </c>
      <c r="I333" s="16" t="s">
        <v>29246</v>
      </c>
      <c r="J333" s="16" t="s">
        <v>4957</v>
      </c>
      <c r="K333" t="s">
        <v>29247</v>
      </c>
      <c r="L333" t="s">
        <v>29248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29781</v>
      </c>
      <c r="F334" t="s">
        <v>58</v>
      </c>
      <c r="H334" t="s">
        <v>1135</v>
      </c>
      <c r="I334" s="16" t="s">
        <v>29243</v>
      </c>
      <c r="J334" s="16" t="s">
        <v>4957</v>
      </c>
      <c r="K334" t="s">
        <v>29244</v>
      </c>
      <c r="L334" t="s">
        <v>29245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29781</v>
      </c>
      <c r="F335" t="s">
        <v>58</v>
      </c>
      <c r="H335" t="s">
        <v>1135</v>
      </c>
      <c r="I335" s="16" t="s">
        <v>29243</v>
      </c>
      <c r="J335" s="16" t="s">
        <v>4957</v>
      </c>
      <c r="K335" t="s">
        <v>29244</v>
      </c>
      <c r="L335" t="s">
        <v>29245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29258</v>
      </c>
      <c r="J336" s="16" t="s">
        <v>4957</v>
      </c>
      <c r="K336" t="s">
        <v>29259</v>
      </c>
      <c r="L336" t="s">
        <v>29260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29794</v>
      </c>
      <c r="I337" s="16" t="s">
        <v>29258</v>
      </c>
      <c r="J337" s="16" t="s">
        <v>4957</v>
      </c>
      <c r="K337" t="s">
        <v>29259</v>
      </c>
      <c r="L337" t="s">
        <v>29260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30026</v>
      </c>
      <c r="J338" s="16" t="s">
        <v>4616</v>
      </c>
      <c r="K338" t="s">
        <v>30027</v>
      </c>
      <c r="L338" t="s">
        <v>30028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29828</v>
      </c>
      <c r="J339" s="16" t="s">
        <v>4957</v>
      </c>
      <c r="K339" t="s">
        <v>29829</v>
      </c>
      <c r="L339" t="s">
        <v>29830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29825</v>
      </c>
      <c r="J340" s="16" t="s">
        <v>4957</v>
      </c>
      <c r="K340" t="s">
        <v>29826</v>
      </c>
      <c r="L340" t="s">
        <v>29827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29831</v>
      </c>
      <c r="J341" s="16" t="s">
        <v>4957</v>
      </c>
      <c r="K341" t="s">
        <v>29832</v>
      </c>
      <c r="L341" t="s">
        <v>29833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29822</v>
      </c>
      <c r="J342" s="16" t="s">
        <v>4957</v>
      </c>
      <c r="K342" t="s">
        <v>29823</v>
      </c>
      <c r="L342" t="s">
        <v>29824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29825</v>
      </c>
      <c r="J343" s="16" t="s">
        <v>4957</v>
      </c>
      <c r="K343" t="s">
        <v>29826</v>
      </c>
      <c r="L343" t="s">
        <v>29827</v>
      </c>
      <c r="N343" s="2" t="str">
        <f>HYPERLINK(СторонТрансп[[#This Row],[RelativePath]])</f>
        <v>1 Въезд на базу\GA3948333_4_20260612T062345Z.jpg</v>
      </c>
    </row>
  </sheetData>
  <conditionalFormatting sqref="E344:E365 D2:E343">
    <cfRule type="containsText" dxfId="797" priority="6" operator="containsText" text="Выезд с территории">
      <formula>NOT(ISERROR(SEARCH("Выезд с территории",D2)))</formula>
    </cfRule>
  </conditionalFormatting>
  <conditionalFormatting sqref="D2:D343">
    <cfRule type="containsText" dxfId="7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79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5">
    <cfRule type="containsText" dxfId="794" priority="2" operator="containsText" text="Газель базы">
      <formula>NOT(ISERROR(SEARCH("Газель базы",E2)))</formula>
    </cfRule>
    <cfRule type="containsText" dxfId="793" priority="3" operator="containsText" text="Погрузчик базы">
      <formula>NOT(ISERROR(SEARCH("Погрузчик базы",E2)))</formula>
    </cfRule>
  </conditionalFormatting>
  <conditionalFormatting sqref="E2:E365">
    <cfRule type="containsText" dxfId="79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26"/>
  <sheetViews>
    <sheetView zoomScale="80" zoomScaleNormal="80" workbookViewId="0">
      <selection activeCell="H28" sqref="H28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</cols>
  <sheetData>
    <row r="3" spans="1:6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t="s">
        <v>29165</v>
      </c>
    </row>
    <row r="4" spans="1:6" x14ac:dyDescent="0.25">
      <c r="A4" s="12" t="s">
        <v>29789</v>
      </c>
      <c r="B4" t="s">
        <v>162</v>
      </c>
      <c r="C4" t="s">
        <v>58</v>
      </c>
      <c r="D4" t="s">
        <v>29780</v>
      </c>
      <c r="E4" t="s">
        <v>29164</v>
      </c>
      <c r="F4" s="16">
        <v>2</v>
      </c>
    </row>
    <row r="5" spans="1:6" x14ac:dyDescent="0.25">
      <c r="A5" s="12" t="s">
        <v>29792</v>
      </c>
      <c r="B5" t="s">
        <v>162</v>
      </c>
      <c r="C5" t="s">
        <v>58</v>
      </c>
      <c r="D5" t="s">
        <v>28656</v>
      </c>
      <c r="E5" t="s">
        <v>29164</v>
      </c>
      <c r="F5" s="16">
        <v>6</v>
      </c>
    </row>
    <row r="6" spans="1:6" x14ac:dyDescent="0.25">
      <c r="A6" s="12" t="s">
        <v>29792</v>
      </c>
      <c r="B6" t="s">
        <v>162</v>
      </c>
      <c r="C6" t="s">
        <v>28663</v>
      </c>
      <c r="D6" t="s">
        <v>28656</v>
      </c>
      <c r="E6" t="s">
        <v>29164</v>
      </c>
      <c r="F6" s="16">
        <v>17</v>
      </c>
    </row>
    <row r="7" spans="1:6" x14ac:dyDescent="0.25">
      <c r="A7" s="12" t="s">
        <v>29796</v>
      </c>
      <c r="B7" t="s">
        <v>162</v>
      </c>
      <c r="C7" t="s">
        <v>58</v>
      </c>
      <c r="D7" t="s">
        <v>29781</v>
      </c>
      <c r="E7" t="s">
        <v>29164</v>
      </c>
      <c r="F7" s="16">
        <v>20</v>
      </c>
    </row>
    <row r="8" spans="1:6" x14ac:dyDescent="0.25">
      <c r="A8" s="12" t="s">
        <v>29790</v>
      </c>
      <c r="B8" t="s">
        <v>162</v>
      </c>
      <c r="C8" t="s">
        <v>28663</v>
      </c>
      <c r="D8" t="s">
        <v>29783</v>
      </c>
      <c r="E8" t="s">
        <v>29164</v>
      </c>
      <c r="F8" s="16">
        <v>1</v>
      </c>
    </row>
    <row r="9" spans="1:6" x14ac:dyDescent="0.25">
      <c r="A9" s="12" t="s">
        <v>29163</v>
      </c>
      <c r="F9" s="16">
        <v>46</v>
      </c>
    </row>
    <row r="21" spans="1:8" x14ac:dyDescent="0.25">
      <c r="A21" s="13" t="s">
        <v>2</v>
      </c>
      <c r="B21" s="13" t="s">
        <v>52</v>
      </c>
      <c r="C21" s="13" t="s">
        <v>0</v>
      </c>
      <c r="D21" s="13" t="s">
        <v>3</v>
      </c>
      <c r="E21" s="13" t="s">
        <v>54</v>
      </c>
      <c r="F21" s="13" t="s">
        <v>29165</v>
      </c>
    </row>
    <row r="22" spans="1:8" x14ac:dyDescent="0.25">
      <c r="A22" s="13" t="s">
        <v>1576</v>
      </c>
      <c r="B22" s="13" t="s">
        <v>58</v>
      </c>
      <c r="C22" s="13" t="s">
        <v>29789</v>
      </c>
      <c r="D22" s="13" t="s">
        <v>29780</v>
      </c>
      <c r="E22" s="14">
        <v>1</v>
      </c>
      <c r="F22" s="13">
        <v>1</v>
      </c>
      <c r="H22" t="s">
        <v>29166</v>
      </c>
    </row>
    <row r="23" spans="1:8" x14ac:dyDescent="0.25">
      <c r="A23" s="13" t="s">
        <v>1576</v>
      </c>
      <c r="B23" s="13" t="s">
        <v>58</v>
      </c>
      <c r="C23" s="13" t="s">
        <v>29792</v>
      </c>
      <c r="D23" s="13" t="s">
        <v>29781</v>
      </c>
      <c r="E23" s="14">
        <v>1</v>
      </c>
      <c r="F23" s="13">
        <v>1</v>
      </c>
      <c r="H23" t="s">
        <v>1161</v>
      </c>
    </row>
    <row r="24" spans="1:8" x14ac:dyDescent="0.25">
      <c r="A24" s="13" t="s">
        <v>1576</v>
      </c>
      <c r="B24" s="13" t="s">
        <v>28663</v>
      </c>
      <c r="C24" s="13" t="s">
        <v>29796</v>
      </c>
      <c r="D24" s="13" t="s">
        <v>29783</v>
      </c>
      <c r="E24" s="14">
        <v>1</v>
      </c>
      <c r="F24" s="13">
        <v>1</v>
      </c>
      <c r="H24" t="s">
        <v>29167</v>
      </c>
    </row>
    <row r="25" spans="1:8" x14ac:dyDescent="0.25">
      <c r="A25" s="13" t="s">
        <v>1576</v>
      </c>
      <c r="B25" s="13" t="s">
        <v>29797</v>
      </c>
      <c r="C25" s="15">
        <v>46184</v>
      </c>
      <c r="D25" s="13" t="s">
        <v>28656</v>
      </c>
      <c r="E25" s="14">
        <v>1</v>
      </c>
      <c r="F25" s="13">
        <v>1</v>
      </c>
      <c r="H25" t="s">
        <v>30077</v>
      </c>
    </row>
    <row r="26" spans="1:8" x14ac:dyDescent="0.25">
      <c r="A26" s="13" t="s">
        <v>1576</v>
      </c>
      <c r="B26" s="19" t="s">
        <v>30078</v>
      </c>
      <c r="C26" s="15">
        <v>46185</v>
      </c>
      <c r="D26" s="19" t="s">
        <v>27676</v>
      </c>
      <c r="E26" s="14">
        <v>1</v>
      </c>
      <c r="F26" s="13">
        <v>1</v>
      </c>
      <c r="H26" t="s">
        <v>30079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173"/>
  <sheetViews>
    <sheetView zoomScale="90" zoomScaleNormal="90" workbookViewId="0">
      <pane ySplit="1" topLeftCell="A11854" activePane="bottomLeft" state="frozen"/>
      <selection pane="bottomLeft" activeCell="B12175" sqref="B12175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29168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29225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29228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29231</v>
      </c>
      <c r="G11880" t="s">
        <v>91</v>
      </c>
    </row>
    <row r="11881" spans="1:7" hidden="1" x14ac:dyDescent="0.25">
      <c r="A11881" t="s">
        <v>64</v>
      </c>
      <c r="B11881" t="s">
        <v>29780</v>
      </c>
      <c r="F11881" t="s">
        <v>29234</v>
      </c>
      <c r="G11881" t="s">
        <v>91</v>
      </c>
    </row>
    <row r="11882" spans="1:7" hidden="1" x14ac:dyDescent="0.25">
      <c r="A11882" t="s">
        <v>85</v>
      </c>
      <c r="B11882" t="s">
        <v>29780</v>
      </c>
      <c r="C11882" t="s">
        <v>58</v>
      </c>
      <c r="F11882" t="s">
        <v>29237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29240</v>
      </c>
      <c r="G11883" t="s">
        <v>91</v>
      </c>
    </row>
    <row r="11884" spans="1:7" hidden="1" x14ac:dyDescent="0.25">
      <c r="A11884" t="s">
        <v>91</v>
      </c>
      <c r="B11884" t="s">
        <v>29781</v>
      </c>
      <c r="C11884" t="s">
        <v>58</v>
      </c>
      <c r="E11884" t="s">
        <v>1135</v>
      </c>
      <c r="F11884" t="s">
        <v>29243</v>
      </c>
      <c r="G11884" t="s">
        <v>91</v>
      </c>
    </row>
    <row r="11885" spans="1:7" hidden="1" x14ac:dyDescent="0.25">
      <c r="A11885" t="s">
        <v>62</v>
      </c>
      <c r="B11885" t="s">
        <v>29781</v>
      </c>
      <c r="C11885" t="s">
        <v>58</v>
      </c>
      <c r="E11885" t="s">
        <v>1135</v>
      </c>
      <c r="F11885" t="s">
        <v>29246</v>
      </c>
      <c r="G11885" t="s">
        <v>91</v>
      </c>
    </row>
    <row r="11886" spans="1:7" hidden="1" x14ac:dyDescent="0.25">
      <c r="A11886" t="s">
        <v>62</v>
      </c>
      <c r="B11886" t="s">
        <v>29781</v>
      </c>
      <c r="C11886" t="s">
        <v>58</v>
      </c>
      <c r="E11886" t="s">
        <v>1135</v>
      </c>
      <c r="F11886" t="s">
        <v>29249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29252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29255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29794</v>
      </c>
      <c r="F11889" t="s">
        <v>29258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29171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29174</v>
      </c>
      <c r="G11891" t="s">
        <v>4952</v>
      </c>
    </row>
    <row r="11892" spans="1:7" hidden="1" x14ac:dyDescent="0.25">
      <c r="A11892" t="s">
        <v>162</v>
      </c>
      <c r="B11892" t="s">
        <v>29780</v>
      </c>
      <c r="C11892" t="s">
        <v>58</v>
      </c>
      <c r="F11892" t="s">
        <v>29177</v>
      </c>
      <c r="G11892" t="s">
        <v>4952</v>
      </c>
    </row>
    <row r="11893" spans="1:7" hidden="1" x14ac:dyDescent="0.25">
      <c r="A11893" t="s">
        <v>162</v>
      </c>
      <c r="B11893" t="s">
        <v>29780</v>
      </c>
      <c r="C11893" t="s">
        <v>58</v>
      </c>
      <c r="F11893" t="s">
        <v>29180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29183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29186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29189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29192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29195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29198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29201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29204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29207</v>
      </c>
      <c r="G11902" t="s">
        <v>4934</v>
      </c>
    </row>
    <row r="11903" spans="1:7" hidden="1" x14ac:dyDescent="0.25">
      <c r="A11903" t="s">
        <v>29782</v>
      </c>
      <c r="F11903" t="s">
        <v>29210</v>
      </c>
      <c r="G11903" t="s">
        <v>4934</v>
      </c>
    </row>
    <row r="11904" spans="1:7" hidden="1" x14ac:dyDescent="0.25">
      <c r="A11904" t="s">
        <v>162</v>
      </c>
      <c r="B11904" t="s">
        <v>29783</v>
      </c>
      <c r="C11904" t="s">
        <v>28663</v>
      </c>
      <c r="F11904" t="s">
        <v>29213</v>
      </c>
      <c r="G11904" t="s">
        <v>4934</v>
      </c>
    </row>
    <row r="11905" spans="1:7" hidden="1" x14ac:dyDescent="0.25">
      <c r="A11905" t="s">
        <v>162</v>
      </c>
      <c r="B11905" t="s">
        <v>29783</v>
      </c>
      <c r="C11905" t="s">
        <v>28663</v>
      </c>
      <c r="F11905" t="s">
        <v>29216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29219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29222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29603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29606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29609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29612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29615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29618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29621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29624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29627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29774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29777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29630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29633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29636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29639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29642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29645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29648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29651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29654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29657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29285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29288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29291</v>
      </c>
      <c r="G11931" t="s">
        <v>4953</v>
      </c>
    </row>
    <row r="11932" spans="1:7" hidden="1" x14ac:dyDescent="0.25">
      <c r="A11932" t="s">
        <v>29784</v>
      </c>
      <c r="B11932" t="s">
        <v>86</v>
      </c>
      <c r="F11932" t="s">
        <v>29294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29297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29300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29303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29306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29309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29312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29315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29318</v>
      </c>
      <c r="G11940" t="s">
        <v>4953</v>
      </c>
    </row>
    <row r="11941" spans="1:7" hidden="1" x14ac:dyDescent="0.25">
      <c r="A11941" t="s">
        <v>29785</v>
      </c>
      <c r="B11941" t="s">
        <v>646</v>
      </c>
      <c r="F11941" t="s">
        <v>29321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29324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29327</v>
      </c>
      <c r="G11943" t="s">
        <v>4953</v>
      </c>
    </row>
    <row r="11944" spans="1:7" hidden="1" x14ac:dyDescent="0.25">
      <c r="A11944" t="s">
        <v>29786</v>
      </c>
      <c r="B11944" t="s">
        <v>646</v>
      </c>
      <c r="F11944" t="s">
        <v>29330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29261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29264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29267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29270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29273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29276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29279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29282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29333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29336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29339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29345</v>
      </c>
      <c r="G11956" t="s">
        <v>4955</v>
      </c>
    </row>
    <row r="11957" spans="1:7" hidden="1" x14ac:dyDescent="0.25">
      <c r="A11957" t="s">
        <v>29787</v>
      </c>
      <c r="B11957" t="s">
        <v>260</v>
      </c>
      <c r="F11957" t="s">
        <v>29348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29351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29354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29357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29360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29363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29366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29369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29372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29375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29378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29381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29384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29387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29390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29393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29396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29399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29402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29405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29408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29411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29414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29417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29420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29423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29426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29429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29432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29435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29438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29441</v>
      </c>
      <c r="G11988" t="s">
        <v>4955</v>
      </c>
    </row>
    <row r="11989" spans="1:7" hidden="1" x14ac:dyDescent="0.25">
      <c r="A11989" t="s">
        <v>29788</v>
      </c>
      <c r="B11989" t="s">
        <v>646</v>
      </c>
      <c r="F11989" t="s">
        <v>29444</v>
      </c>
      <c r="G11989" t="s">
        <v>4955</v>
      </c>
    </row>
    <row r="11990" spans="1:7" hidden="1" x14ac:dyDescent="0.25">
      <c r="A11990" t="s">
        <v>29788</v>
      </c>
      <c r="B11990" t="s">
        <v>646</v>
      </c>
      <c r="F11990" t="s">
        <v>29447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29450</v>
      </c>
      <c r="G11991" t="s">
        <v>4955</v>
      </c>
    </row>
    <row r="11992" spans="1:7" hidden="1" x14ac:dyDescent="0.25">
      <c r="A11992" t="s">
        <v>29791</v>
      </c>
      <c r="B11992" t="s">
        <v>646</v>
      </c>
      <c r="F11992" t="s">
        <v>29453</v>
      </c>
      <c r="G11992" t="s">
        <v>4955</v>
      </c>
    </row>
    <row r="11993" spans="1:7" hidden="1" x14ac:dyDescent="0.25">
      <c r="A11993" t="s">
        <v>162</v>
      </c>
      <c r="B11993" t="s">
        <v>29781</v>
      </c>
      <c r="C11993" t="s">
        <v>58</v>
      </c>
      <c r="F11993" t="s">
        <v>29456</v>
      </c>
      <c r="G11993" t="s">
        <v>4955</v>
      </c>
    </row>
    <row r="11994" spans="1:7" hidden="1" x14ac:dyDescent="0.25">
      <c r="A11994" t="s">
        <v>162</v>
      </c>
      <c r="B11994" t="s">
        <v>29781</v>
      </c>
      <c r="C11994" t="s">
        <v>58</v>
      </c>
      <c r="F11994" t="s">
        <v>29459</v>
      </c>
      <c r="G11994" t="s">
        <v>4955</v>
      </c>
    </row>
    <row r="11995" spans="1:7" hidden="1" x14ac:dyDescent="0.25">
      <c r="A11995" t="s">
        <v>162</v>
      </c>
      <c r="B11995" t="s">
        <v>29781</v>
      </c>
      <c r="C11995" t="s">
        <v>58</v>
      </c>
      <c r="F11995" t="s">
        <v>29462</v>
      </c>
      <c r="G11995" t="s">
        <v>4955</v>
      </c>
    </row>
    <row r="11996" spans="1:7" hidden="1" x14ac:dyDescent="0.25">
      <c r="A11996" t="s">
        <v>162</v>
      </c>
      <c r="B11996" t="s">
        <v>29781</v>
      </c>
      <c r="C11996" t="s">
        <v>58</v>
      </c>
      <c r="F11996" t="s">
        <v>29465</v>
      </c>
      <c r="G11996" t="s">
        <v>4955</v>
      </c>
    </row>
    <row r="11997" spans="1:7" hidden="1" x14ac:dyDescent="0.25">
      <c r="A11997" t="s">
        <v>162</v>
      </c>
      <c r="B11997" t="s">
        <v>29781</v>
      </c>
      <c r="C11997" t="s">
        <v>58</v>
      </c>
      <c r="F11997" t="s">
        <v>29468</v>
      </c>
      <c r="G11997" t="s">
        <v>4955</v>
      </c>
    </row>
    <row r="11998" spans="1:7" hidden="1" x14ac:dyDescent="0.25">
      <c r="A11998" t="s">
        <v>162</v>
      </c>
      <c r="B11998" t="s">
        <v>29781</v>
      </c>
      <c r="C11998" t="s">
        <v>58</v>
      </c>
      <c r="F11998" t="s">
        <v>29471</v>
      </c>
      <c r="G11998" t="s">
        <v>4955</v>
      </c>
    </row>
    <row r="11999" spans="1:7" hidden="1" x14ac:dyDescent="0.25">
      <c r="A11999" t="s">
        <v>162</v>
      </c>
      <c r="B11999" t="s">
        <v>29781</v>
      </c>
      <c r="C11999" t="s">
        <v>58</v>
      </c>
      <c r="F11999" t="s">
        <v>29474</v>
      </c>
      <c r="G11999" t="s">
        <v>4955</v>
      </c>
    </row>
    <row r="12000" spans="1:7" hidden="1" x14ac:dyDescent="0.25">
      <c r="A12000" t="s">
        <v>162</v>
      </c>
      <c r="B12000" t="s">
        <v>29781</v>
      </c>
      <c r="C12000" t="s">
        <v>58</v>
      </c>
      <c r="F12000" t="s">
        <v>29477</v>
      </c>
      <c r="G12000" t="s">
        <v>4955</v>
      </c>
    </row>
    <row r="12001" spans="1:7" hidden="1" x14ac:dyDescent="0.25">
      <c r="A12001" t="s">
        <v>162</v>
      </c>
      <c r="B12001" t="s">
        <v>29781</v>
      </c>
      <c r="C12001" t="s">
        <v>58</v>
      </c>
      <c r="F12001" t="s">
        <v>29480</v>
      </c>
      <c r="G12001" t="s">
        <v>4955</v>
      </c>
    </row>
    <row r="12002" spans="1:7" hidden="1" x14ac:dyDescent="0.25">
      <c r="A12002" t="s">
        <v>162</v>
      </c>
      <c r="B12002" t="s">
        <v>29781</v>
      </c>
      <c r="C12002" t="s">
        <v>58</v>
      </c>
      <c r="F12002" t="s">
        <v>29483</v>
      </c>
      <c r="G12002" t="s">
        <v>4955</v>
      </c>
    </row>
    <row r="12003" spans="1:7" hidden="1" x14ac:dyDescent="0.25">
      <c r="A12003" t="s">
        <v>162</v>
      </c>
      <c r="B12003" t="s">
        <v>29781</v>
      </c>
      <c r="C12003" t="s">
        <v>58</v>
      </c>
      <c r="F12003" t="s">
        <v>29486</v>
      </c>
      <c r="G12003" t="s">
        <v>4955</v>
      </c>
    </row>
    <row r="12004" spans="1:7" hidden="1" x14ac:dyDescent="0.25">
      <c r="A12004" t="s">
        <v>162</v>
      </c>
      <c r="B12004" t="s">
        <v>29781</v>
      </c>
      <c r="C12004" t="s">
        <v>58</v>
      </c>
      <c r="F12004" t="s">
        <v>29489</v>
      </c>
      <c r="G12004" t="s">
        <v>4955</v>
      </c>
    </row>
    <row r="12005" spans="1:7" hidden="1" x14ac:dyDescent="0.25">
      <c r="A12005" t="s">
        <v>162</v>
      </c>
      <c r="B12005" t="s">
        <v>29781</v>
      </c>
      <c r="C12005" t="s">
        <v>58</v>
      </c>
      <c r="F12005" t="s">
        <v>29492</v>
      </c>
      <c r="G12005" t="s">
        <v>4955</v>
      </c>
    </row>
    <row r="12006" spans="1:7" hidden="1" x14ac:dyDescent="0.25">
      <c r="A12006" t="s">
        <v>162</v>
      </c>
      <c r="B12006" t="s">
        <v>29781</v>
      </c>
      <c r="C12006" t="s">
        <v>58</v>
      </c>
      <c r="F12006" t="s">
        <v>29495</v>
      </c>
      <c r="G12006" t="s">
        <v>4955</v>
      </c>
    </row>
    <row r="12007" spans="1:7" hidden="1" x14ac:dyDescent="0.25">
      <c r="A12007" t="s">
        <v>162</v>
      </c>
      <c r="B12007" t="s">
        <v>29781</v>
      </c>
      <c r="C12007" t="s">
        <v>58</v>
      </c>
      <c r="F12007" t="s">
        <v>29498</v>
      </c>
      <c r="G12007" t="s">
        <v>4955</v>
      </c>
    </row>
    <row r="12008" spans="1:7" hidden="1" x14ac:dyDescent="0.25">
      <c r="A12008" t="s">
        <v>162</v>
      </c>
      <c r="B12008" t="s">
        <v>29781</v>
      </c>
      <c r="C12008" t="s">
        <v>58</v>
      </c>
      <c r="F12008" t="s">
        <v>29501</v>
      </c>
      <c r="G12008" t="s">
        <v>4955</v>
      </c>
    </row>
    <row r="12009" spans="1:7" hidden="1" x14ac:dyDescent="0.25">
      <c r="A12009" t="s">
        <v>162</v>
      </c>
      <c r="B12009" t="s">
        <v>29781</v>
      </c>
      <c r="C12009" t="s">
        <v>58</v>
      </c>
      <c r="F12009" t="s">
        <v>29504</v>
      </c>
      <c r="G12009" t="s">
        <v>4955</v>
      </c>
    </row>
    <row r="12010" spans="1:7" hidden="1" x14ac:dyDescent="0.25">
      <c r="A12010" t="s">
        <v>162</v>
      </c>
      <c r="B12010" t="s">
        <v>29781</v>
      </c>
      <c r="C12010" t="s">
        <v>58</v>
      </c>
      <c r="F12010" t="s">
        <v>29507</v>
      </c>
      <c r="G12010" t="s">
        <v>4955</v>
      </c>
    </row>
    <row r="12011" spans="1:7" hidden="1" x14ac:dyDescent="0.25">
      <c r="A12011" t="s">
        <v>162</v>
      </c>
      <c r="B12011" t="s">
        <v>29781</v>
      </c>
      <c r="C12011" t="s">
        <v>58</v>
      </c>
      <c r="F12011" t="s">
        <v>29510</v>
      </c>
      <c r="G12011" t="s">
        <v>4955</v>
      </c>
    </row>
    <row r="12012" spans="1:7" hidden="1" x14ac:dyDescent="0.25">
      <c r="A12012" t="s">
        <v>162</v>
      </c>
      <c r="B12012" t="s">
        <v>29781</v>
      </c>
      <c r="C12012" t="s">
        <v>58</v>
      </c>
      <c r="F12012" t="s">
        <v>29513</v>
      </c>
      <c r="G12012" t="s">
        <v>4955</v>
      </c>
    </row>
    <row r="12013" spans="1:7" hidden="1" x14ac:dyDescent="0.25">
      <c r="A12013" t="s">
        <v>162</v>
      </c>
      <c r="B12013" t="s">
        <v>29781</v>
      </c>
      <c r="C12013" t="s">
        <v>58</v>
      </c>
      <c r="F12013" t="s">
        <v>29516</v>
      </c>
      <c r="G12013" t="s">
        <v>4955</v>
      </c>
    </row>
    <row r="12014" spans="1:7" hidden="1" x14ac:dyDescent="0.25">
      <c r="A12014" t="s">
        <v>162</v>
      </c>
      <c r="B12014" t="s">
        <v>29781</v>
      </c>
      <c r="C12014" t="s">
        <v>58</v>
      </c>
      <c r="F12014" t="s">
        <v>29519</v>
      </c>
      <c r="G12014" t="s">
        <v>4955</v>
      </c>
    </row>
    <row r="12015" spans="1:7" hidden="1" x14ac:dyDescent="0.25">
      <c r="A12015" t="s">
        <v>162</v>
      </c>
      <c r="B12015" t="s">
        <v>29781</v>
      </c>
      <c r="C12015" t="s">
        <v>58</v>
      </c>
      <c r="F12015" t="s">
        <v>29522</v>
      </c>
      <c r="G12015" t="s">
        <v>4955</v>
      </c>
    </row>
    <row r="12016" spans="1:7" hidden="1" x14ac:dyDescent="0.25">
      <c r="A12016" t="s">
        <v>1587</v>
      </c>
      <c r="B12016" t="s">
        <v>29781</v>
      </c>
      <c r="F12016" t="s">
        <v>29525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29528</v>
      </c>
      <c r="G12017" t="s">
        <v>4955</v>
      </c>
    </row>
    <row r="12018" spans="1:7" hidden="1" x14ac:dyDescent="0.25">
      <c r="A12018" t="s">
        <v>4</v>
      </c>
      <c r="B12018" t="s">
        <v>29783</v>
      </c>
      <c r="F12018" t="s">
        <v>29531</v>
      </c>
      <c r="G12018" t="s">
        <v>4955</v>
      </c>
    </row>
    <row r="12019" spans="1:7" hidden="1" x14ac:dyDescent="0.25">
      <c r="A12019" t="s">
        <v>4</v>
      </c>
      <c r="B12019" t="s">
        <v>29783</v>
      </c>
      <c r="F12019" t="s">
        <v>29534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29537</v>
      </c>
      <c r="G12020" t="s">
        <v>4956</v>
      </c>
    </row>
    <row r="12021" spans="1:7" hidden="1" x14ac:dyDescent="0.25">
      <c r="A12021" t="s">
        <v>29787</v>
      </c>
      <c r="B12021" t="s">
        <v>260</v>
      </c>
      <c r="F12021" t="s">
        <v>29540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29543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29546</v>
      </c>
      <c r="G12023" t="s">
        <v>4956</v>
      </c>
    </row>
    <row r="12024" spans="1:7" hidden="1" x14ac:dyDescent="0.25">
      <c r="A12024" t="s">
        <v>29787</v>
      </c>
      <c r="B12024" t="s">
        <v>260</v>
      </c>
      <c r="F12024" t="s">
        <v>29549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29552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29555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29558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29561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29564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29567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29570</v>
      </c>
      <c r="G12031" t="s">
        <v>773</v>
      </c>
    </row>
    <row r="12032" spans="1:7" hidden="1" x14ac:dyDescent="0.25">
      <c r="A12032" t="s">
        <v>29793</v>
      </c>
      <c r="B12032" t="s">
        <v>260</v>
      </c>
      <c r="F12032" t="s">
        <v>29573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29576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29579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29582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29585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29588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29591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29594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29597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29794</v>
      </c>
      <c r="F12041" t="s">
        <v>29600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29660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29663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29666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29669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29672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29675</v>
      </c>
      <c r="G12047" t="s">
        <v>4941</v>
      </c>
    </row>
    <row r="12048" spans="1:7" hidden="1" x14ac:dyDescent="0.25">
      <c r="A12048" t="s">
        <v>29795</v>
      </c>
      <c r="B12048" t="s">
        <v>86</v>
      </c>
      <c r="F12048" t="s">
        <v>29678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29681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29684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29687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29690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29693</v>
      </c>
      <c r="G12053" t="s">
        <v>4941</v>
      </c>
    </row>
    <row r="12054" spans="1:7" hidden="1" x14ac:dyDescent="0.25">
      <c r="A12054" t="s">
        <v>29785</v>
      </c>
      <c r="B12054" t="s">
        <v>646</v>
      </c>
      <c r="F12054" t="s">
        <v>29696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29699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29702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29705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29708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29711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29714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29717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29720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29723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29726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29729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29732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29735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29738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29741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29744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29747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29750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29753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29797</v>
      </c>
      <c r="F12074" t="s">
        <v>29756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29794</v>
      </c>
      <c r="F12075" t="s">
        <v>29759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29762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29765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29768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29771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29342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29822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29825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29828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29831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29834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29837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29798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29801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29804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29807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29810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29813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29816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29819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29840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29843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29846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29939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29942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29945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29948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29951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29954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29957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29960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29963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29966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29969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29972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30008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30011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30014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30017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30020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29849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29852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29855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29858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29861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29864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29867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29870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29873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29876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29879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29882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29885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29888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29891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29894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29897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29900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29903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29906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29909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29912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29915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29918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29921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29924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29927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29930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29933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29936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29975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29978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29981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29984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29987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29990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29993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29996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29999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30002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30005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30023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30026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30029</v>
      </c>
      <c r="G12158" t="s">
        <v>4600</v>
      </c>
    </row>
    <row r="12159" spans="1:7" hidden="1" x14ac:dyDescent="0.25">
      <c r="A12159" t="s">
        <v>803</v>
      </c>
      <c r="B12159" t="s">
        <v>8</v>
      </c>
      <c r="F12159" t="s">
        <v>30032</v>
      </c>
      <c r="G12159" t="s">
        <v>4600</v>
      </c>
    </row>
    <row r="12160" spans="1:7" hidden="1" x14ac:dyDescent="0.25">
      <c r="A12160" t="s">
        <v>803</v>
      </c>
      <c r="B12160" t="s">
        <v>8</v>
      </c>
      <c r="F12160" t="s">
        <v>30035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30038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30041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30044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30047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30050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30053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30056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30059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30062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30065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30068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30071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30074</v>
      </c>
      <c r="G12173" t="s">
        <v>4945</v>
      </c>
    </row>
  </sheetData>
  <phoneticPr fontId="2" type="noConversion"/>
  <conditionalFormatting sqref="C2:C11 C14 C16:C18 C23:C24">
    <cfRule type="notContainsText" dxfId="791" priority="82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90" priority="82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89" priority="824" operator="notContains" text="порожний">
      <formula>ISERROR(SEARCH("порожний",C12))</formula>
    </cfRule>
  </conditionalFormatting>
  <conditionalFormatting sqref="B12:B14">
    <cfRule type="containsText" dxfId="788" priority="82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87" priority="822" operator="notContains" text="порожний">
      <formula>ISERROR(SEARCH("порожний",C15))</formula>
    </cfRule>
  </conditionalFormatting>
  <conditionalFormatting sqref="C19:C22">
    <cfRule type="notContainsText" dxfId="786" priority="821" operator="notContains" text="порожний">
      <formula>ISERROR(SEARCH("порожний",C19))</formula>
    </cfRule>
  </conditionalFormatting>
  <conditionalFormatting sqref="C25">
    <cfRule type="notContainsText" dxfId="785" priority="820" operator="notContains" text="порожний">
      <formula>ISERROR(SEARCH("порожний",C25))</formula>
    </cfRule>
  </conditionalFormatting>
  <conditionalFormatting sqref="C26:C27">
    <cfRule type="notContainsText" dxfId="784" priority="819" operator="notContains" text="порожний">
      <formula>ISERROR(SEARCH("порожний",C26))</formula>
    </cfRule>
  </conditionalFormatting>
  <conditionalFormatting sqref="C29">
    <cfRule type="notContainsText" dxfId="783" priority="818" operator="notContains" text="порожний">
      <formula>ISERROR(SEARCH("порожний",C29))</formula>
    </cfRule>
  </conditionalFormatting>
  <conditionalFormatting sqref="C39">
    <cfRule type="notContainsText" dxfId="782" priority="813" operator="notContains" text="порожний">
      <formula>ISERROR(SEARCH("порожний",C39))</formula>
    </cfRule>
  </conditionalFormatting>
  <conditionalFormatting sqref="C32">
    <cfRule type="notContainsText" dxfId="781" priority="817" operator="notContains" text="порожний">
      <formula>ISERROR(SEARCH("порожний",C32))</formula>
    </cfRule>
  </conditionalFormatting>
  <conditionalFormatting sqref="C34">
    <cfRule type="notContainsText" dxfId="780" priority="816" operator="notContains" text="порожний">
      <formula>ISERROR(SEARCH("порожний",C34))</formula>
    </cfRule>
  </conditionalFormatting>
  <conditionalFormatting sqref="C36">
    <cfRule type="notContainsText" dxfId="779" priority="815" operator="notContains" text="порожний">
      <formula>ISERROR(SEARCH("порожний",C36))</formula>
    </cfRule>
  </conditionalFormatting>
  <conditionalFormatting sqref="C38">
    <cfRule type="notContainsText" dxfId="778" priority="814" operator="notContains" text="порожний">
      <formula>ISERROR(SEARCH("порожний",C38))</formula>
    </cfRule>
  </conditionalFormatting>
  <conditionalFormatting sqref="E147">
    <cfRule type="containsText" dxfId="777" priority="81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76" priority="811" operator="notContains" text="порожний">
      <formula>ISERROR(SEARCH("порожний",C581))</formula>
    </cfRule>
  </conditionalFormatting>
  <conditionalFormatting sqref="C586">
    <cfRule type="notContainsText" dxfId="775" priority="810" operator="notContains" text="порожний">
      <formula>ISERROR(SEARCH("порожний",C586))</formula>
    </cfRule>
  </conditionalFormatting>
  <conditionalFormatting sqref="B609">
    <cfRule type="containsText" dxfId="774" priority="80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73" priority="807" operator="containsText" text="Газель базы">
      <formula>NOT(ISERROR(SEARCH("Газель базы",B609)))</formula>
    </cfRule>
    <cfRule type="containsText" dxfId="772" priority="80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71" priority="806" operator="containsText" text="Трактор базы">
      <formula>NOT(ISERROR(SEARCH("Трактор базы",B609)))</formula>
    </cfRule>
  </conditionalFormatting>
  <conditionalFormatting sqref="B614">
    <cfRule type="containsText" dxfId="770" priority="802" operator="containsText" text="Трактор базы">
      <formula>NOT(ISERROR(SEARCH("Трактор базы",B614)))</formula>
    </cfRule>
  </conditionalFormatting>
  <conditionalFormatting sqref="B614">
    <cfRule type="containsText" dxfId="769" priority="805" operator="containsText" text="Выезд с территории">
      <formula>NOT(ISERROR(SEARCH("Выезд с территории",B614)))</formula>
    </cfRule>
  </conditionalFormatting>
  <conditionalFormatting sqref="B614">
    <cfRule type="containsText" dxfId="768" priority="803" operator="containsText" text="Газель базы">
      <formula>NOT(ISERROR(SEARCH("Газель базы",B614)))</formula>
    </cfRule>
    <cfRule type="containsText" dxfId="767" priority="804" operator="containsText" text="Погрузчик базы">
      <formula>NOT(ISERROR(SEARCH("Погрузчик базы",B614)))</formula>
    </cfRule>
  </conditionalFormatting>
  <conditionalFormatting sqref="C649">
    <cfRule type="notContainsText" dxfId="766" priority="801" operator="notContains" text="порожний">
      <formula>ISERROR(SEARCH("порожний",C649))</formula>
    </cfRule>
  </conditionalFormatting>
  <conditionalFormatting sqref="C655">
    <cfRule type="notContainsText" dxfId="765" priority="798" operator="notContains" text="порожний">
      <formula>ISERROR(SEARCH("порожний",C655))</formula>
    </cfRule>
  </conditionalFormatting>
  <conditionalFormatting sqref="C650">
    <cfRule type="notContainsText" dxfId="764" priority="800" operator="notContains" text="порожний">
      <formula>ISERROR(SEARCH("порожний",C650))</formula>
    </cfRule>
  </conditionalFormatting>
  <conditionalFormatting sqref="C654">
    <cfRule type="notContainsText" dxfId="763" priority="799" operator="notContains" text="порожний">
      <formula>ISERROR(SEARCH("порожний",C654))</formula>
    </cfRule>
  </conditionalFormatting>
  <conditionalFormatting sqref="A663:A666 A668:A670 A695 A697:A701 A825 A3437">
    <cfRule type="containsText" dxfId="762" priority="79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61" priority="79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60" priority="79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59" priority="79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58" priority="79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57" priority="79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56" priority="78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55" priority="791" operator="containsText" text="Выезд с территории">
      <formula>NOT(ISERROR(SEARCH("Выезд с территории",A681)))</formula>
    </cfRule>
  </conditionalFormatting>
  <conditionalFormatting sqref="A681">
    <cfRule type="containsText" dxfId="754" priority="79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53" priority="78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52" priority="785" operator="containsText" text="Трактор базы">
      <formula>NOT(ISERROR(SEARCH("Трактор базы",B682)))</formula>
    </cfRule>
  </conditionalFormatting>
  <conditionalFormatting sqref="B682">
    <cfRule type="containsText" dxfId="751" priority="788" operator="containsText" text="Выезд с территории">
      <formula>NOT(ISERROR(SEARCH("Выезд с территории",B682)))</formula>
    </cfRule>
  </conditionalFormatting>
  <conditionalFormatting sqref="B682">
    <cfRule type="containsText" dxfId="750" priority="786" operator="containsText" text="Газель базы">
      <formula>NOT(ISERROR(SEARCH("Газель базы",B682)))</formula>
    </cfRule>
    <cfRule type="containsText" dxfId="749" priority="787" operator="containsText" text="Погрузчик базы">
      <formula>NOT(ISERROR(SEARCH("Погрузчик базы",B682)))</formula>
    </cfRule>
  </conditionalFormatting>
  <conditionalFormatting sqref="A684:A687">
    <cfRule type="containsText" dxfId="748" priority="78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47" priority="78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46" priority="77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45" priority="77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44" priority="77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43" priority="77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42" priority="772" operator="containsText" text="Выезд с территории">
      <formula>NOT(ISERROR(SEARCH("Выезд с территории",A824)))</formula>
    </cfRule>
  </conditionalFormatting>
  <conditionalFormatting sqref="A824">
    <cfRule type="containsText" dxfId="741" priority="77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40" priority="76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39" priority="764" operator="containsText" text="Газель базы">
      <formula>NOT(ISERROR(SEARCH("Газель базы",B846)))</formula>
    </cfRule>
    <cfRule type="containsText" dxfId="738" priority="765" operator="containsText" text="Погрузчик базы">
      <formula>NOT(ISERROR(SEARCH("Погрузчик базы",B846)))</formula>
    </cfRule>
  </conditionalFormatting>
  <conditionalFormatting sqref="B846:B850">
    <cfRule type="containsText" dxfId="737" priority="763" operator="containsText" text="Трактор базы">
      <formula>NOT(ISERROR(SEARCH("Трактор базы",B846)))</formula>
    </cfRule>
  </conditionalFormatting>
  <conditionalFormatting sqref="A916:A917">
    <cfRule type="containsText" dxfId="736" priority="75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35" priority="76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34" priority="760" operator="containsText" text="Газель базы">
      <formula>NOT(ISERROR(SEARCH("Газель базы",B916)))</formula>
    </cfRule>
    <cfRule type="containsText" dxfId="733" priority="761" operator="containsText" text="Погрузчик базы">
      <formula>NOT(ISERROR(SEARCH("Погрузчик базы",B916)))</formula>
    </cfRule>
  </conditionalFormatting>
  <conditionalFormatting sqref="B916:B917">
    <cfRule type="containsText" dxfId="732" priority="759" operator="containsText" text="Трактор базы">
      <formula>NOT(ISERROR(SEARCH("Трактор базы",B916)))</formula>
    </cfRule>
  </conditionalFormatting>
  <conditionalFormatting sqref="A916:A917">
    <cfRule type="containsText" dxfId="731" priority="75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30" priority="756" operator="containsText" text="Выезд с территории">
      <formula>NOT(ISERROR(SEARCH("Выезд с территории",E916)))</formula>
    </cfRule>
  </conditionalFormatting>
  <conditionalFormatting sqref="A932">
    <cfRule type="containsText" dxfId="729" priority="73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28" priority="75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27" priority="753" operator="containsText" text="Газель базы">
      <formula>NOT(ISERROR(SEARCH("Газель базы",B918)))</formula>
    </cfRule>
    <cfRule type="containsText" dxfId="726" priority="754" operator="containsText" text="Погрузчик базы">
      <formula>NOT(ISERROR(SEARCH("Погрузчик базы",B918)))</formula>
    </cfRule>
  </conditionalFormatting>
  <conditionalFormatting sqref="B918:B924">
    <cfRule type="containsText" dxfId="725" priority="752" operator="containsText" text="Трактор базы">
      <formula>NOT(ISERROR(SEARCH("Трактор базы",B918)))</formula>
    </cfRule>
  </conditionalFormatting>
  <conditionalFormatting sqref="A918">
    <cfRule type="containsText" dxfId="724" priority="75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23" priority="75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22" priority="74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21" priority="74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20" priority="747" operator="containsText" text="Газель базы">
      <formula>NOT(ISERROR(SEARCH("Газель базы",B926)))</formula>
    </cfRule>
    <cfRule type="containsText" dxfId="719" priority="748" operator="containsText" text="Погрузчик базы">
      <formula>NOT(ISERROR(SEARCH("Погрузчик базы",B926)))</formula>
    </cfRule>
  </conditionalFormatting>
  <conditionalFormatting sqref="B926:B928">
    <cfRule type="containsText" dxfId="718" priority="746" operator="containsText" text="Трактор базы">
      <formula>NOT(ISERROR(SEARCH("Трактор базы",B926)))</formula>
    </cfRule>
  </conditionalFormatting>
  <conditionalFormatting sqref="A926:A928">
    <cfRule type="containsText" dxfId="717" priority="74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16" priority="743" operator="containsText" text="Выезд с территории">
      <formula>NOT(ISERROR(SEARCH("Выезд с территории",E926)))</formula>
    </cfRule>
  </conditionalFormatting>
  <conditionalFormatting sqref="A930">
    <cfRule type="containsText" dxfId="715" priority="73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14" priority="742" operator="containsText" text="Выезд с территории">
      <formula>NOT(ISERROR(SEARCH("Выезд с территории",A930)))</formula>
    </cfRule>
  </conditionalFormatting>
  <conditionalFormatting sqref="B930">
    <cfRule type="containsText" dxfId="713" priority="740" operator="containsText" text="Газель базы">
      <formula>NOT(ISERROR(SEARCH("Газель базы",B930)))</formula>
    </cfRule>
    <cfRule type="containsText" dxfId="712" priority="741" operator="containsText" text="Погрузчик базы">
      <formula>NOT(ISERROR(SEARCH("Погрузчик базы",B930)))</formula>
    </cfRule>
  </conditionalFormatting>
  <conditionalFormatting sqref="B930">
    <cfRule type="containsText" dxfId="711" priority="739" operator="containsText" text="Трактор базы">
      <formula>NOT(ISERROR(SEARCH("Трактор базы",B930)))</formula>
    </cfRule>
  </conditionalFormatting>
  <conditionalFormatting sqref="A930">
    <cfRule type="containsText" dxfId="710" priority="73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09" priority="736" operator="containsText" text="Выезд с территории">
      <formula>NOT(ISERROR(SEARCH("Выезд с территории",E930)))</formula>
    </cfRule>
  </conditionalFormatting>
  <conditionalFormatting sqref="A932">
    <cfRule type="containsText" dxfId="708" priority="735" operator="containsText" text="Выезд с территории">
      <formula>NOT(ISERROR(SEARCH("Выезд с территории",A932)))</formula>
    </cfRule>
  </conditionalFormatting>
  <conditionalFormatting sqref="A932">
    <cfRule type="containsText" dxfId="707" priority="73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06" priority="73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05" priority="73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04" priority="73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03" priority="72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02" priority="728" operator="notContains" text="порожний">
      <formula>ISERROR(SEARCH("порожний",C954))</formula>
    </cfRule>
  </conditionalFormatting>
  <conditionalFormatting sqref="B954:B956">
    <cfRule type="containsText" dxfId="701" priority="726" operator="containsText" text="Газель базы">
      <formula>NOT(ISERROR(SEARCH("Газель базы",B954)))</formula>
    </cfRule>
    <cfRule type="containsText" dxfId="700" priority="727" operator="containsText" text="Погрузчик базы">
      <formula>NOT(ISERROR(SEARCH("Погрузчик базы",B954)))</formula>
    </cfRule>
  </conditionalFormatting>
  <conditionalFormatting sqref="B954:B956">
    <cfRule type="containsText" dxfId="699" priority="725" operator="containsText" text="Трактор базы">
      <formula>NOT(ISERROR(SEARCH("Трактор базы",B954)))</formula>
    </cfRule>
  </conditionalFormatting>
  <conditionalFormatting sqref="A954:A956">
    <cfRule type="containsText" dxfId="698" priority="72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97" priority="72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96" priority="721" operator="notContains" text="порожний">
      <formula>ISERROR(SEARCH("порожний",C995))</formula>
    </cfRule>
  </conditionalFormatting>
  <conditionalFormatting sqref="C987">
    <cfRule type="notContainsText" dxfId="695" priority="722" operator="notContains" text="порожний">
      <formula>ISERROR(SEARCH("порожний",C987))</formula>
    </cfRule>
  </conditionalFormatting>
  <conditionalFormatting sqref="B999">
    <cfRule type="containsText" dxfId="694" priority="720" operator="containsText" text="Выезд с территории">
      <formula>NOT(ISERROR(SEARCH("Выезд с территории",B999)))</formula>
    </cfRule>
  </conditionalFormatting>
  <conditionalFormatting sqref="B999">
    <cfRule type="containsText" dxfId="693" priority="718" operator="containsText" text="Газель базы">
      <formula>NOT(ISERROR(SEARCH("Газель базы",B999)))</formula>
    </cfRule>
    <cfRule type="containsText" dxfId="692" priority="719" operator="containsText" text="Погрузчик базы">
      <formula>NOT(ISERROR(SEARCH("Погрузчик базы",B999)))</formula>
    </cfRule>
  </conditionalFormatting>
  <conditionalFormatting sqref="B999">
    <cfRule type="containsText" dxfId="691" priority="717" operator="containsText" text="Трактор базы">
      <formula>NOT(ISERROR(SEARCH("Трактор базы",B999)))</formula>
    </cfRule>
  </conditionalFormatting>
  <conditionalFormatting sqref="B1019:B1022">
    <cfRule type="containsText" dxfId="690" priority="713" operator="containsText" text="Трактор базы">
      <formula>NOT(ISERROR(SEARCH("Трактор базы",B1019)))</formula>
    </cfRule>
  </conditionalFormatting>
  <conditionalFormatting sqref="B1019:B1022">
    <cfRule type="containsText" dxfId="689" priority="71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88" priority="714" operator="containsText" text="Газель базы">
      <formula>NOT(ISERROR(SEARCH("Газель базы",B1019)))</formula>
    </cfRule>
    <cfRule type="containsText" dxfId="687" priority="715" operator="containsText" text="Погрузчик базы">
      <formula>NOT(ISERROR(SEARCH("Погрузчик базы",B1019)))</formula>
    </cfRule>
  </conditionalFormatting>
  <conditionalFormatting sqref="C966">
    <cfRule type="notContainsText" dxfId="686" priority="712" operator="notContains" text="порожний">
      <formula>ISERROR(SEARCH("порожний",C966))</formula>
    </cfRule>
  </conditionalFormatting>
  <conditionalFormatting sqref="A1029">
    <cfRule type="containsText" dxfId="685" priority="70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84" priority="71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83" priority="71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82" priority="70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81" priority="706" operator="containsText" text="Газель базы">
      <formula>NOT(ISERROR(SEARCH("Газель базы",B1030)))</formula>
    </cfRule>
    <cfRule type="containsText" dxfId="680" priority="707" operator="containsText" text="Погрузчик базы">
      <formula>NOT(ISERROR(SEARCH("Погрузчик базы",B1030)))</formula>
    </cfRule>
  </conditionalFormatting>
  <conditionalFormatting sqref="B1030">
    <cfRule type="containsText" dxfId="679" priority="705" operator="containsText" text="Трактор базы">
      <formula>NOT(ISERROR(SEARCH("Трактор базы",B1030)))</formula>
    </cfRule>
  </conditionalFormatting>
  <conditionalFormatting sqref="A1035">
    <cfRule type="containsText" dxfId="678" priority="69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77" priority="70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76" priority="70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75" priority="70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74" priority="70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73" priority="70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72" priority="69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71" priority="696" operator="containsText" text="Газель базы">
      <formula>NOT(ISERROR(SEARCH("Газель базы",B1138)))</formula>
    </cfRule>
    <cfRule type="containsText" dxfId="670" priority="697" operator="containsText" text="Погрузчик базы">
      <formula>NOT(ISERROR(SEARCH("Погрузчик базы",B1138)))</formula>
    </cfRule>
  </conditionalFormatting>
  <conditionalFormatting sqref="B1138:B1161">
    <cfRule type="containsText" dxfId="669" priority="695" operator="containsText" text="Трактор базы">
      <formula>NOT(ISERROR(SEARCH("Трактор базы",B1138)))</formula>
    </cfRule>
  </conditionalFormatting>
  <conditionalFormatting sqref="B1258:B1262">
    <cfRule type="containsText" dxfId="668" priority="679" operator="containsText" text="Трактор базы">
      <formula>NOT(ISERROR(SEARCH("Трактор базы",B1258)))</formula>
    </cfRule>
  </conditionalFormatting>
  <conditionalFormatting sqref="B1244:B1252">
    <cfRule type="containsText" dxfId="667" priority="69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66" priority="692" operator="containsText" text="Газель базы">
      <formula>NOT(ISERROR(SEARCH("Газель базы",B1244)))</formula>
    </cfRule>
    <cfRule type="containsText" dxfId="665" priority="693" operator="containsText" text="Погрузчик базы">
      <formula>NOT(ISERROR(SEARCH("Погрузчик базы",B1244)))</formula>
    </cfRule>
  </conditionalFormatting>
  <conditionalFormatting sqref="B1244:B1252">
    <cfRule type="containsText" dxfId="664" priority="691" operator="containsText" text="Трактор базы">
      <formula>NOT(ISERROR(SEARCH("Трактор базы",B1244)))</formula>
    </cfRule>
  </conditionalFormatting>
  <conditionalFormatting sqref="B1253:B1256">
    <cfRule type="containsText" dxfId="663" priority="69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62" priority="688" operator="containsText" text="Газель базы">
      <formula>NOT(ISERROR(SEARCH("Газель базы",B1253)))</formula>
    </cfRule>
    <cfRule type="containsText" dxfId="661" priority="689" operator="containsText" text="Погрузчик базы">
      <formula>NOT(ISERROR(SEARCH("Погрузчик базы",B1253)))</formula>
    </cfRule>
  </conditionalFormatting>
  <conditionalFormatting sqref="B1253:B1256">
    <cfRule type="containsText" dxfId="660" priority="687" operator="containsText" text="Трактор базы">
      <formula>NOT(ISERROR(SEARCH("Трактор базы",B1253)))</formula>
    </cfRule>
  </conditionalFormatting>
  <conditionalFormatting sqref="B1257">
    <cfRule type="containsText" dxfId="659" priority="68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58" priority="684" operator="containsText" text="Газель базы">
      <formula>NOT(ISERROR(SEARCH("Газель базы",B1257)))</formula>
    </cfRule>
    <cfRule type="containsText" dxfId="657" priority="685" operator="containsText" text="Погрузчик базы">
      <formula>NOT(ISERROR(SEARCH("Погрузчик базы",B1257)))</formula>
    </cfRule>
  </conditionalFormatting>
  <conditionalFormatting sqref="B1257">
    <cfRule type="containsText" dxfId="656" priority="683" operator="containsText" text="Трактор базы">
      <formula>NOT(ISERROR(SEARCH("Трактор базы",B1257)))</formula>
    </cfRule>
  </conditionalFormatting>
  <conditionalFormatting sqref="B1258:B1262">
    <cfRule type="containsText" dxfId="655" priority="68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54" priority="680" operator="containsText" text="Газель базы">
      <formula>NOT(ISERROR(SEARCH("Газель базы",B1258)))</formula>
    </cfRule>
    <cfRule type="containsText" dxfId="653" priority="681" operator="containsText" text="Погрузчик базы">
      <formula>NOT(ISERROR(SEARCH("Погрузчик базы",B1258)))</formula>
    </cfRule>
  </conditionalFormatting>
  <conditionalFormatting sqref="B1281:B1287">
    <cfRule type="containsText" dxfId="652" priority="67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51" priority="676" operator="containsText" text="Газель базы">
      <formula>NOT(ISERROR(SEARCH("Газель базы",B1281)))</formula>
    </cfRule>
    <cfRule type="containsText" dxfId="650" priority="677" operator="containsText" text="Погрузчик базы">
      <formula>NOT(ISERROR(SEARCH("Погрузчик базы",B1281)))</formula>
    </cfRule>
  </conditionalFormatting>
  <conditionalFormatting sqref="B1281:B1287">
    <cfRule type="containsText" dxfId="649" priority="675" operator="containsText" text="Трактор базы">
      <formula>NOT(ISERROR(SEARCH("Трактор базы",B1281)))</formula>
    </cfRule>
  </conditionalFormatting>
  <conditionalFormatting sqref="B1296">
    <cfRule type="containsText" dxfId="648" priority="671" operator="containsText" text="Трактор базы">
      <formula>NOT(ISERROR(SEARCH("Трактор базы",B1296)))</formula>
    </cfRule>
  </conditionalFormatting>
  <conditionalFormatting sqref="B1296">
    <cfRule type="containsText" dxfId="647" priority="67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46" priority="672" operator="containsText" text="Газель базы">
      <formula>NOT(ISERROR(SEARCH("Газель базы",B1296)))</formula>
    </cfRule>
    <cfRule type="containsText" dxfId="645" priority="673" operator="containsText" text="Погрузчик базы">
      <formula>NOT(ISERROR(SEARCH("Погрузчик базы",B1296)))</formula>
    </cfRule>
  </conditionalFormatting>
  <conditionalFormatting sqref="C1320:C1321">
    <cfRule type="notContainsText" dxfId="644" priority="669" operator="notContains" text="порожний">
      <formula>ISERROR(SEARCH("порожний",C1320))</formula>
    </cfRule>
  </conditionalFormatting>
  <conditionalFormatting sqref="A1323">
    <cfRule type="containsText" dxfId="643" priority="66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42" priority="66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41" priority="66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40" priority="66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39" priority="66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38" priority="66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37" priority="662" operator="notContains" text="порожний">
      <formula>ISERROR(SEARCH("порожний",C1336))</formula>
    </cfRule>
  </conditionalFormatting>
  <conditionalFormatting sqref="C1346">
    <cfRule type="notContainsText" dxfId="636" priority="661" operator="notContains" text="порожний">
      <formula>ISERROR(SEARCH("порожний",C1346))</formula>
    </cfRule>
  </conditionalFormatting>
  <conditionalFormatting sqref="A1391">
    <cfRule type="containsText" dxfId="635" priority="65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34" priority="65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33" priority="65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32" priority="65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31" priority="65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30" priority="65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29" priority="651" operator="notContains" text="порожний">
      <formula>ISERROR(SEARCH("порожний",C1606))</formula>
    </cfRule>
  </conditionalFormatting>
  <conditionalFormatting sqref="B1633:B1636">
    <cfRule type="containsText" dxfId="628" priority="65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27" priority="648" operator="containsText" text="Газель базы">
      <formula>NOT(ISERROR(SEARCH("Газель базы",B1633)))</formula>
    </cfRule>
    <cfRule type="containsText" dxfId="626" priority="649" operator="containsText" text="Погрузчик базы">
      <formula>NOT(ISERROR(SEARCH("Погрузчик базы",B1633)))</formula>
    </cfRule>
  </conditionalFormatting>
  <conditionalFormatting sqref="B1633:B1636">
    <cfRule type="containsText" dxfId="625" priority="647" operator="containsText" text="Трактор базы">
      <formula>NOT(ISERROR(SEARCH("Трактор базы",B1633)))</formula>
    </cfRule>
  </conditionalFormatting>
  <conditionalFormatting sqref="B1637:B1642">
    <cfRule type="containsText" dxfId="624" priority="64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23" priority="644" operator="containsText" text="Газель базы">
      <formula>NOT(ISERROR(SEARCH("Газель базы",B1637)))</formula>
    </cfRule>
    <cfRule type="containsText" dxfId="622" priority="645" operator="containsText" text="Погрузчик базы">
      <formula>NOT(ISERROR(SEARCH("Погрузчик базы",B1637)))</formula>
    </cfRule>
  </conditionalFormatting>
  <conditionalFormatting sqref="B1637:B1642">
    <cfRule type="containsText" dxfId="621" priority="643" operator="containsText" text="Трактор базы">
      <formula>NOT(ISERROR(SEARCH("Трактор базы",B1637)))</formula>
    </cfRule>
  </conditionalFormatting>
  <conditionalFormatting sqref="B1671:B1672">
    <cfRule type="containsText" dxfId="620" priority="639" operator="containsText" text="Трактор базы">
      <formula>NOT(ISERROR(SEARCH("Трактор базы",B1671)))</formula>
    </cfRule>
  </conditionalFormatting>
  <conditionalFormatting sqref="B1671:B1672">
    <cfRule type="containsText" dxfId="619" priority="64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18" priority="640" operator="containsText" text="Газель базы">
      <formula>NOT(ISERROR(SEARCH("Газель базы",B1671)))</formula>
    </cfRule>
    <cfRule type="containsText" dxfId="617" priority="641" operator="containsText" text="Погрузчик базы">
      <formula>NOT(ISERROR(SEARCH("Погрузчик базы",B1671)))</formula>
    </cfRule>
  </conditionalFormatting>
  <conditionalFormatting sqref="B1675">
    <cfRule type="containsText" dxfId="616" priority="635" operator="containsText" text="Трактор базы">
      <formula>NOT(ISERROR(SEARCH("Трактор базы",B1675)))</formula>
    </cfRule>
  </conditionalFormatting>
  <conditionalFormatting sqref="B1675">
    <cfRule type="containsText" dxfId="615" priority="63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14" priority="636" operator="containsText" text="Газель базы">
      <formula>NOT(ISERROR(SEARCH("Газель базы",B1675)))</formula>
    </cfRule>
    <cfRule type="containsText" dxfId="613" priority="637" operator="containsText" text="Погрузчик базы">
      <formula>NOT(ISERROR(SEARCH("Погрузчик базы",B1675)))</formula>
    </cfRule>
  </conditionalFormatting>
  <conditionalFormatting sqref="A1678">
    <cfRule type="containsText" dxfId="612" priority="63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11" priority="63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10" priority="63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09" priority="631" operator="notContains" text="порожний">
      <formula>ISERROR(SEARCH("порожний",C1723))</formula>
    </cfRule>
  </conditionalFormatting>
  <conditionalFormatting sqref="C1725:C1726">
    <cfRule type="notContainsText" dxfId="608" priority="630" operator="notContains" text="порожний">
      <formula>ISERROR(SEARCH("порожний",C1725))</formula>
    </cfRule>
  </conditionalFormatting>
  <conditionalFormatting sqref="C1727">
    <cfRule type="notContainsText" dxfId="607" priority="629" operator="notContains" text="порожний">
      <formula>ISERROR(SEARCH("порожний",C1727))</formula>
    </cfRule>
  </conditionalFormatting>
  <conditionalFormatting sqref="C1728">
    <cfRule type="notContainsText" dxfId="606" priority="628" operator="notContains" text="порожний">
      <formula>ISERROR(SEARCH("порожний",C1728))</formula>
    </cfRule>
  </conditionalFormatting>
  <conditionalFormatting sqref="B1732:B1733">
    <cfRule type="containsText" dxfId="605" priority="62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04" priority="625" operator="containsText" text="Газель базы">
      <formula>NOT(ISERROR(SEARCH("Газель базы",B1732)))</formula>
    </cfRule>
    <cfRule type="containsText" dxfId="603" priority="626" operator="containsText" text="Погрузчик базы">
      <formula>NOT(ISERROR(SEARCH("Погрузчик базы",B1732)))</formula>
    </cfRule>
  </conditionalFormatting>
  <conditionalFormatting sqref="B1732:B1733">
    <cfRule type="containsText" dxfId="602" priority="624" operator="containsText" text="Трактор базы">
      <formula>NOT(ISERROR(SEARCH("Трактор базы",B1732)))</formula>
    </cfRule>
  </conditionalFormatting>
  <conditionalFormatting sqref="B1734:B1735">
    <cfRule type="containsText" dxfId="601" priority="62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00" priority="621" operator="containsText" text="Газель базы">
      <formula>NOT(ISERROR(SEARCH("Газель базы",B1734)))</formula>
    </cfRule>
    <cfRule type="containsText" dxfId="599" priority="622" operator="containsText" text="Погрузчик базы">
      <formula>NOT(ISERROR(SEARCH("Погрузчик базы",B1734)))</formula>
    </cfRule>
  </conditionalFormatting>
  <conditionalFormatting sqref="B1734:B1735">
    <cfRule type="containsText" dxfId="598" priority="620" operator="containsText" text="Трактор базы">
      <formula>NOT(ISERROR(SEARCH("Трактор базы",B1734)))</formula>
    </cfRule>
  </conditionalFormatting>
  <conditionalFormatting sqref="B1762:B1764">
    <cfRule type="containsText" dxfId="597" priority="606" operator="containsText" text="Трактор базы">
      <formula>NOT(ISERROR(SEARCH("Трактор базы",B1762)))</formula>
    </cfRule>
  </conditionalFormatting>
  <conditionalFormatting sqref="B1740:B1741">
    <cfRule type="containsText" dxfId="596" priority="61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95" priority="617" operator="containsText" text="Газель базы">
      <formula>NOT(ISERROR(SEARCH("Газель базы",B1740)))</formula>
    </cfRule>
    <cfRule type="containsText" dxfId="594" priority="618" operator="containsText" text="Погрузчик базы">
      <formula>NOT(ISERROR(SEARCH("Погрузчик базы",B1740)))</formula>
    </cfRule>
  </conditionalFormatting>
  <conditionalFormatting sqref="B1740:B1741">
    <cfRule type="containsText" dxfId="593" priority="616" operator="containsText" text="Трактор базы">
      <formula>NOT(ISERROR(SEARCH("Трактор базы",B1740)))</formula>
    </cfRule>
  </conditionalFormatting>
  <conditionalFormatting sqref="A1755">
    <cfRule type="containsText" dxfId="592" priority="61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91" priority="61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90" priority="61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89" priority="61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88" priority="61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87" priority="61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86" priority="597" operator="containsText" text="Трактор базы">
      <formula>NOT(ISERROR(SEARCH("Трактор базы",B1773)))</formula>
    </cfRule>
  </conditionalFormatting>
  <conditionalFormatting sqref="B1762:B1764">
    <cfRule type="containsText" dxfId="585" priority="60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84" priority="607" operator="containsText" text="Газель базы">
      <formula>NOT(ISERROR(SEARCH("Газель базы",B1762)))</formula>
    </cfRule>
    <cfRule type="containsText" dxfId="583" priority="608" operator="containsText" text="Погрузчик базы">
      <formula>NOT(ISERROR(SEARCH("Погрузчик базы",B1762)))</formula>
    </cfRule>
  </conditionalFormatting>
  <conditionalFormatting sqref="B1776:B1777">
    <cfRule type="containsText" dxfId="582" priority="588" operator="containsText" text="Трактор базы">
      <formula>NOT(ISERROR(SEARCH("Трактор базы",B1776)))</formula>
    </cfRule>
  </conditionalFormatting>
  <conditionalFormatting sqref="B1770:B1771">
    <cfRule type="containsText" dxfId="581" priority="60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80" priority="603" operator="containsText" text="Газель базы">
      <formula>NOT(ISERROR(SEARCH("Газель базы",B1770)))</formula>
    </cfRule>
    <cfRule type="containsText" dxfId="579" priority="604" operator="containsText" text="Погрузчик базы">
      <formula>NOT(ISERROR(SEARCH("Погрузчик базы",B1770)))</formula>
    </cfRule>
  </conditionalFormatting>
  <conditionalFormatting sqref="B1770:B1771">
    <cfRule type="containsText" dxfId="578" priority="602" operator="containsText" text="Трактор базы">
      <formula>NOT(ISERROR(SEARCH("Трактор базы",B1770)))</formula>
    </cfRule>
  </conditionalFormatting>
  <conditionalFormatting sqref="B1773">
    <cfRule type="containsText" dxfId="577" priority="60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76" priority="600" operator="notContains" text="порожний">
      <formula>ISERROR(SEARCH("порожний",C1773))</formula>
    </cfRule>
  </conditionalFormatting>
  <conditionalFormatting sqref="B1773">
    <cfRule type="containsText" dxfId="575" priority="598" operator="containsText" text="Газель базы">
      <formula>NOT(ISERROR(SEARCH("Газель базы",B1773)))</formula>
    </cfRule>
    <cfRule type="containsText" dxfId="574" priority="599" operator="containsText" text="Погрузчик базы">
      <formula>NOT(ISERROR(SEARCH("Погрузчик базы",B1773)))</formula>
    </cfRule>
  </conditionalFormatting>
  <conditionalFormatting sqref="B1775">
    <cfRule type="containsText" dxfId="573" priority="592" operator="containsText" text="Трактор базы">
      <formula>NOT(ISERROR(SEARCH("Трактор базы",B1775)))</formula>
    </cfRule>
  </conditionalFormatting>
  <conditionalFormatting sqref="B1775">
    <cfRule type="containsText" dxfId="572" priority="59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71" priority="595" operator="notContains" text="порожний">
      <formula>ISERROR(SEARCH("порожний",C1775))</formula>
    </cfRule>
  </conditionalFormatting>
  <conditionalFormatting sqref="B1775">
    <cfRule type="containsText" dxfId="570" priority="593" operator="containsText" text="Газель базы">
      <formula>NOT(ISERROR(SEARCH("Газель базы",B1775)))</formula>
    </cfRule>
    <cfRule type="containsText" dxfId="569" priority="594" operator="containsText" text="Погрузчик базы">
      <formula>NOT(ISERROR(SEARCH("Погрузчик базы",B1775)))</formula>
    </cfRule>
  </conditionalFormatting>
  <conditionalFormatting sqref="B1776:B1777">
    <cfRule type="containsText" dxfId="568" priority="59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67" priority="589" operator="containsText" text="Газель базы">
      <formula>NOT(ISERROR(SEARCH("Газель базы",B1776)))</formula>
    </cfRule>
    <cfRule type="containsText" dxfId="566" priority="590" operator="containsText" text="Погрузчик базы">
      <formula>NOT(ISERROR(SEARCH("Погрузчик базы",B1776)))</formula>
    </cfRule>
  </conditionalFormatting>
  <conditionalFormatting sqref="B1891">
    <cfRule type="containsText" dxfId="565" priority="580" operator="containsText" text="Трактор базы">
      <formula>NOT(ISERROR(SEARCH("Трактор базы",B1891)))</formula>
    </cfRule>
  </conditionalFormatting>
  <conditionalFormatting sqref="B1889">
    <cfRule type="containsText" dxfId="564" priority="58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63" priority="585" operator="containsText" text="Газель базы">
      <formula>NOT(ISERROR(SEARCH("Газель базы",B1889)))</formula>
    </cfRule>
    <cfRule type="containsText" dxfId="562" priority="586" operator="containsText" text="Погрузчик базы">
      <formula>NOT(ISERROR(SEARCH("Погрузчик базы",B1889)))</formula>
    </cfRule>
  </conditionalFormatting>
  <conditionalFormatting sqref="B1889">
    <cfRule type="containsText" dxfId="561" priority="584" operator="containsText" text="Трактор базы">
      <formula>NOT(ISERROR(SEARCH("Трактор базы",B1889)))</formula>
    </cfRule>
  </conditionalFormatting>
  <conditionalFormatting sqref="B1891">
    <cfRule type="containsText" dxfId="560" priority="58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59" priority="581" operator="containsText" text="Газель базы">
      <formula>NOT(ISERROR(SEARCH("Газель базы",B1891)))</formula>
    </cfRule>
    <cfRule type="containsText" dxfId="558" priority="582" operator="containsText" text="Погрузчик базы">
      <formula>NOT(ISERROR(SEARCH("Погрузчик базы",B1891)))</formula>
    </cfRule>
  </conditionalFormatting>
  <conditionalFormatting sqref="B1920">
    <cfRule type="containsText" dxfId="557" priority="568" operator="containsText" text="Трактор базы">
      <formula>NOT(ISERROR(SEARCH("Трактор базы",B1920)))</formula>
    </cfRule>
  </conditionalFormatting>
  <conditionalFormatting sqref="B1904:B1914">
    <cfRule type="containsText" dxfId="556" priority="57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55" priority="577" operator="containsText" text="Газель базы">
      <formula>NOT(ISERROR(SEARCH("Газель базы",B1904)))</formula>
    </cfRule>
    <cfRule type="containsText" dxfId="554" priority="578" operator="containsText" text="Погрузчик базы">
      <formula>NOT(ISERROR(SEARCH("Погрузчик базы",B1904)))</formula>
    </cfRule>
  </conditionalFormatting>
  <conditionalFormatting sqref="B1904:B1914">
    <cfRule type="containsText" dxfId="553" priority="576" operator="containsText" text="Трактор базы">
      <formula>NOT(ISERROR(SEARCH("Трактор базы",B1904)))</formula>
    </cfRule>
  </conditionalFormatting>
  <conditionalFormatting sqref="B1915:B1919">
    <cfRule type="containsText" dxfId="552" priority="57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51" priority="573" operator="containsText" text="Газель базы">
      <formula>NOT(ISERROR(SEARCH("Газель базы",B1915)))</formula>
    </cfRule>
    <cfRule type="containsText" dxfId="550" priority="574" operator="containsText" text="Погрузчик базы">
      <formula>NOT(ISERROR(SEARCH("Погрузчик базы",B1915)))</formula>
    </cfRule>
  </conditionalFormatting>
  <conditionalFormatting sqref="B1915:B1919">
    <cfRule type="containsText" dxfId="549" priority="572" operator="containsText" text="Трактор базы">
      <formula>NOT(ISERROR(SEARCH("Трактор базы",B1915)))</formula>
    </cfRule>
  </conditionalFormatting>
  <conditionalFormatting sqref="B1920">
    <cfRule type="containsText" dxfId="548" priority="57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47" priority="569" operator="containsText" text="Газель базы">
      <formula>NOT(ISERROR(SEARCH("Газель базы",B1920)))</formula>
    </cfRule>
    <cfRule type="containsText" dxfId="546" priority="570" operator="containsText" text="Погрузчик базы">
      <formula>NOT(ISERROR(SEARCH("Погрузчик базы",B1920)))</formula>
    </cfRule>
  </conditionalFormatting>
  <conditionalFormatting sqref="B1939">
    <cfRule type="containsText" dxfId="545" priority="564" operator="containsText" text="Трактор базы">
      <formula>NOT(ISERROR(SEARCH("Трактор базы",B1939)))</formula>
    </cfRule>
  </conditionalFormatting>
  <conditionalFormatting sqref="B1939">
    <cfRule type="containsText" dxfId="544" priority="56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43" priority="565" operator="containsText" text="Газель базы">
      <formula>NOT(ISERROR(SEARCH("Газель базы",B1939)))</formula>
    </cfRule>
    <cfRule type="containsText" dxfId="542" priority="566" operator="containsText" text="Погрузчик базы">
      <formula>NOT(ISERROR(SEARCH("Погрузчик базы",B1939)))</formula>
    </cfRule>
  </conditionalFormatting>
  <conditionalFormatting sqref="A1943">
    <cfRule type="containsText" dxfId="541" priority="56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40" priority="56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39" priority="56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38" priority="545" operator="containsText" text="Трактор базы">
      <formula>NOT(ISERROR(SEARCH("Трактор базы",B1977)))</formula>
    </cfRule>
  </conditionalFormatting>
  <conditionalFormatting sqref="B1974">
    <cfRule type="containsText" dxfId="537" priority="56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36" priority="558" operator="containsText" text="Газель базы">
      <formula>NOT(ISERROR(SEARCH("Газель базы",B1974)))</formula>
    </cfRule>
    <cfRule type="containsText" dxfId="535" priority="559" operator="containsText" text="Погрузчик базы">
      <formula>NOT(ISERROR(SEARCH("Погрузчик базы",B1974)))</formula>
    </cfRule>
  </conditionalFormatting>
  <conditionalFormatting sqref="B1974">
    <cfRule type="containsText" dxfId="534" priority="557" operator="containsText" text="Трактор базы">
      <formula>NOT(ISERROR(SEARCH("Трактор базы",B1974)))</formula>
    </cfRule>
  </conditionalFormatting>
  <conditionalFormatting sqref="B1975">
    <cfRule type="containsText" dxfId="533" priority="55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32" priority="554" operator="containsText" text="Газель базы">
      <formula>NOT(ISERROR(SEARCH("Газель базы",B1975)))</formula>
    </cfRule>
    <cfRule type="containsText" dxfId="531" priority="555" operator="containsText" text="Погрузчик базы">
      <formula>NOT(ISERROR(SEARCH("Погрузчик базы",B1975)))</formula>
    </cfRule>
  </conditionalFormatting>
  <conditionalFormatting sqref="B1975">
    <cfRule type="containsText" dxfId="530" priority="553" operator="containsText" text="Трактор базы">
      <formula>NOT(ISERROR(SEARCH("Трактор базы",B1975)))</formula>
    </cfRule>
  </conditionalFormatting>
  <conditionalFormatting sqref="B1976">
    <cfRule type="containsText" dxfId="529" priority="55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28" priority="550" operator="containsText" text="Газель базы">
      <formula>NOT(ISERROR(SEARCH("Газель базы",B1976)))</formula>
    </cfRule>
    <cfRule type="containsText" dxfId="527" priority="551" operator="containsText" text="Погрузчик базы">
      <formula>NOT(ISERROR(SEARCH("Погрузчик базы",B1976)))</formula>
    </cfRule>
  </conditionalFormatting>
  <conditionalFormatting sqref="B1976">
    <cfRule type="containsText" dxfId="526" priority="549" operator="containsText" text="Трактор базы">
      <formula>NOT(ISERROR(SEARCH("Трактор базы",B1976)))</formula>
    </cfRule>
  </conditionalFormatting>
  <conditionalFormatting sqref="B1977">
    <cfRule type="containsText" dxfId="525" priority="54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24" priority="546" operator="containsText" text="Газель базы">
      <formula>NOT(ISERROR(SEARCH("Газель базы",B1977)))</formula>
    </cfRule>
    <cfRule type="containsText" dxfId="523" priority="547" operator="containsText" text="Погрузчик базы">
      <formula>NOT(ISERROR(SEARCH("Погрузчик базы",B1977)))</formula>
    </cfRule>
  </conditionalFormatting>
  <conditionalFormatting sqref="C1965">
    <cfRule type="notContainsText" dxfId="522" priority="544" operator="notContains" text="порожний">
      <formula>ISERROR(SEARCH("порожний",C1965))</formula>
    </cfRule>
  </conditionalFormatting>
  <conditionalFormatting sqref="B2042">
    <cfRule type="containsText" dxfId="521" priority="540" operator="containsText" text="Трактор базы">
      <formula>NOT(ISERROR(SEARCH("Трактор базы",B2042)))</formula>
    </cfRule>
  </conditionalFormatting>
  <conditionalFormatting sqref="B2042">
    <cfRule type="containsText" dxfId="520" priority="54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19" priority="541" operator="containsText" text="Газель базы">
      <formula>NOT(ISERROR(SEARCH("Газель базы",B2042)))</formula>
    </cfRule>
    <cfRule type="containsText" dxfId="518" priority="542" operator="containsText" text="Погрузчик базы">
      <formula>NOT(ISERROR(SEARCH("Погрузчик базы",B2042)))</formula>
    </cfRule>
  </conditionalFormatting>
  <conditionalFormatting sqref="C2050">
    <cfRule type="notContainsText" dxfId="517" priority="539" operator="notContains" text="порожний">
      <formula>ISERROR(SEARCH("порожний",C2050))</formula>
    </cfRule>
  </conditionalFormatting>
  <conditionalFormatting sqref="B2054">
    <cfRule type="containsText" dxfId="516" priority="53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15" priority="536" operator="containsText" text="Газель базы">
      <formula>NOT(ISERROR(SEARCH("Газель базы",B2054)))</formula>
    </cfRule>
    <cfRule type="containsText" dxfId="514" priority="537" operator="containsText" text="Погрузчик базы">
      <formula>NOT(ISERROR(SEARCH("Погрузчик базы",B2054)))</formula>
    </cfRule>
  </conditionalFormatting>
  <conditionalFormatting sqref="B2054">
    <cfRule type="containsText" dxfId="513" priority="535" operator="containsText" text="Трактор базы">
      <formula>NOT(ISERROR(SEARCH("Трактор базы",B2054)))</formula>
    </cfRule>
  </conditionalFormatting>
  <conditionalFormatting sqref="B2055">
    <cfRule type="containsText" dxfId="512" priority="531" operator="containsText" text="Трактор базы">
      <formula>NOT(ISERROR(SEARCH("Трактор базы",B2055)))</formula>
    </cfRule>
  </conditionalFormatting>
  <conditionalFormatting sqref="B2055">
    <cfRule type="containsText" dxfId="511" priority="53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10" priority="532" operator="containsText" text="Газель базы">
      <formula>NOT(ISERROR(SEARCH("Газель базы",B2055)))</formula>
    </cfRule>
    <cfRule type="containsText" dxfId="509" priority="533" operator="containsText" text="Погрузчик базы">
      <formula>NOT(ISERROR(SEARCH("Погрузчик базы",B2055)))</formula>
    </cfRule>
  </conditionalFormatting>
  <conditionalFormatting sqref="A2087:A2089">
    <cfRule type="containsText" dxfId="508" priority="52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07" priority="53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06" priority="529" operator="notContains" text="порожний">
      <formula>ISERROR(SEARCH("порожний",C2087))</formula>
    </cfRule>
  </conditionalFormatting>
  <conditionalFormatting sqref="B2087:B2089">
    <cfRule type="containsText" dxfId="505" priority="527" operator="containsText" text="Газель базы">
      <formula>NOT(ISERROR(SEARCH("Газель базы",B2087)))</formula>
    </cfRule>
    <cfRule type="containsText" dxfId="504" priority="528" operator="containsText" text="Погрузчик базы">
      <formula>NOT(ISERROR(SEARCH("Погрузчик базы",B2087)))</formula>
    </cfRule>
  </conditionalFormatting>
  <conditionalFormatting sqref="B2087:B2089">
    <cfRule type="containsText" dxfId="503" priority="526" operator="containsText" text="Трактор базы">
      <formula>NOT(ISERROR(SEARCH("Трактор базы",B2087)))</formula>
    </cfRule>
  </conditionalFormatting>
  <conditionalFormatting sqref="A2087:A2089">
    <cfRule type="containsText" dxfId="502" priority="52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01" priority="52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00" priority="521" operator="containsText" text="Газель базы">
      <formula>NOT(ISERROR(SEARCH("Газель базы",B2101)))</formula>
    </cfRule>
    <cfRule type="containsText" dxfId="499" priority="522" operator="containsText" text="Погрузчик базы">
      <formula>NOT(ISERROR(SEARCH("Погрузчик базы",B2101)))</formula>
    </cfRule>
  </conditionalFormatting>
  <conditionalFormatting sqref="B2101">
    <cfRule type="containsText" dxfId="498" priority="520" operator="containsText" text="Трактор базы">
      <formula>NOT(ISERROR(SEARCH("Трактор базы",B2101)))</formula>
    </cfRule>
  </conditionalFormatting>
  <conditionalFormatting sqref="B2102">
    <cfRule type="containsText" dxfId="497" priority="51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96" priority="517" operator="containsText" text="Газель базы">
      <formula>NOT(ISERROR(SEARCH("Газель базы",B2102)))</formula>
    </cfRule>
    <cfRule type="containsText" dxfId="495" priority="518" operator="containsText" text="Погрузчик базы">
      <formula>NOT(ISERROR(SEARCH("Погрузчик базы",B2102)))</formula>
    </cfRule>
  </conditionalFormatting>
  <conditionalFormatting sqref="B2102">
    <cfRule type="containsText" dxfId="494" priority="516" operator="containsText" text="Трактор базы">
      <formula>NOT(ISERROR(SEARCH("Трактор базы",B2102)))</formula>
    </cfRule>
  </conditionalFormatting>
  <conditionalFormatting sqref="B2103">
    <cfRule type="containsText" dxfId="493" priority="512" operator="containsText" text="Трактор базы">
      <formula>NOT(ISERROR(SEARCH("Трактор базы",B2103)))</formula>
    </cfRule>
  </conditionalFormatting>
  <conditionalFormatting sqref="B2103">
    <cfRule type="containsText" dxfId="492" priority="51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91" priority="513" operator="containsText" text="Газель базы">
      <formula>NOT(ISERROR(SEARCH("Газель базы",B2103)))</formula>
    </cfRule>
    <cfRule type="containsText" dxfId="490" priority="51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89" priority="50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88" priority="51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87" priority="51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86" priority="50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85" priority="506" operator="containsText" text="Газель базы">
      <formula>NOT(ISERROR(SEARCH("Газель базы",B2276)))</formula>
    </cfRule>
    <cfRule type="containsText" dxfId="484" priority="507" operator="containsText" text="Погрузчик базы">
      <formula>NOT(ISERROR(SEARCH("Погрузчик базы",B2276)))</formula>
    </cfRule>
  </conditionalFormatting>
  <conditionalFormatting sqref="B2276">
    <cfRule type="containsText" dxfId="483" priority="505" operator="containsText" text="Трактор базы">
      <formula>NOT(ISERROR(SEARCH("Трактор базы",B2276)))</formula>
    </cfRule>
  </conditionalFormatting>
  <conditionalFormatting sqref="B2277">
    <cfRule type="containsText" dxfId="482" priority="501" operator="containsText" text="Трактор базы">
      <formula>NOT(ISERROR(SEARCH("Трактор базы",B2277)))</formula>
    </cfRule>
  </conditionalFormatting>
  <conditionalFormatting sqref="B2277">
    <cfRule type="containsText" dxfId="481" priority="50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80" priority="502" operator="containsText" text="Газель базы">
      <formula>NOT(ISERROR(SEARCH("Газель базы",B2277)))</formula>
    </cfRule>
    <cfRule type="containsText" dxfId="479" priority="503" operator="containsText" text="Погрузчик базы">
      <formula>NOT(ISERROR(SEARCH("Погрузчик базы",B2277)))</formula>
    </cfRule>
  </conditionalFormatting>
  <conditionalFormatting sqref="A2279">
    <cfRule type="containsText" dxfId="478" priority="49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77" priority="50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76" priority="49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75" priority="49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74" priority="49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73" priority="49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72" priority="476" operator="containsText" text="Трактор базы">
      <formula>NOT(ISERROR(SEARCH("Трактор базы",B2382)))</formula>
    </cfRule>
  </conditionalFormatting>
  <conditionalFormatting sqref="B2348:B2349">
    <cfRule type="containsText" dxfId="471" priority="49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70" priority="492" operator="containsText" text="Газель базы">
      <formula>NOT(ISERROR(SEARCH("Газель базы",B2348)))</formula>
    </cfRule>
    <cfRule type="containsText" dxfId="469" priority="493" operator="containsText" text="Погрузчик базы">
      <formula>NOT(ISERROR(SEARCH("Погрузчик базы",B2348)))</formula>
    </cfRule>
  </conditionalFormatting>
  <conditionalFormatting sqref="B2348:B2349">
    <cfRule type="containsText" dxfId="468" priority="491" operator="containsText" text="Трактор базы">
      <formula>NOT(ISERROR(SEARCH("Трактор базы",B2348)))</formula>
    </cfRule>
  </conditionalFormatting>
  <conditionalFormatting sqref="A2350">
    <cfRule type="containsText" dxfId="467" priority="48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66" priority="49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65" priority="48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64" priority="48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63" priority="485" operator="containsText" text="Газель базы">
      <formula>NOT(ISERROR(SEARCH("Газель базы",B2352)))</formula>
    </cfRule>
    <cfRule type="containsText" dxfId="462" priority="486" operator="containsText" text="Погрузчик базы">
      <formula>NOT(ISERROR(SEARCH("Погрузчик базы",B2352)))</formula>
    </cfRule>
  </conditionalFormatting>
  <conditionalFormatting sqref="B2352:B2354">
    <cfRule type="containsText" dxfId="461" priority="484" operator="containsText" text="Трактор базы">
      <formula>NOT(ISERROR(SEARCH("Трактор базы",B2352)))</formula>
    </cfRule>
  </conditionalFormatting>
  <conditionalFormatting sqref="B2358">
    <cfRule type="containsText" dxfId="460" priority="48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59" priority="481" operator="containsText" text="Газель базы">
      <formula>NOT(ISERROR(SEARCH("Газель базы",B2358)))</formula>
    </cfRule>
    <cfRule type="containsText" dxfId="458" priority="482" operator="containsText" text="Погрузчик базы">
      <formula>NOT(ISERROR(SEARCH("Погрузчик базы",B2358)))</formula>
    </cfRule>
  </conditionalFormatting>
  <conditionalFormatting sqref="B2358">
    <cfRule type="containsText" dxfId="457" priority="480" operator="containsText" text="Трактор базы">
      <formula>NOT(ISERROR(SEARCH("Трактор базы",B2358)))</formula>
    </cfRule>
  </conditionalFormatting>
  <conditionalFormatting sqref="B2382">
    <cfRule type="containsText" dxfId="456" priority="47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55" priority="477" operator="containsText" text="Газель базы">
      <formula>NOT(ISERROR(SEARCH("Газель базы",B2382)))</formula>
    </cfRule>
    <cfRule type="containsText" dxfId="454" priority="478" operator="containsText" text="Погрузчик базы">
      <formula>NOT(ISERROR(SEARCH("Погрузчик базы",B2382)))</formula>
    </cfRule>
  </conditionalFormatting>
  <conditionalFormatting sqref="B2423:B2424">
    <cfRule type="containsText" dxfId="453" priority="47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52" priority="473" operator="containsText" text="Газель базы">
      <formula>NOT(ISERROR(SEARCH("Газель базы",B2423)))</formula>
    </cfRule>
    <cfRule type="containsText" dxfId="451" priority="474" operator="containsText" text="Погрузчик базы">
      <formula>NOT(ISERROR(SEARCH("Погрузчик базы",B2423)))</formula>
    </cfRule>
  </conditionalFormatting>
  <conditionalFormatting sqref="B2423:B2424">
    <cfRule type="containsText" dxfId="450" priority="472" operator="containsText" text="Трактор базы">
      <formula>NOT(ISERROR(SEARCH("Трактор базы",B2423)))</formula>
    </cfRule>
  </conditionalFormatting>
  <conditionalFormatting sqref="B2431">
    <cfRule type="containsText" dxfId="449" priority="47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48" priority="469" operator="containsText" text="Газель базы">
      <formula>NOT(ISERROR(SEARCH("Газель базы",B2431)))</formula>
    </cfRule>
    <cfRule type="containsText" dxfId="447" priority="470" operator="containsText" text="Погрузчик базы">
      <formula>NOT(ISERROR(SEARCH("Погрузчик базы",B2431)))</formula>
    </cfRule>
  </conditionalFormatting>
  <conditionalFormatting sqref="B2431">
    <cfRule type="containsText" dxfId="446" priority="468" operator="containsText" text="Трактор базы">
      <formula>NOT(ISERROR(SEARCH("Трактор базы",B2431)))</formula>
    </cfRule>
  </conditionalFormatting>
  <conditionalFormatting sqref="B2478">
    <cfRule type="containsText" dxfId="445" priority="456" operator="containsText" text="Трактор базы">
      <formula>NOT(ISERROR(SEARCH("Трактор базы",B2478)))</formula>
    </cfRule>
  </conditionalFormatting>
  <conditionalFormatting sqref="B2462:B2463">
    <cfRule type="containsText" dxfId="444" priority="46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43" priority="465" operator="containsText" text="Газель базы">
      <formula>NOT(ISERROR(SEARCH("Газель базы",B2462)))</formula>
    </cfRule>
    <cfRule type="containsText" dxfId="442" priority="466" operator="containsText" text="Погрузчик базы">
      <formula>NOT(ISERROR(SEARCH("Погрузчик базы",B2462)))</formula>
    </cfRule>
  </conditionalFormatting>
  <conditionalFormatting sqref="B2462:B2463">
    <cfRule type="containsText" dxfId="441" priority="464" operator="containsText" text="Трактор базы">
      <formula>NOT(ISERROR(SEARCH("Трактор базы",B2462)))</formula>
    </cfRule>
  </conditionalFormatting>
  <conditionalFormatting sqref="B2467">
    <cfRule type="containsText" dxfId="440" priority="46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39" priority="461" operator="containsText" text="Газель базы">
      <formula>NOT(ISERROR(SEARCH("Газель базы",B2467)))</formula>
    </cfRule>
    <cfRule type="containsText" dxfId="438" priority="462" operator="containsText" text="Погрузчик базы">
      <formula>NOT(ISERROR(SEARCH("Погрузчик базы",B2467)))</formula>
    </cfRule>
  </conditionalFormatting>
  <conditionalFormatting sqref="B2467">
    <cfRule type="containsText" dxfId="437" priority="460" operator="containsText" text="Трактор базы">
      <formula>NOT(ISERROR(SEARCH("Трактор базы",B2467)))</formula>
    </cfRule>
  </conditionalFormatting>
  <conditionalFormatting sqref="B2478">
    <cfRule type="containsText" dxfId="436" priority="45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35" priority="457" operator="containsText" text="Газель базы">
      <formula>NOT(ISERROR(SEARCH("Газель базы",B2478)))</formula>
    </cfRule>
    <cfRule type="containsText" dxfId="434" priority="458" operator="containsText" text="Погрузчик базы">
      <formula>NOT(ISERROR(SEARCH("Погрузчик базы",B2478)))</formula>
    </cfRule>
  </conditionalFormatting>
  <conditionalFormatting sqref="B2499">
    <cfRule type="containsText" dxfId="433" priority="444" operator="containsText" text="Трактор базы">
      <formula>NOT(ISERROR(SEARCH("Трактор базы",B2499)))</formula>
    </cfRule>
  </conditionalFormatting>
  <conditionalFormatting sqref="B2497">
    <cfRule type="containsText" dxfId="432" priority="45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31" priority="453" operator="containsText" text="Газель базы">
      <formula>NOT(ISERROR(SEARCH("Газель базы",B2497)))</formula>
    </cfRule>
    <cfRule type="containsText" dxfId="430" priority="454" operator="containsText" text="Погрузчик базы">
      <formula>NOT(ISERROR(SEARCH("Погрузчик базы",B2497)))</formula>
    </cfRule>
  </conditionalFormatting>
  <conditionalFormatting sqref="B2497">
    <cfRule type="containsText" dxfId="429" priority="452" operator="containsText" text="Трактор базы">
      <formula>NOT(ISERROR(SEARCH("Трактор базы",B2497)))</formula>
    </cfRule>
  </conditionalFormatting>
  <conditionalFormatting sqref="B2498">
    <cfRule type="containsText" dxfId="428" priority="45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27" priority="449" operator="containsText" text="Газель базы">
      <formula>NOT(ISERROR(SEARCH("Газель базы",B2498)))</formula>
    </cfRule>
    <cfRule type="containsText" dxfId="426" priority="450" operator="containsText" text="Погрузчик базы">
      <formula>NOT(ISERROR(SEARCH("Погрузчик базы",B2498)))</formula>
    </cfRule>
  </conditionalFormatting>
  <conditionalFormatting sqref="B2498">
    <cfRule type="containsText" dxfId="425" priority="448" operator="containsText" text="Трактор базы">
      <formula>NOT(ISERROR(SEARCH("Трактор базы",B2498)))</formula>
    </cfRule>
  </conditionalFormatting>
  <conditionalFormatting sqref="B2499">
    <cfRule type="containsText" dxfId="424" priority="44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23" priority="445" operator="containsText" text="Газель базы">
      <formula>NOT(ISERROR(SEARCH("Газель базы",B2499)))</formula>
    </cfRule>
    <cfRule type="containsText" dxfId="422" priority="446" operator="containsText" text="Погрузчик базы">
      <formula>NOT(ISERROR(SEARCH("Погрузчик базы",B2499)))</formula>
    </cfRule>
  </conditionalFormatting>
  <conditionalFormatting sqref="B2512:B2513">
    <cfRule type="containsText" dxfId="421" priority="418" operator="containsText" text="Трактор базы">
      <formula>NOT(ISERROR(SEARCH("Трактор базы",B2512)))</formula>
    </cfRule>
  </conditionalFormatting>
  <conditionalFormatting sqref="B2500">
    <cfRule type="containsText" dxfId="420" priority="44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19" priority="441" operator="containsText" text="Газель базы">
      <formula>NOT(ISERROR(SEARCH("Газель базы",B2500)))</formula>
    </cfRule>
    <cfRule type="containsText" dxfId="418" priority="442" operator="containsText" text="Погрузчик базы">
      <formula>NOT(ISERROR(SEARCH("Погрузчик базы",B2500)))</formula>
    </cfRule>
  </conditionalFormatting>
  <conditionalFormatting sqref="B2500">
    <cfRule type="containsText" dxfId="417" priority="440" operator="containsText" text="Трактор базы">
      <formula>NOT(ISERROR(SEARCH("Трактор базы",B2500)))</formula>
    </cfRule>
  </conditionalFormatting>
  <conditionalFormatting sqref="B2501">
    <cfRule type="containsText" dxfId="416" priority="43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15" priority="437" operator="containsText" text="Газель базы">
      <formula>NOT(ISERROR(SEARCH("Газель базы",B2501)))</formula>
    </cfRule>
    <cfRule type="containsText" dxfId="414" priority="438" operator="containsText" text="Погрузчик базы">
      <formula>NOT(ISERROR(SEARCH("Погрузчик базы",B2501)))</formula>
    </cfRule>
  </conditionalFormatting>
  <conditionalFormatting sqref="B2501">
    <cfRule type="containsText" dxfId="413" priority="436" operator="containsText" text="Трактор базы">
      <formula>NOT(ISERROR(SEARCH("Трактор базы",B2501)))</formula>
    </cfRule>
  </conditionalFormatting>
  <conditionalFormatting sqref="B2502">
    <cfRule type="containsText" dxfId="412" priority="432" operator="containsText" text="Трактор базы">
      <formula>NOT(ISERROR(SEARCH("Трактор базы",B2502)))</formula>
    </cfRule>
  </conditionalFormatting>
  <conditionalFormatting sqref="B2502">
    <cfRule type="containsText" dxfId="411" priority="43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10" priority="433" operator="containsText" text="Газель базы">
      <formula>NOT(ISERROR(SEARCH("Газель базы",B2502)))</formula>
    </cfRule>
    <cfRule type="containsText" dxfId="409" priority="434" operator="containsText" text="Погрузчик базы">
      <formula>NOT(ISERROR(SEARCH("Погрузчик базы",B2502)))</formula>
    </cfRule>
  </conditionalFormatting>
  <conditionalFormatting sqref="A2503:A2504">
    <cfRule type="containsText" dxfId="408" priority="42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07" priority="43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06" priority="43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05" priority="42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04" priority="42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03" priority="42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02" priority="42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01" priority="423" operator="containsText" text="Газель базы">
      <formula>NOT(ISERROR(SEARCH("Газель базы",B2509)))</formula>
    </cfRule>
    <cfRule type="containsText" dxfId="400" priority="424" operator="containsText" text="Погрузчик базы">
      <formula>NOT(ISERROR(SEARCH("Погрузчик базы",B2509)))</formula>
    </cfRule>
  </conditionalFormatting>
  <conditionalFormatting sqref="B2509">
    <cfRule type="containsText" dxfId="399" priority="422" operator="containsText" text="Трактор базы">
      <formula>NOT(ISERROR(SEARCH("Трактор базы",B2509)))</formula>
    </cfRule>
  </conditionalFormatting>
  <conditionalFormatting sqref="B2512:B2513">
    <cfRule type="containsText" dxfId="398" priority="42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97" priority="419" operator="containsText" text="Газель базы">
      <formula>NOT(ISERROR(SEARCH("Газель базы",B2512)))</formula>
    </cfRule>
    <cfRule type="containsText" dxfId="396" priority="420" operator="containsText" text="Погрузчик базы">
      <formula>NOT(ISERROR(SEARCH("Погрузчик базы",B2512)))</formula>
    </cfRule>
  </conditionalFormatting>
  <conditionalFormatting sqref="E2586">
    <cfRule type="containsText" dxfId="395" priority="41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94" priority="41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93" priority="41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92" priority="41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91" priority="41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90" priority="411" operator="containsText" text="Газель базы">
      <formula>NOT(ISERROR(SEARCH("Газель базы",B2810)))</formula>
    </cfRule>
    <cfRule type="containsText" dxfId="389" priority="412" operator="containsText" text="Погрузчик базы">
      <formula>NOT(ISERROR(SEARCH("Погрузчик базы",B2810)))</formula>
    </cfRule>
  </conditionalFormatting>
  <conditionalFormatting sqref="B2810:B2811">
    <cfRule type="containsText" dxfId="388" priority="410" operator="containsText" text="Трактор базы">
      <formula>NOT(ISERROR(SEARCH("Трактор базы",B2810)))</formula>
    </cfRule>
  </conditionalFormatting>
  <conditionalFormatting sqref="B2923:B2927">
    <cfRule type="containsText" dxfId="387" priority="406" operator="containsText" text="Трактор базы">
      <formula>NOT(ISERROR(SEARCH("Трактор базы",B2923)))</formula>
    </cfRule>
  </conditionalFormatting>
  <conditionalFormatting sqref="B2923:B2927">
    <cfRule type="containsText" dxfId="386" priority="40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85" priority="407" operator="containsText" text="Газель базы">
      <formula>NOT(ISERROR(SEARCH("Газель базы",B2923)))</formula>
    </cfRule>
    <cfRule type="containsText" dxfId="384" priority="408" operator="containsText" text="Погрузчик базы">
      <formula>NOT(ISERROR(SEARCH("Погрузчик базы",B2923)))</formula>
    </cfRule>
  </conditionalFormatting>
  <conditionalFormatting sqref="A2991">
    <cfRule type="containsText" dxfId="383" priority="40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82" priority="40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81" priority="40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80" priority="40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79" priority="400" operator="containsText" text="Газель базы">
      <formula>NOT(ISERROR(SEARCH("Газель базы",B2993)))</formula>
    </cfRule>
    <cfRule type="containsText" dxfId="378" priority="401" operator="containsText" text="Погрузчик базы">
      <formula>NOT(ISERROR(SEARCH("Погрузчик базы",B2993)))</formula>
    </cfRule>
  </conditionalFormatting>
  <conditionalFormatting sqref="B2993">
    <cfRule type="containsText" dxfId="377" priority="399" operator="containsText" text="Трактор базы">
      <formula>NOT(ISERROR(SEARCH("Трактор базы",B2993)))</formula>
    </cfRule>
  </conditionalFormatting>
  <conditionalFormatting sqref="B2995">
    <cfRule type="containsText" dxfId="376" priority="395" operator="containsText" text="Трактор базы">
      <formula>NOT(ISERROR(SEARCH("Трактор базы",B2995)))</formula>
    </cfRule>
  </conditionalFormatting>
  <conditionalFormatting sqref="B2995">
    <cfRule type="containsText" dxfId="375" priority="39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74" priority="396" operator="containsText" text="Газель базы">
      <formula>NOT(ISERROR(SEARCH("Газель базы",B2995)))</formula>
    </cfRule>
    <cfRule type="containsText" dxfId="373" priority="397" operator="containsText" text="Погрузчик базы">
      <formula>NOT(ISERROR(SEARCH("Погрузчик базы",B2995)))</formula>
    </cfRule>
  </conditionalFormatting>
  <conditionalFormatting sqref="A3008">
    <cfRule type="containsText" dxfId="372" priority="39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71" priority="39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70" priority="39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69" priority="38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68" priority="39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67" priority="39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66" priority="38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65" priority="38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64" priority="38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63" priority="382" operator="containsText" text="Трактор базы">
      <formula>NOT(ISERROR(SEARCH("Трактор базы",B3150)))</formula>
    </cfRule>
  </conditionalFormatting>
  <conditionalFormatting sqref="B3203">
    <cfRule type="containsText" dxfId="362" priority="374" operator="containsText" text="Трактор базы">
      <formula>NOT(ISERROR(SEARCH("Трактор базы",B3203)))</formula>
    </cfRule>
  </conditionalFormatting>
  <conditionalFormatting sqref="B3150:B3151">
    <cfRule type="containsText" dxfId="361" priority="38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60" priority="383" operator="containsText" text="Газель базы">
      <formula>NOT(ISERROR(SEARCH("Газель базы",B3150)))</formula>
    </cfRule>
    <cfRule type="containsText" dxfId="359" priority="384" operator="containsText" text="Погрузчик базы">
      <formula>NOT(ISERROR(SEARCH("Погрузчик базы",B3150)))</formula>
    </cfRule>
  </conditionalFormatting>
  <conditionalFormatting sqref="B3201">
    <cfRule type="containsText" dxfId="358" priority="378" operator="containsText" text="Трактор базы">
      <formula>NOT(ISERROR(SEARCH("Трактор базы",B3201)))</formula>
    </cfRule>
  </conditionalFormatting>
  <conditionalFormatting sqref="B3201">
    <cfRule type="containsText" dxfId="357" priority="38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56" priority="379" operator="containsText" text="Газель базы">
      <formula>NOT(ISERROR(SEARCH("Газель базы",B3201)))</formula>
    </cfRule>
    <cfRule type="containsText" dxfId="355" priority="380" operator="containsText" text="Погрузчик базы">
      <formula>NOT(ISERROR(SEARCH("Погрузчик базы",B3201)))</formula>
    </cfRule>
  </conditionalFormatting>
  <conditionalFormatting sqref="B3203">
    <cfRule type="containsText" dxfId="354" priority="37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53" priority="375" operator="containsText" text="Газель базы">
      <formula>NOT(ISERROR(SEARCH("Газель базы",B3203)))</formula>
    </cfRule>
    <cfRule type="containsText" dxfId="352" priority="376" operator="containsText" text="Погрузчик базы">
      <formula>NOT(ISERROR(SEARCH("Погрузчик базы",B3203)))</formula>
    </cfRule>
  </conditionalFormatting>
  <conditionalFormatting sqref="B3227:B3229">
    <cfRule type="containsText" dxfId="351" priority="37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50" priority="371" operator="containsText" text="Газель базы">
      <formula>NOT(ISERROR(SEARCH("Газель базы",B3227)))</formula>
    </cfRule>
    <cfRule type="containsText" dxfId="349" priority="372" operator="containsText" text="Погрузчик базы">
      <formula>NOT(ISERROR(SEARCH("Погрузчик базы",B3227)))</formula>
    </cfRule>
  </conditionalFormatting>
  <conditionalFormatting sqref="B3227:B3229">
    <cfRule type="containsText" dxfId="348" priority="370" operator="containsText" text="Трактор базы">
      <formula>NOT(ISERROR(SEARCH("Трактор базы",B3227)))</formula>
    </cfRule>
  </conditionalFormatting>
  <conditionalFormatting sqref="B3259:B3261">
    <cfRule type="containsText" dxfId="347" priority="36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46" priority="367" operator="containsText" text="Газель базы">
      <formula>NOT(ISERROR(SEARCH("Газель базы",B3259)))</formula>
    </cfRule>
    <cfRule type="containsText" dxfId="345" priority="368" operator="containsText" text="Погрузчик базы">
      <formula>NOT(ISERROR(SEARCH("Погрузчик базы",B3259)))</formula>
    </cfRule>
  </conditionalFormatting>
  <conditionalFormatting sqref="B3259:B3261">
    <cfRule type="containsText" dxfId="344" priority="366" operator="containsText" text="Трактор базы">
      <formula>NOT(ISERROR(SEARCH("Трактор базы",B3259)))</formula>
    </cfRule>
  </conditionalFormatting>
  <conditionalFormatting sqref="A3335:A3336 A3373:A3374">
    <cfRule type="containsText" dxfId="343" priority="36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42" priority="36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41" priority="36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40" priority="35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39" priority="35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38" priority="35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37" priority="35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36" priority="354" operator="containsText" text="Газель базы">
      <formula>NOT(ISERROR(SEARCH("Газель базы",B3364)))</formula>
    </cfRule>
    <cfRule type="containsText" dxfId="335" priority="355" operator="containsText" text="Погрузчик базы">
      <formula>NOT(ISERROR(SEARCH("Погрузчик базы",B3364)))</formula>
    </cfRule>
  </conditionalFormatting>
  <conditionalFormatting sqref="B3364:B3365">
    <cfRule type="containsText" dxfId="334" priority="353" operator="containsText" text="Трактор базы">
      <formula>NOT(ISERROR(SEARCH("Трактор базы",B3364)))</formula>
    </cfRule>
  </conditionalFormatting>
  <conditionalFormatting sqref="A3364">
    <cfRule type="containsText" dxfId="333" priority="35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32" priority="35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31" priority="35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30" priority="348" operator="containsText" text="Газель базы">
      <formula>NOT(ISERROR(SEARCH("Газель базы",B3366)))</formula>
    </cfRule>
    <cfRule type="containsText" dxfId="329" priority="349" operator="containsText" text="Погрузчик базы">
      <formula>NOT(ISERROR(SEARCH("Погрузчик базы",B3366)))</formula>
    </cfRule>
  </conditionalFormatting>
  <conditionalFormatting sqref="B3366">
    <cfRule type="containsText" dxfId="328" priority="347" operator="containsText" text="Трактор базы">
      <formula>NOT(ISERROR(SEARCH("Трактор базы",B3366)))</formula>
    </cfRule>
  </conditionalFormatting>
  <conditionalFormatting sqref="A3366">
    <cfRule type="containsText" dxfId="327" priority="34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26" priority="34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25" priority="34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24" priority="342" operator="containsText" text="Газель базы">
      <formula>NOT(ISERROR(SEARCH("Газель базы",B3367)))</formula>
    </cfRule>
    <cfRule type="containsText" dxfId="323" priority="343" operator="containsText" text="Погрузчик базы">
      <formula>NOT(ISERROR(SEARCH("Погрузчик базы",B3367)))</formula>
    </cfRule>
  </conditionalFormatting>
  <conditionalFormatting sqref="B3367">
    <cfRule type="containsText" dxfId="322" priority="341" operator="containsText" text="Трактор базы">
      <formula>NOT(ISERROR(SEARCH("Трактор базы",B3367)))</formula>
    </cfRule>
  </conditionalFormatting>
  <conditionalFormatting sqref="A3430:B3430">
    <cfRule type="containsText" dxfId="321" priority="34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20" priority="338" operator="containsText" text="Газель базы">
      <formula>NOT(ISERROR(SEARCH("Газель базы",B3430)))</formula>
    </cfRule>
    <cfRule type="containsText" dxfId="319" priority="339" operator="containsText" text="Погрузчик базы">
      <formula>NOT(ISERROR(SEARCH("Погрузчик базы",B3430)))</formula>
    </cfRule>
  </conditionalFormatting>
  <conditionalFormatting sqref="B3430">
    <cfRule type="containsText" dxfId="318" priority="337" operator="containsText" text="Трактор базы">
      <formula>NOT(ISERROR(SEARCH("Трактор базы",B3430)))</formula>
    </cfRule>
  </conditionalFormatting>
  <conditionalFormatting sqref="A3430">
    <cfRule type="containsText" dxfId="317" priority="33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16" priority="33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15" priority="32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14" priority="32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13" priority="32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12" priority="32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11" priority="323" operator="containsText" text="Газель базы">
      <formula>NOT(ISERROR(SEARCH("Газель базы",B3480)))</formula>
    </cfRule>
    <cfRule type="containsText" dxfId="310" priority="324" operator="containsText" text="Погрузчик базы">
      <formula>NOT(ISERROR(SEARCH("Погрузчик базы",B3480)))</formula>
    </cfRule>
  </conditionalFormatting>
  <conditionalFormatting sqref="B3480">
    <cfRule type="containsText" dxfId="309" priority="322" operator="containsText" text="Трактор базы">
      <formula>NOT(ISERROR(SEARCH("Трактор базы",B3480)))</formula>
    </cfRule>
  </conditionalFormatting>
  <conditionalFormatting sqref="A3480">
    <cfRule type="containsText" dxfId="308" priority="32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07" priority="32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06" priority="31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05" priority="31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04" priority="31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03" priority="31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02" priority="31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01" priority="31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00" priority="306" operator="containsText" text="Трактор базы">
      <formula>NOT(ISERROR(SEARCH("Трактор базы",B3601)))</formula>
    </cfRule>
  </conditionalFormatting>
  <conditionalFormatting sqref="B3601:B3612">
    <cfRule type="containsText" dxfId="299" priority="30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98" priority="307" operator="containsText" text="Газель базы">
      <formula>NOT(ISERROR(SEARCH("Газель базы",B3601)))</formula>
    </cfRule>
    <cfRule type="containsText" dxfId="297" priority="308" operator="containsText" text="Погрузчик базы">
      <formula>NOT(ISERROR(SEARCH("Погрузчик базы",B3601)))</formula>
    </cfRule>
  </conditionalFormatting>
  <conditionalFormatting sqref="A3696">
    <cfRule type="containsText" dxfId="296" priority="30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95" priority="30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94" priority="30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93" priority="30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92" priority="29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91" priority="30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90" priority="30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89" priority="29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88" priority="29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87" priority="29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86" priority="294" operator="containsText" text="Газель базы">
      <formula>NOT(ISERROR(SEARCH("Газель базы",B3750)))</formula>
    </cfRule>
    <cfRule type="containsText" dxfId="285" priority="295" operator="containsText" text="Погрузчик базы">
      <formula>NOT(ISERROR(SEARCH("Погрузчик базы",B3750)))</formula>
    </cfRule>
  </conditionalFormatting>
  <conditionalFormatting sqref="B3750:B3751">
    <cfRule type="containsText" dxfId="284" priority="293" operator="containsText" text="Трактор базы">
      <formula>NOT(ISERROR(SEARCH("Трактор базы",B3750)))</formula>
    </cfRule>
  </conditionalFormatting>
  <conditionalFormatting sqref="B3761:B3762">
    <cfRule type="containsText" dxfId="283" priority="29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82" priority="290" operator="containsText" text="Газель базы">
      <formula>NOT(ISERROR(SEARCH("Газель базы",B3761)))</formula>
    </cfRule>
    <cfRule type="containsText" dxfId="281" priority="291" operator="containsText" text="Погрузчик базы">
      <formula>NOT(ISERROR(SEARCH("Погрузчик базы",B3761)))</formula>
    </cfRule>
  </conditionalFormatting>
  <conditionalFormatting sqref="B3761:B3762">
    <cfRule type="containsText" dxfId="280" priority="289" operator="containsText" text="Трактор базы">
      <formula>NOT(ISERROR(SEARCH("Трактор базы",B3761)))</formula>
    </cfRule>
  </conditionalFormatting>
  <conditionalFormatting sqref="A3778">
    <cfRule type="containsText" dxfId="279" priority="28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78" priority="28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77" priority="28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76" priority="28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75" priority="28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74" priority="28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73" priority="28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72" priority="28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71" priority="279" operator="containsText" text="Газель базы">
      <formula>NOT(ISERROR(SEARCH("Газель базы",B3797)))</formula>
    </cfRule>
    <cfRule type="containsText" dxfId="270" priority="280" operator="containsText" text="Погрузчик базы">
      <formula>NOT(ISERROR(SEARCH("Погрузчик базы",B3797)))</formula>
    </cfRule>
  </conditionalFormatting>
  <conditionalFormatting sqref="B3797">
    <cfRule type="containsText" dxfId="269" priority="278" operator="containsText" text="Трактор базы">
      <formula>NOT(ISERROR(SEARCH("Трактор базы",B3797)))</formula>
    </cfRule>
  </conditionalFormatting>
  <conditionalFormatting sqref="B3799:B3800">
    <cfRule type="containsText" dxfId="268" priority="27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67" priority="275" operator="containsText" text="Газель базы">
      <formula>NOT(ISERROR(SEARCH("Газель базы",B3799)))</formula>
    </cfRule>
    <cfRule type="containsText" dxfId="266" priority="276" operator="containsText" text="Погрузчик базы">
      <formula>NOT(ISERROR(SEARCH("Погрузчик базы",B3799)))</formula>
    </cfRule>
  </conditionalFormatting>
  <conditionalFormatting sqref="B3799:B3800">
    <cfRule type="containsText" dxfId="265" priority="274" operator="containsText" text="Трактор базы">
      <formula>NOT(ISERROR(SEARCH("Трактор базы",B3799)))</formula>
    </cfRule>
  </conditionalFormatting>
  <conditionalFormatting sqref="B3881">
    <cfRule type="containsText" dxfId="264" priority="27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63" priority="271" operator="containsText" text="Газель базы">
      <formula>NOT(ISERROR(SEARCH("Газель базы",B3881)))</formula>
    </cfRule>
    <cfRule type="containsText" dxfId="262" priority="272" operator="containsText" text="Погрузчик базы">
      <formula>NOT(ISERROR(SEARCH("Погрузчик базы",B3881)))</formula>
    </cfRule>
  </conditionalFormatting>
  <conditionalFormatting sqref="B3881">
    <cfRule type="containsText" dxfId="261" priority="270" operator="containsText" text="Трактор базы">
      <formula>NOT(ISERROR(SEARCH("Трактор базы",B3881)))</formula>
    </cfRule>
  </conditionalFormatting>
  <conditionalFormatting sqref="B3884">
    <cfRule type="containsText" dxfId="260" priority="266" operator="containsText" text="Трактор базы">
      <formula>NOT(ISERROR(SEARCH("Трактор базы",B3884)))</formula>
    </cfRule>
  </conditionalFormatting>
  <conditionalFormatting sqref="B3884">
    <cfRule type="containsText" dxfId="259" priority="26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58" priority="267" operator="containsText" text="Газель базы">
      <formula>NOT(ISERROR(SEARCH("Газель базы",B3884)))</formula>
    </cfRule>
    <cfRule type="containsText" dxfId="257" priority="268" operator="containsText" text="Погрузчик базы">
      <formula>NOT(ISERROR(SEARCH("Погрузчик базы",B3884)))</formula>
    </cfRule>
  </conditionalFormatting>
  <conditionalFormatting sqref="B3913">
    <cfRule type="containsText" dxfId="256" priority="262" operator="containsText" text="Трактор базы">
      <formula>NOT(ISERROR(SEARCH("Трактор базы",B3913)))</formula>
    </cfRule>
  </conditionalFormatting>
  <conditionalFormatting sqref="B3913">
    <cfRule type="containsText" dxfId="255" priority="26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54" priority="263" operator="containsText" text="Газель базы">
      <formula>NOT(ISERROR(SEARCH("Газель базы",B3913)))</formula>
    </cfRule>
    <cfRule type="containsText" dxfId="253" priority="264" operator="containsText" text="Погрузчик базы">
      <formula>NOT(ISERROR(SEARCH("Погрузчик базы",B3913)))</formula>
    </cfRule>
  </conditionalFormatting>
  <conditionalFormatting sqref="A3935">
    <cfRule type="containsText" dxfId="252" priority="25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51" priority="26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50" priority="259" operator="containsText" text="Газель базы">
      <formula>NOT(ISERROR(SEARCH("Газель базы",B3935)))</formula>
    </cfRule>
    <cfRule type="containsText" dxfId="249" priority="260" operator="containsText" text="Погрузчик базы">
      <formula>NOT(ISERROR(SEARCH("Погрузчик базы",B3935)))</formula>
    </cfRule>
  </conditionalFormatting>
  <conditionalFormatting sqref="B3935">
    <cfRule type="containsText" dxfId="248" priority="258" operator="containsText" text="Трактор базы">
      <formula>NOT(ISERROR(SEARCH("Трактор базы",B3935)))</formula>
    </cfRule>
  </conditionalFormatting>
  <conditionalFormatting sqref="A3935">
    <cfRule type="containsText" dxfId="247" priority="25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46" priority="252" operator="containsText" text="Трактор базы">
      <formula>NOT(ISERROR(SEARCH("Трактор базы",B3937)))</formula>
    </cfRule>
  </conditionalFormatting>
  <conditionalFormatting sqref="B3937">
    <cfRule type="containsText" dxfId="245" priority="25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44" priority="253" operator="containsText" text="Газель базы">
      <formula>NOT(ISERROR(SEARCH("Газель базы",B3937)))</formula>
    </cfRule>
    <cfRule type="containsText" dxfId="243" priority="254" operator="containsText" text="Погрузчик базы">
      <formula>NOT(ISERROR(SEARCH("Погрузчик базы",B3937)))</formula>
    </cfRule>
  </conditionalFormatting>
  <conditionalFormatting sqref="B3946">
    <cfRule type="containsText" dxfId="242" priority="243" operator="containsText" text="Трактор базы">
      <formula>NOT(ISERROR(SEARCH("Трактор базы",B3946)))</formula>
    </cfRule>
  </conditionalFormatting>
  <conditionalFormatting sqref="B3945">
    <cfRule type="containsText" dxfId="241" priority="25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40" priority="249" operator="containsText" text="Газель базы">
      <formula>NOT(ISERROR(SEARCH("Газель базы",B3945)))</formula>
    </cfRule>
    <cfRule type="containsText" dxfId="239" priority="250" operator="containsText" text="Погрузчик базы">
      <formula>NOT(ISERROR(SEARCH("Погрузчик базы",B3945)))</formula>
    </cfRule>
  </conditionalFormatting>
  <conditionalFormatting sqref="B3945">
    <cfRule type="containsText" dxfId="238" priority="248" operator="containsText" text="Трактор базы">
      <formula>NOT(ISERROR(SEARCH("Трактор базы",B3945)))</formula>
    </cfRule>
  </conditionalFormatting>
  <conditionalFormatting sqref="D3946:E3946 B3946">
    <cfRule type="containsText" dxfId="237" priority="24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36" priority="246" operator="notContains" text="порожний">
      <formula>ISERROR(SEARCH("порожний",C3946))</formula>
    </cfRule>
  </conditionalFormatting>
  <conditionalFormatting sqref="B3946">
    <cfRule type="containsText" dxfId="235" priority="244" operator="containsText" text="Газель базы">
      <formula>NOT(ISERROR(SEARCH("Газель базы",B3946)))</formula>
    </cfRule>
    <cfRule type="containsText" dxfId="234" priority="245" operator="containsText" text="Погрузчик базы">
      <formula>NOT(ISERROR(SEARCH("Погрузчик базы",B3946)))</formula>
    </cfRule>
  </conditionalFormatting>
  <conditionalFormatting sqref="B3966:B3967">
    <cfRule type="containsText" dxfId="233" priority="239" operator="containsText" text="Трактор базы">
      <formula>NOT(ISERROR(SEARCH("Трактор базы",B3966)))</formula>
    </cfRule>
  </conditionalFormatting>
  <conditionalFormatting sqref="B3966:B3967">
    <cfRule type="containsText" dxfId="232" priority="24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31" priority="240" operator="containsText" text="Газель базы">
      <formula>NOT(ISERROR(SEARCH("Газель базы",B3966)))</formula>
    </cfRule>
    <cfRule type="containsText" dxfId="230" priority="241" operator="containsText" text="Погрузчик базы">
      <formula>NOT(ISERROR(SEARCH("Погрузчик базы",B3966)))</formula>
    </cfRule>
  </conditionalFormatting>
  <conditionalFormatting sqref="B3976">
    <cfRule type="containsText" dxfId="229" priority="23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28" priority="236" operator="containsText" text="Газель базы">
      <formula>NOT(ISERROR(SEARCH("Газель базы",B3976)))</formula>
    </cfRule>
    <cfRule type="containsText" dxfId="227" priority="237" operator="containsText" text="Погрузчик базы">
      <formula>NOT(ISERROR(SEARCH("Погрузчик базы",B3976)))</formula>
    </cfRule>
  </conditionalFormatting>
  <conditionalFormatting sqref="B3976">
    <cfRule type="containsText" dxfId="226" priority="235" operator="containsText" text="Трактор базы">
      <formula>NOT(ISERROR(SEARCH("Трактор базы",B3976)))</formula>
    </cfRule>
  </conditionalFormatting>
  <conditionalFormatting sqref="B3984">
    <cfRule type="containsText" dxfId="225" priority="23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24" priority="232" operator="containsText" text="Газель базы">
      <formula>NOT(ISERROR(SEARCH("Газель базы",B3984)))</formula>
    </cfRule>
    <cfRule type="containsText" dxfId="223" priority="233" operator="containsText" text="Погрузчик базы">
      <formula>NOT(ISERROR(SEARCH("Погрузчик базы",B3984)))</formula>
    </cfRule>
  </conditionalFormatting>
  <conditionalFormatting sqref="B3984">
    <cfRule type="containsText" dxfId="222" priority="231" operator="containsText" text="Трактор базы">
      <formula>NOT(ISERROR(SEARCH("Трактор базы",B3984)))</formula>
    </cfRule>
  </conditionalFormatting>
  <conditionalFormatting sqref="B4007:B4008">
    <cfRule type="containsText" dxfId="221" priority="227" operator="containsText" text="Трактор базы">
      <formula>NOT(ISERROR(SEARCH("Трактор базы",B4007)))</formula>
    </cfRule>
  </conditionalFormatting>
  <conditionalFormatting sqref="B4007:B4008">
    <cfRule type="containsText" dxfId="220" priority="23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19" priority="228" operator="containsText" text="Газель базы">
      <formula>NOT(ISERROR(SEARCH("Газель базы",B4007)))</formula>
    </cfRule>
    <cfRule type="containsText" dxfId="218" priority="229" operator="containsText" text="Погрузчик базы">
      <formula>NOT(ISERROR(SEARCH("Погрузчик базы",B4007)))</formula>
    </cfRule>
  </conditionalFormatting>
  <conditionalFormatting sqref="B4096">
    <cfRule type="containsText" dxfId="217" priority="215" operator="containsText" text="Трактор базы">
      <formula>NOT(ISERROR(SEARCH("Трактор базы",B4096)))</formula>
    </cfRule>
  </conditionalFormatting>
  <conditionalFormatting sqref="B4080:B4082">
    <cfRule type="containsText" dxfId="216" priority="22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15" priority="224" operator="containsText" text="Газель базы">
      <formula>NOT(ISERROR(SEARCH("Газель базы",B4080)))</formula>
    </cfRule>
    <cfRule type="containsText" dxfId="214" priority="225" operator="containsText" text="Погрузчик базы">
      <formula>NOT(ISERROR(SEARCH("Погрузчик базы",B4080)))</formula>
    </cfRule>
  </conditionalFormatting>
  <conditionalFormatting sqref="B4080:B4082">
    <cfRule type="containsText" dxfId="213" priority="223" operator="containsText" text="Трактор базы">
      <formula>NOT(ISERROR(SEARCH("Трактор базы",B4080)))</formula>
    </cfRule>
  </conditionalFormatting>
  <conditionalFormatting sqref="B4088:B4094">
    <cfRule type="containsText" dxfId="212" priority="22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11" priority="220" operator="containsText" text="Газель базы">
      <formula>NOT(ISERROR(SEARCH("Газель базы",B4088)))</formula>
    </cfRule>
    <cfRule type="containsText" dxfId="210" priority="221" operator="containsText" text="Погрузчик базы">
      <formula>NOT(ISERROR(SEARCH("Погрузчик базы",B4088)))</formula>
    </cfRule>
  </conditionalFormatting>
  <conditionalFormatting sqref="B4088:B4094">
    <cfRule type="containsText" dxfId="209" priority="219" operator="containsText" text="Трактор базы">
      <formula>NOT(ISERROR(SEARCH("Трактор базы",B4088)))</formula>
    </cfRule>
  </conditionalFormatting>
  <conditionalFormatting sqref="B4096">
    <cfRule type="containsText" dxfId="208" priority="21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07" priority="216" operator="containsText" text="Газель базы">
      <formula>NOT(ISERROR(SEARCH("Газель базы",B4096)))</formula>
    </cfRule>
    <cfRule type="containsText" dxfId="206" priority="217" operator="containsText" text="Погрузчик базы">
      <formula>NOT(ISERROR(SEARCH("Погрузчик базы",B4096)))</formula>
    </cfRule>
  </conditionalFormatting>
  <conditionalFormatting sqref="A4374:A4375">
    <cfRule type="containsText" dxfId="205" priority="208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04" priority="210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03" priority="209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02" priority="207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01" priority="205" operator="containsText" text="Газель базы">
      <formula>NOT(ISERROR(SEARCH("Газель базы",B4453)))</formula>
    </cfRule>
    <cfRule type="containsText" dxfId="200" priority="206" operator="containsText" text="Погрузчик базы">
      <formula>NOT(ISERROR(SEARCH("Погрузчик базы",B4453)))</formula>
    </cfRule>
  </conditionalFormatting>
  <conditionalFormatting sqref="B4453:B4456">
    <cfRule type="containsText" dxfId="199" priority="204" operator="containsText" text="Трактор базы">
      <formula>NOT(ISERROR(SEARCH("Трактор базы",B4453)))</formula>
    </cfRule>
  </conditionalFormatting>
  <conditionalFormatting sqref="B4465:B4467">
    <cfRule type="containsText" dxfId="198" priority="200" operator="containsText" text="Трактор базы">
      <formula>NOT(ISERROR(SEARCH("Трактор базы",B4465)))</formula>
    </cfRule>
  </conditionalFormatting>
  <conditionalFormatting sqref="B4465:B4467">
    <cfRule type="containsText" dxfId="197" priority="203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96" priority="201" operator="containsText" text="Газель базы">
      <formula>NOT(ISERROR(SEARCH("Газель базы",B4465)))</formula>
    </cfRule>
    <cfRule type="containsText" dxfId="195" priority="202" operator="containsText" text="Погрузчик базы">
      <formula>NOT(ISERROR(SEARCH("Погрузчик базы",B4465)))</formula>
    </cfRule>
  </conditionalFormatting>
  <conditionalFormatting sqref="B4488">
    <cfRule type="containsText" dxfId="194" priority="196" operator="containsText" text="Трактор базы">
      <formula>NOT(ISERROR(SEARCH("Трактор базы",B4488)))</formula>
    </cfRule>
  </conditionalFormatting>
  <conditionalFormatting sqref="B4488">
    <cfRule type="containsText" dxfId="193" priority="199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92" priority="197" operator="containsText" text="Газель базы">
      <formula>NOT(ISERROR(SEARCH("Газель базы",B4488)))</formula>
    </cfRule>
    <cfRule type="containsText" dxfId="191" priority="198" operator="containsText" text="Погрузчик базы">
      <formula>NOT(ISERROR(SEARCH("Погрузчик базы",B4488)))</formula>
    </cfRule>
  </conditionalFormatting>
  <conditionalFormatting sqref="B5190">
    <cfRule type="containsText" dxfId="190" priority="195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89" priority="193" operator="containsText" text="Газель базы">
      <formula>NOT(ISERROR(SEARCH("Газель базы",B5190)))</formula>
    </cfRule>
    <cfRule type="containsText" dxfId="188" priority="194" operator="containsText" text="Погрузчик базы">
      <formula>NOT(ISERROR(SEARCH("Погрузчик базы",B5190)))</formula>
    </cfRule>
  </conditionalFormatting>
  <conditionalFormatting sqref="B5190">
    <cfRule type="containsText" dxfId="187" priority="192" operator="containsText" text="Трактор базы">
      <formula>NOT(ISERROR(SEARCH("Трактор базы",B5190)))</formula>
    </cfRule>
  </conditionalFormatting>
  <conditionalFormatting sqref="A7229">
    <cfRule type="containsText" dxfId="186" priority="186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85" priority="191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84" priority="189" operator="containsText" text="Газель базы">
      <formula>NOT(ISERROR(SEARCH("Газель базы",B7229)))</formula>
    </cfRule>
    <cfRule type="containsText" dxfId="183" priority="190" operator="containsText" text="Погрузчик базы">
      <formula>NOT(ISERROR(SEARCH("Погрузчик базы",B7229)))</formula>
    </cfRule>
  </conditionalFormatting>
  <conditionalFormatting sqref="B7229">
    <cfRule type="containsText" dxfId="182" priority="188" operator="containsText" text="Трактор базы">
      <formula>NOT(ISERROR(SEARCH("Трактор базы",B7229)))</formula>
    </cfRule>
  </conditionalFormatting>
  <conditionalFormatting sqref="A7229">
    <cfRule type="containsText" dxfId="181" priority="187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80" priority="180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79" priority="185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78" priority="183" operator="containsText" text="Газель базы">
      <formula>NOT(ISERROR(SEARCH("Газель базы",B7291)))</formula>
    </cfRule>
    <cfRule type="containsText" dxfId="177" priority="184" operator="containsText" text="Погрузчик базы">
      <formula>NOT(ISERROR(SEARCH("Погрузчик базы",B7291)))</formula>
    </cfRule>
  </conditionalFormatting>
  <conditionalFormatting sqref="B7291">
    <cfRule type="containsText" dxfId="176" priority="182" operator="containsText" text="Трактор базы">
      <formula>NOT(ISERROR(SEARCH("Трактор базы",B7291)))</formula>
    </cfRule>
  </conditionalFormatting>
  <conditionalFormatting sqref="A7291 A7493">
    <cfRule type="containsText" dxfId="175" priority="181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74" priority="179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73" priority="177" operator="containsText" text="Газель базы">
      <formula>NOT(ISERROR(SEARCH("Газель базы",B8080)))</formula>
    </cfRule>
    <cfRule type="containsText" dxfId="172" priority="178" operator="containsText" text="Погрузчик базы">
      <formula>NOT(ISERROR(SEARCH("Погрузчик базы",B8080)))</formula>
    </cfRule>
  </conditionalFormatting>
  <conditionalFormatting sqref="B8080:B8090">
    <cfRule type="containsText" dxfId="171" priority="176" operator="containsText" text="Трактор базы">
      <formula>NOT(ISERROR(SEARCH("Трактор базы",B8080)))</formula>
    </cfRule>
  </conditionalFormatting>
  <conditionalFormatting sqref="B8490:B8493">
    <cfRule type="containsText" dxfId="170" priority="175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69" priority="173" operator="containsText" text="Газель базы">
      <formula>NOT(ISERROR(SEARCH("Газель базы",B8490)))</formula>
    </cfRule>
    <cfRule type="containsText" dxfId="168" priority="174" operator="containsText" text="Погрузчик базы">
      <formula>NOT(ISERROR(SEARCH("Погрузчик базы",B8490)))</formula>
    </cfRule>
  </conditionalFormatting>
  <conditionalFormatting sqref="B8490:B8493">
    <cfRule type="containsText" dxfId="167" priority="172" operator="containsText" text="Трактор базы">
      <formula>NOT(ISERROR(SEARCH("Трактор базы",B8490)))</formula>
    </cfRule>
  </conditionalFormatting>
  <conditionalFormatting sqref="B8752:B8760">
    <cfRule type="containsText" dxfId="166" priority="171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65" priority="169" operator="containsText" text="Газель базы">
      <formula>NOT(ISERROR(SEARCH("Газель базы",B8752)))</formula>
    </cfRule>
    <cfRule type="containsText" dxfId="164" priority="170" operator="containsText" text="Погрузчик базы">
      <formula>NOT(ISERROR(SEARCH("Погрузчик базы",B8752)))</formula>
    </cfRule>
  </conditionalFormatting>
  <conditionalFormatting sqref="B8752:B8760">
    <cfRule type="containsText" dxfId="163" priority="168" operator="containsText" text="Трактор базы">
      <formula>NOT(ISERROR(SEARCH("Трактор базы",B8752)))</formula>
    </cfRule>
  </conditionalFormatting>
  <conditionalFormatting sqref="B8766">
    <cfRule type="containsText" dxfId="162" priority="164" operator="containsText" text="Трактор базы">
      <formula>NOT(ISERROR(SEARCH("Трактор базы",B8766)))</formula>
    </cfRule>
  </conditionalFormatting>
  <conditionalFormatting sqref="B8766">
    <cfRule type="containsText" dxfId="161" priority="167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60" priority="165" operator="containsText" text="Газель базы">
      <formula>NOT(ISERROR(SEARCH("Газель базы",B8766)))</formula>
    </cfRule>
    <cfRule type="containsText" dxfId="159" priority="166" operator="containsText" text="Погрузчик базы">
      <formula>NOT(ISERROR(SEARCH("Погрузчик базы",B8766)))</formula>
    </cfRule>
  </conditionalFormatting>
  <conditionalFormatting sqref="B9075">
    <cfRule type="containsText" dxfId="158" priority="148" operator="containsText" text="Трактор базы">
      <formula>NOT(ISERROR(SEARCH("Трактор базы",B9075)))</formula>
    </cfRule>
  </conditionalFormatting>
  <conditionalFormatting sqref="B9066:B9067">
    <cfRule type="containsText" dxfId="157" priority="160" operator="containsText" text="Трактор базы">
      <formula>NOT(ISERROR(SEARCH("Трактор базы",B9066)))</formula>
    </cfRule>
  </conditionalFormatting>
  <conditionalFormatting sqref="B9066:B9067">
    <cfRule type="containsText" dxfId="156" priority="163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55" priority="161" operator="containsText" text="Газель базы">
      <formula>NOT(ISERROR(SEARCH("Газель базы",B9066)))</formula>
    </cfRule>
    <cfRule type="containsText" dxfId="154" priority="162" operator="containsText" text="Погрузчик базы">
      <formula>NOT(ISERROR(SEARCH("Погрузчик базы",B9066)))</formula>
    </cfRule>
  </conditionalFormatting>
  <conditionalFormatting sqref="B9070">
    <cfRule type="containsText" dxfId="153" priority="156" operator="containsText" text="Трактор базы">
      <formula>NOT(ISERROR(SEARCH("Трактор базы",B9070)))</formula>
    </cfRule>
  </conditionalFormatting>
  <conditionalFormatting sqref="B9070">
    <cfRule type="containsText" dxfId="152" priority="159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51" priority="157" operator="containsText" text="Газель базы">
      <formula>NOT(ISERROR(SEARCH("Газель базы",B9070)))</formula>
    </cfRule>
    <cfRule type="containsText" dxfId="150" priority="158" operator="containsText" text="Погрузчик базы">
      <formula>NOT(ISERROR(SEARCH("Погрузчик базы",B9070)))</formula>
    </cfRule>
  </conditionalFormatting>
  <conditionalFormatting sqref="B9074">
    <cfRule type="containsText" dxfId="149" priority="152" operator="containsText" text="Трактор базы">
      <formula>NOT(ISERROR(SEARCH("Трактор базы",B9074)))</formula>
    </cfRule>
  </conditionalFormatting>
  <conditionalFormatting sqref="B9074">
    <cfRule type="containsText" dxfId="148" priority="155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47" priority="153" operator="containsText" text="Газель базы">
      <formula>NOT(ISERROR(SEARCH("Газель базы",B9074)))</formula>
    </cfRule>
    <cfRule type="containsText" dxfId="146" priority="154" operator="containsText" text="Погрузчик базы">
      <formula>NOT(ISERROR(SEARCH("Погрузчик базы",B9074)))</formula>
    </cfRule>
  </conditionalFormatting>
  <conditionalFormatting sqref="B9075">
    <cfRule type="containsText" dxfId="145" priority="151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44" priority="149" operator="containsText" text="Газель базы">
      <formula>NOT(ISERROR(SEARCH("Газель базы",B9075)))</formula>
    </cfRule>
    <cfRule type="containsText" dxfId="143" priority="150" operator="containsText" text="Погрузчик базы">
      <formula>NOT(ISERROR(SEARCH("Погрузчик базы",B9075)))</formula>
    </cfRule>
  </conditionalFormatting>
  <conditionalFormatting sqref="B9092">
    <cfRule type="containsText" dxfId="142" priority="143" operator="containsText" text="Трактор базы">
      <formula>NOT(ISERROR(SEARCH("Трактор базы",B9092)))</formula>
    </cfRule>
  </conditionalFormatting>
  <conditionalFormatting sqref="B9092">
    <cfRule type="containsText" dxfId="141" priority="147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40" priority="146" operator="notContains" text="порожний">
      <formula>ISERROR(SEARCH("порожний",C9092))</formula>
    </cfRule>
  </conditionalFormatting>
  <conditionalFormatting sqref="B9092">
    <cfRule type="containsText" dxfId="139" priority="144" operator="containsText" text="Газель базы">
      <formula>NOT(ISERROR(SEARCH("Газель базы",B9092)))</formula>
    </cfRule>
    <cfRule type="containsText" dxfId="138" priority="145" operator="containsText" text="Погрузчик базы">
      <formula>NOT(ISERROR(SEARCH("Погрузчик базы",B9092)))</formula>
    </cfRule>
  </conditionalFormatting>
  <conditionalFormatting sqref="B9208:B9209">
    <cfRule type="containsText" dxfId="137" priority="142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36" priority="140" operator="containsText" text="Газель базы">
      <formula>NOT(ISERROR(SEARCH("Газель базы",B9208)))</formula>
    </cfRule>
    <cfRule type="containsText" dxfId="135" priority="141" operator="containsText" text="Погрузчик базы">
      <formula>NOT(ISERROR(SEARCH("Погрузчик базы",B9208)))</formula>
    </cfRule>
  </conditionalFormatting>
  <conditionalFormatting sqref="B9208:B9209">
    <cfRule type="containsText" dxfId="134" priority="139" operator="containsText" text="Трактор базы">
      <formula>NOT(ISERROR(SEARCH("Трактор базы",B9208)))</formula>
    </cfRule>
  </conditionalFormatting>
  <conditionalFormatting sqref="B9371">
    <cfRule type="containsText" dxfId="133" priority="135" operator="containsText" text="Трактор базы">
      <formula>NOT(ISERROR(SEARCH("Трактор базы",B9371)))</formula>
    </cfRule>
  </conditionalFormatting>
  <conditionalFormatting sqref="B9371">
    <cfRule type="containsText" dxfId="132" priority="138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31" priority="136" operator="containsText" text="Газель базы">
      <formula>NOT(ISERROR(SEARCH("Газель базы",B9371)))</formula>
    </cfRule>
    <cfRule type="containsText" dxfId="130" priority="137" operator="containsText" text="Погрузчик базы">
      <formula>NOT(ISERROR(SEARCH("Погрузчик базы",B9371)))</formula>
    </cfRule>
  </conditionalFormatting>
  <conditionalFormatting sqref="B9934:B9937">
    <cfRule type="containsText" dxfId="129" priority="134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28" priority="132" operator="containsText" text="Газель базы">
      <formula>NOT(ISERROR(SEARCH("Газель базы",B9934)))</formula>
    </cfRule>
    <cfRule type="containsText" dxfId="127" priority="133" operator="containsText" text="Погрузчик базы">
      <formula>NOT(ISERROR(SEARCH("Погрузчик базы",B9934)))</formula>
    </cfRule>
  </conditionalFormatting>
  <conditionalFormatting sqref="B9934:B9937">
    <cfRule type="containsText" dxfId="126" priority="131" operator="containsText" text="Трактор базы">
      <formula>NOT(ISERROR(SEARCH("Трактор базы",B9934)))</formula>
    </cfRule>
  </conditionalFormatting>
  <conditionalFormatting sqref="B10020:B10024">
    <cfRule type="containsText" dxfId="125" priority="130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24" priority="128" operator="containsText" text="Газель базы">
      <formula>NOT(ISERROR(SEARCH("Газель базы",B10020)))</formula>
    </cfRule>
    <cfRule type="containsText" dxfId="123" priority="129" operator="containsText" text="Погрузчик базы">
      <formula>NOT(ISERROR(SEARCH("Погрузчик базы",B10020)))</formula>
    </cfRule>
  </conditionalFormatting>
  <conditionalFormatting sqref="B10020:B10024">
    <cfRule type="containsText" dxfId="122" priority="127" operator="containsText" text="Трактор базы">
      <formula>NOT(ISERROR(SEARCH("Трактор базы",B10020)))</formula>
    </cfRule>
  </conditionalFormatting>
  <conditionalFormatting sqref="B10025:B10029">
    <cfRule type="containsText" dxfId="121" priority="123" operator="containsText" text="Трактор базы">
      <formula>NOT(ISERROR(SEARCH("Трактор базы",B10025)))</formula>
    </cfRule>
  </conditionalFormatting>
  <conditionalFormatting sqref="B10025:B10029">
    <cfRule type="containsText" dxfId="120" priority="126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19" priority="124" operator="containsText" text="Газель базы">
      <formula>NOT(ISERROR(SEARCH("Газель базы",B10025)))</formula>
    </cfRule>
    <cfRule type="containsText" dxfId="118" priority="125" operator="containsText" text="Погрузчик базы">
      <formula>NOT(ISERROR(SEARCH("Погрузчик базы",B10025)))</formula>
    </cfRule>
  </conditionalFormatting>
  <conditionalFormatting sqref="B10039">
    <cfRule type="containsText" dxfId="117" priority="119" operator="containsText" text="Трактор базы">
      <formula>NOT(ISERROR(SEARCH("Трактор базы",B10039)))</formula>
    </cfRule>
  </conditionalFormatting>
  <conditionalFormatting sqref="B10039">
    <cfRule type="containsText" dxfId="116" priority="122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15" priority="120" operator="containsText" text="Газель базы">
      <formula>NOT(ISERROR(SEARCH("Газель базы",B10039)))</formula>
    </cfRule>
    <cfRule type="containsText" dxfId="114" priority="121" operator="containsText" text="Погрузчик базы">
      <formula>NOT(ISERROR(SEARCH("Погрузчик базы",B10039)))</formula>
    </cfRule>
  </conditionalFormatting>
  <conditionalFormatting sqref="B10093">
    <cfRule type="containsText" dxfId="113" priority="115" operator="containsText" text="Трактор базы">
      <formula>NOT(ISERROR(SEARCH("Трактор базы",B10093)))</formula>
    </cfRule>
  </conditionalFormatting>
  <conditionalFormatting sqref="B10093">
    <cfRule type="containsText" dxfId="112" priority="118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11" priority="116" operator="containsText" text="Газель базы">
      <formula>NOT(ISERROR(SEARCH("Газель базы",B10093)))</formula>
    </cfRule>
    <cfRule type="containsText" dxfId="110" priority="117" operator="containsText" text="Погрузчик базы">
      <formula>NOT(ISERROR(SEARCH("Погрузчик базы",B10093)))</formula>
    </cfRule>
  </conditionalFormatting>
  <conditionalFormatting sqref="B10141">
    <cfRule type="containsText" dxfId="109" priority="107" operator="containsText" text="Трактор базы">
      <formula>NOT(ISERROR(SEARCH("Трактор базы",B10141)))</formula>
    </cfRule>
  </conditionalFormatting>
  <conditionalFormatting sqref="B10139">
    <cfRule type="containsText" dxfId="108" priority="114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07" priority="112" operator="containsText" text="Газель базы">
      <formula>NOT(ISERROR(SEARCH("Газель базы",B10139)))</formula>
    </cfRule>
    <cfRule type="containsText" dxfId="106" priority="113" operator="containsText" text="Погрузчик базы">
      <formula>NOT(ISERROR(SEARCH("Погрузчик базы",B10139)))</formula>
    </cfRule>
  </conditionalFormatting>
  <conditionalFormatting sqref="B10139">
    <cfRule type="containsText" dxfId="105" priority="111" operator="containsText" text="Трактор базы">
      <formula>NOT(ISERROR(SEARCH("Трактор базы",B10139)))</formula>
    </cfRule>
  </conditionalFormatting>
  <conditionalFormatting sqref="B10141">
    <cfRule type="containsText" dxfId="104" priority="110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03" priority="108" operator="containsText" text="Газель базы">
      <formula>NOT(ISERROR(SEARCH("Газель базы",B10141)))</formula>
    </cfRule>
    <cfRule type="containsText" dxfId="102" priority="109" operator="containsText" text="Погрузчик базы">
      <formula>NOT(ISERROR(SEARCH("Погрузчик базы",B10141)))</formula>
    </cfRule>
  </conditionalFormatting>
  <conditionalFormatting sqref="B10267">
    <cfRule type="containsText" dxfId="101" priority="106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00" priority="104" operator="containsText" text="Газель базы">
      <formula>NOT(ISERROR(SEARCH("Газель базы",B10267)))</formula>
    </cfRule>
    <cfRule type="containsText" dxfId="99" priority="105" operator="containsText" text="Погрузчик базы">
      <formula>NOT(ISERROR(SEARCH("Погрузчик базы",B10267)))</formula>
    </cfRule>
  </conditionalFormatting>
  <conditionalFormatting sqref="B10267">
    <cfRule type="containsText" dxfId="98" priority="103" operator="containsText" text="Трактор базы">
      <formula>NOT(ISERROR(SEARCH("Трактор базы",B10267)))</formula>
    </cfRule>
  </conditionalFormatting>
  <conditionalFormatting sqref="B10276:B10282">
    <cfRule type="containsText" dxfId="97" priority="102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96" priority="100" operator="containsText" text="Газель базы">
      <formula>NOT(ISERROR(SEARCH("Газель базы",B10276)))</formula>
    </cfRule>
    <cfRule type="containsText" dxfId="95" priority="101" operator="containsText" text="Погрузчик базы">
      <formula>NOT(ISERROR(SEARCH("Погрузчик базы",B10276)))</formula>
    </cfRule>
  </conditionalFormatting>
  <conditionalFormatting sqref="B10276:B10282">
    <cfRule type="containsText" dxfId="94" priority="99" operator="containsText" text="Трактор базы">
      <formula>NOT(ISERROR(SEARCH("Трактор базы",B10276)))</formula>
    </cfRule>
  </conditionalFormatting>
  <conditionalFormatting sqref="B10288">
    <cfRule type="containsText" dxfId="93" priority="91" operator="containsText" text="Трактор базы">
      <formula>NOT(ISERROR(SEARCH("Трактор базы",B10288)))</formula>
    </cfRule>
  </conditionalFormatting>
  <conditionalFormatting sqref="B10284:B10287">
    <cfRule type="containsText" dxfId="92" priority="98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91" priority="96" operator="containsText" text="Газель базы">
      <formula>NOT(ISERROR(SEARCH("Газель базы",B10284)))</formula>
    </cfRule>
    <cfRule type="containsText" dxfId="90" priority="97" operator="containsText" text="Погрузчик базы">
      <formula>NOT(ISERROR(SEARCH("Погрузчик базы",B10284)))</formula>
    </cfRule>
  </conditionalFormatting>
  <conditionalFormatting sqref="B10284:B10287">
    <cfRule type="containsText" dxfId="89" priority="95" operator="containsText" text="Трактор базы">
      <formula>NOT(ISERROR(SEARCH("Трактор базы",B10284)))</formula>
    </cfRule>
  </conditionalFormatting>
  <conditionalFormatting sqref="B10288">
    <cfRule type="containsText" dxfId="88" priority="94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87" priority="92" operator="containsText" text="Газель базы">
      <formula>NOT(ISERROR(SEARCH("Газель базы",B10288)))</formula>
    </cfRule>
    <cfRule type="containsText" dxfId="86" priority="93" operator="containsText" text="Погрузчик базы">
      <formula>NOT(ISERROR(SEARCH("Погрузчик базы",B10288)))</formula>
    </cfRule>
  </conditionalFormatting>
  <conditionalFormatting sqref="B10343:B10345">
    <cfRule type="containsText" dxfId="85" priority="87" operator="containsText" text="Трактор базы">
      <formula>NOT(ISERROR(SEARCH("Трактор базы",B10343)))</formula>
    </cfRule>
  </conditionalFormatting>
  <conditionalFormatting sqref="B10343:B10345">
    <cfRule type="containsText" dxfId="84" priority="90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83" priority="88" operator="containsText" text="Газель базы">
      <formula>NOT(ISERROR(SEARCH("Газель базы",B10343)))</formula>
    </cfRule>
    <cfRule type="containsText" dxfId="82" priority="89" operator="containsText" text="Погрузчик базы">
      <formula>NOT(ISERROR(SEARCH("Погрузчик базы",B10343)))</formula>
    </cfRule>
  </conditionalFormatting>
  <conditionalFormatting sqref="B10351">
    <cfRule type="containsText" dxfId="81" priority="79" operator="containsText" text="Трактор базы">
      <formula>NOT(ISERROR(SEARCH("Трактор базы",B10351)))</formula>
    </cfRule>
  </conditionalFormatting>
  <conditionalFormatting sqref="B10351">
    <cfRule type="containsText" dxfId="80" priority="82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79" priority="80" operator="containsText" text="Газель базы">
      <formula>NOT(ISERROR(SEARCH("Газель базы",B10351)))</formula>
    </cfRule>
    <cfRule type="containsText" dxfId="78" priority="81" operator="containsText" text="Погрузчик базы">
      <formula>NOT(ISERROR(SEARCH("Погрузчик базы",B10351)))</formula>
    </cfRule>
  </conditionalFormatting>
  <conditionalFormatting sqref="B10356">
    <cfRule type="containsText" dxfId="77" priority="78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76" priority="76" operator="containsText" text="Газель базы">
      <formula>NOT(ISERROR(SEARCH("Газель базы",B10356)))</formula>
    </cfRule>
    <cfRule type="containsText" dxfId="75" priority="77" operator="containsText" text="Погрузчик базы">
      <formula>NOT(ISERROR(SEARCH("Погрузчик базы",B10356)))</formula>
    </cfRule>
  </conditionalFormatting>
  <conditionalFormatting sqref="B10356">
    <cfRule type="containsText" dxfId="74" priority="75" operator="containsText" text="Трактор базы">
      <formula>NOT(ISERROR(SEARCH("Трактор базы",B10356)))</formula>
    </cfRule>
  </conditionalFormatting>
  <conditionalFormatting sqref="B10372:B10374">
    <cfRule type="containsText" dxfId="73" priority="71" operator="containsText" text="Трактор базы">
      <formula>NOT(ISERROR(SEARCH("Трактор базы",B10372)))</formula>
    </cfRule>
  </conditionalFormatting>
  <conditionalFormatting sqref="B10372:B10374">
    <cfRule type="containsText" dxfId="72" priority="74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71" priority="72" operator="containsText" text="Газель базы">
      <formula>NOT(ISERROR(SEARCH("Газель базы",B10372)))</formula>
    </cfRule>
    <cfRule type="containsText" dxfId="70" priority="73" operator="containsText" text="Погрузчик базы">
      <formula>NOT(ISERROR(SEARCH("Погрузчик базы",B10372)))</formula>
    </cfRule>
  </conditionalFormatting>
  <conditionalFormatting sqref="B10386:B10389">
    <cfRule type="containsText" dxfId="69" priority="67" operator="containsText" text="Трактор базы">
      <formula>NOT(ISERROR(SEARCH("Трактор базы",B10386)))</formula>
    </cfRule>
  </conditionalFormatting>
  <conditionalFormatting sqref="B10386:B10389">
    <cfRule type="containsText" dxfId="68" priority="70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67" priority="68" operator="containsText" text="Газель базы">
      <formula>NOT(ISERROR(SEARCH("Газель базы",B10386)))</formula>
    </cfRule>
    <cfRule type="containsText" dxfId="66" priority="69" operator="containsText" text="Погрузчик базы">
      <formula>NOT(ISERROR(SEARCH("Погрузчик базы",B10386)))</formula>
    </cfRule>
  </conditionalFormatting>
  <conditionalFormatting sqref="B10579">
    <cfRule type="containsText" dxfId="65" priority="66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64" priority="64" operator="containsText" text="Газель базы">
      <formula>NOT(ISERROR(SEARCH("Газель базы",B10579)))</formula>
    </cfRule>
    <cfRule type="containsText" dxfId="63" priority="65" operator="containsText" text="Погрузчик базы">
      <formula>NOT(ISERROR(SEARCH("Погрузчик базы",B10579)))</formula>
    </cfRule>
  </conditionalFormatting>
  <conditionalFormatting sqref="B10579">
    <cfRule type="containsText" dxfId="62" priority="63" operator="containsText" text="Трактор базы">
      <formula>NOT(ISERROR(SEARCH("Трактор базы",B10579)))</formula>
    </cfRule>
  </conditionalFormatting>
  <conditionalFormatting sqref="B10607">
    <cfRule type="containsText" dxfId="61" priority="59" operator="containsText" text="Трактор базы">
      <formula>NOT(ISERROR(SEARCH("Трактор базы",B10607)))</formula>
    </cfRule>
  </conditionalFormatting>
  <conditionalFormatting sqref="B10607">
    <cfRule type="containsText" dxfId="60" priority="62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59" priority="60" operator="containsText" text="Газель базы">
      <formula>NOT(ISERROR(SEARCH("Газель базы",B10607)))</formula>
    </cfRule>
    <cfRule type="containsText" dxfId="58" priority="61" operator="containsText" text="Погрузчик базы">
      <formula>NOT(ISERROR(SEARCH("Погрузчик базы",B10607)))</formula>
    </cfRule>
  </conditionalFormatting>
  <conditionalFormatting sqref="B10799:B10800">
    <cfRule type="containsText" dxfId="57" priority="58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56" priority="56" operator="containsText" text="Газель базы">
      <formula>NOT(ISERROR(SEARCH("Газель базы",B10799)))</formula>
    </cfRule>
    <cfRule type="containsText" dxfId="55" priority="57" operator="containsText" text="Погрузчик базы">
      <formula>NOT(ISERROR(SEARCH("Погрузчик базы",B10799)))</formula>
    </cfRule>
  </conditionalFormatting>
  <conditionalFormatting sqref="B10799:B10800">
    <cfRule type="containsText" dxfId="54" priority="55" operator="containsText" text="Трактор базы">
      <formula>NOT(ISERROR(SEARCH("Трактор базы",B10799)))</formula>
    </cfRule>
  </conditionalFormatting>
  <conditionalFormatting sqref="B11053:B11054">
    <cfRule type="containsText" dxfId="53" priority="51" operator="containsText" text="Трактор базы">
      <formula>NOT(ISERROR(SEARCH("Трактор базы",B11053)))</formula>
    </cfRule>
  </conditionalFormatting>
  <conditionalFormatting sqref="B11053:B11054">
    <cfRule type="containsText" dxfId="52" priority="54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51" priority="52" operator="containsText" text="Газель базы">
      <formula>NOT(ISERROR(SEARCH("Газель базы",B11053)))</formula>
    </cfRule>
    <cfRule type="containsText" dxfId="50" priority="53" operator="containsText" text="Погрузчик базы">
      <formula>NOT(ISERROR(SEARCH("Погрузчик базы",B11053)))</formula>
    </cfRule>
  </conditionalFormatting>
  <conditionalFormatting sqref="B11270:B11271">
    <cfRule type="containsText" dxfId="49" priority="47" operator="containsText" text="Трактор базы">
      <formula>NOT(ISERROR(SEARCH("Трактор базы",B11270)))</formula>
    </cfRule>
  </conditionalFormatting>
  <conditionalFormatting sqref="B11270:B11271">
    <cfRule type="containsText" dxfId="48" priority="50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47" priority="48" operator="containsText" text="Газель базы">
      <formula>NOT(ISERROR(SEARCH("Газель базы",B11270)))</formula>
    </cfRule>
    <cfRule type="containsText" dxfId="46" priority="49" operator="containsText" text="Погрузчик базы">
      <formula>NOT(ISERROR(SEARCH("Погрузчик базы",B11270)))</formula>
    </cfRule>
  </conditionalFormatting>
  <conditionalFormatting sqref="B11413:B11419">
    <cfRule type="containsText" dxfId="45" priority="43" operator="containsText" text="Трактор базы">
      <formula>NOT(ISERROR(SEARCH("Трактор базы",B11413)))</formula>
    </cfRule>
  </conditionalFormatting>
  <conditionalFormatting sqref="B11413:B11419">
    <cfRule type="containsText" dxfId="44" priority="46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43" priority="44" operator="containsText" text="Газель базы">
      <formula>NOT(ISERROR(SEARCH("Газель базы",B11413)))</formula>
    </cfRule>
    <cfRule type="containsText" dxfId="42" priority="45" operator="containsText" text="Погрузчик базы">
      <formula>NOT(ISERROR(SEARCH("Погрузчик базы",B11413)))</formula>
    </cfRule>
  </conditionalFormatting>
  <conditionalFormatting sqref="B11420:B11421">
    <cfRule type="containsText" dxfId="41" priority="39" operator="containsText" text="Трактор базы">
      <formula>NOT(ISERROR(SEARCH("Трактор базы",B11420)))</formula>
    </cfRule>
  </conditionalFormatting>
  <conditionalFormatting sqref="B11420:B11421">
    <cfRule type="containsText" dxfId="40" priority="42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39" priority="40" operator="containsText" text="Газель базы">
      <formula>NOT(ISERROR(SEARCH("Газель базы",B11420)))</formula>
    </cfRule>
    <cfRule type="containsText" dxfId="38" priority="41" operator="containsText" text="Погрузчик базы">
      <formula>NOT(ISERROR(SEARCH("Погрузчик базы",B11420)))</formula>
    </cfRule>
  </conditionalFormatting>
  <conditionalFormatting sqref="B11422:B11425">
    <cfRule type="containsText" dxfId="37" priority="35" operator="containsText" text="Трактор базы">
      <formula>NOT(ISERROR(SEARCH("Трактор базы",B11422)))</formula>
    </cfRule>
  </conditionalFormatting>
  <conditionalFormatting sqref="B11422:B11425">
    <cfRule type="containsText" dxfId="36" priority="38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35" priority="36" operator="containsText" text="Газель базы">
      <formula>NOT(ISERROR(SEARCH("Газель базы",B11422)))</formula>
    </cfRule>
    <cfRule type="containsText" dxfId="34" priority="37" operator="containsText" text="Погрузчик базы">
      <formula>NOT(ISERROR(SEARCH("Погрузчик базы",B11422)))</formula>
    </cfRule>
  </conditionalFormatting>
  <conditionalFormatting sqref="A11615:B11615">
    <cfRule type="containsText" dxfId="33" priority="34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32" priority="32" operator="containsText" text="Газель базы">
      <formula>NOT(ISERROR(SEARCH("Газель базы",B11615)))</formula>
    </cfRule>
    <cfRule type="containsText" dxfId="31" priority="33" operator="containsText" text="Погрузчик базы">
      <formula>NOT(ISERROR(SEARCH("Погрузчик базы",B11615)))</formula>
    </cfRule>
  </conditionalFormatting>
  <conditionalFormatting sqref="B11615">
    <cfRule type="containsText" dxfId="30" priority="31" operator="containsText" text="Трактор базы">
      <formula>NOT(ISERROR(SEARCH("Трактор базы",B11615)))</formula>
    </cfRule>
  </conditionalFormatting>
  <conditionalFormatting sqref="A11615">
    <cfRule type="containsText" dxfId="29" priority="30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8" priority="29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7" priority="26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6" priority="28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5" priority="27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4" priority="22" operator="containsText" text="Трактор базы">
      <formula>NOT(ISERROR(SEARCH("Трактор базы",B11749)))</formula>
    </cfRule>
  </conditionalFormatting>
  <conditionalFormatting sqref="B11749">
    <cfRule type="containsText" dxfId="23" priority="25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2" priority="23" operator="containsText" text="Газель базы">
      <formula>NOT(ISERROR(SEARCH("Газель базы",B11749)))</formula>
    </cfRule>
    <cfRule type="containsText" dxfId="21" priority="24" operator="containsText" text="Погрузчик базы">
      <formula>NOT(ISERROR(SEARCH("Погрузчик базы",B11749)))</formula>
    </cfRule>
  </conditionalFormatting>
  <conditionalFormatting sqref="B11777">
    <cfRule type="containsText" dxfId="20" priority="21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19" priority="19" operator="containsText" text="Газель базы">
      <formula>NOT(ISERROR(SEARCH("Газель базы",B11777)))</formula>
    </cfRule>
    <cfRule type="containsText" dxfId="18" priority="20" operator="containsText" text="Погрузчик базы">
      <formula>NOT(ISERROR(SEARCH("Погрузчик базы",B11777)))</formula>
    </cfRule>
  </conditionalFormatting>
  <conditionalFormatting sqref="B11777">
    <cfRule type="containsText" dxfId="17" priority="18" operator="containsText" text="Трактор базы">
      <formula>NOT(ISERROR(SEARCH("Трактор базы",B11777)))</formula>
    </cfRule>
  </conditionalFormatting>
  <conditionalFormatting sqref="A11823">
    <cfRule type="containsText" dxfId="16" priority="15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15" priority="17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14" priority="16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13" priority="12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12" priority="14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11" priority="13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10" priority="11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9" priority="9" operator="containsText" text="Газель базы">
      <formula>NOT(ISERROR(SEARCH("Газель базы",B11842)))</formula>
    </cfRule>
    <cfRule type="containsText" dxfId="8" priority="10" operator="containsText" text="Погрузчик базы">
      <formula>NOT(ISERROR(SEARCH("Погрузчик базы",B11842)))</formula>
    </cfRule>
  </conditionalFormatting>
  <conditionalFormatting sqref="B11842">
    <cfRule type="containsText" dxfId="7" priority="8" operator="containsText" text="Трактор базы">
      <formula>NOT(ISERROR(SEARCH("Трактор базы",B11842)))</formula>
    </cfRule>
  </conditionalFormatting>
  <conditionalFormatting sqref="A11991">
    <cfRule type="containsText" dxfId="6" priority="5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5" priority="7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4" priority="6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3" priority="1" operator="containsText" text="Трактор базы">
      <formula>NOT(ISERROR(SEARCH("Трактор базы",B12041)))</formula>
    </cfRule>
  </conditionalFormatting>
  <conditionalFormatting sqref="B12041">
    <cfRule type="containsText" dxfId="2" priority="4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" priority="2" operator="containsText" text="Газель базы">
      <formula>NOT(ISERROR(SEARCH("Газель базы",B12041)))</formula>
    </cfRule>
    <cfRule type="containsText" dxfId="0" priority="3" operator="containsText" text="Погрузчик базы">
      <formula>NOT(ISERROR(SEARCH("Погрузчик базы",B12041)))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2026-06-15T21:57:55Z</dcterms:modified>
</cp:coreProperties>
</file>