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2159EC47-2F29-4430-A541-8E06293911C5}" xr6:coauthVersionLast="47" xr6:coauthVersionMax="47" xr10:uidLastSave="{00000000-0000-0000-0000-000000000000}"/>
  <bookViews>
    <workbookView xWindow="-120" yWindow="-120" windowWidth="20730" windowHeight="11040" firstSheet="14" activeTab="14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базу'!$A$1:$L$359</definedName>
    <definedName name="ExternalData_1" localSheetId="9" hidden="1">'10 Въезд ангар'!$A$1:$L$943</definedName>
    <definedName name="ExternalData_1" localSheetId="10" hidden="1">'11 Навес пилмат'!$A$1:$L$496</definedName>
    <definedName name="ExternalData_1" localSheetId="11" hidden="1">'12 Площадка 3 кран'!$A$1:$L$414</definedName>
    <definedName name="ExternalData_1" localSheetId="12" hidden="1">'13 Склад хол'!$A$1:$L$304</definedName>
    <definedName name="ExternalData_1" localSheetId="13" hidden="1">'14 На гаражи'!$A$1:$L$250</definedName>
    <definedName name="ExternalData_1" localSheetId="14" hidden="1">'15 Вход столярка'!$A$1:$L$140</definedName>
    <definedName name="ExternalData_1" localSheetId="15" hidden="1">'16 Столярка'!$A$1:$L$377</definedName>
    <definedName name="ExternalData_1" localSheetId="16" hidden="1">'17 Площадка с навесом'!$A$1:$L$279</definedName>
    <definedName name="ExternalData_1" localSheetId="18" hidden="1">'19 Хронометраж'!$A$1:$L$404</definedName>
    <definedName name="ExternalData_1" localSheetId="1" hidden="1">'2 Поката пилорама'!$A$1:$L$355</definedName>
    <definedName name="ExternalData_1" localSheetId="2" hidden="1">'3 Парковка офиса'!$A$1:$L$284</definedName>
    <definedName name="ExternalData_1" localSheetId="3" hidden="1">'4 Крыльцо офиса'!$A$1:$L$367</definedName>
    <definedName name="ExternalData_1" localSheetId="4" hidden="1">'5 Крыльцо общага'!$A$1:$L$466</definedName>
    <definedName name="ExternalData_1" localSheetId="5" hidden="1">'6 Площадка 1 общага'!$A$1:$L$503</definedName>
    <definedName name="ExternalData_1" localSheetId="6" hidden="1">'7 Площадка 2 бетонщики'!$A$1:$L$467</definedName>
    <definedName name="ExternalData_1" localSheetId="7" hidden="1">'8 Ангар вход'!$A$1:$L$685</definedName>
    <definedName name="ExternalData_1" localSheetId="8" hidden="1">'9 Ангар рейсмус'!$A$1:$L$803</definedName>
    <definedName name="ExternalData_1" localSheetId="19" hidden="1">Загрузка!$A$1:$L$395</definedName>
    <definedName name="ExternalData_1" localSheetId="20" hidden="1">'Стороний транспорт'!$A$1:$L$218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<sst xmlns="http://schemas.openxmlformats.org/spreadsheetml/2006/main" count="94965" uniqueCount="24679">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</sst>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80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59" tableType="queryTable" totalsRowShown="0">
  <autoFilter ref="A1:N359" xr:uid="{B468AF39-21AE-47BD-BA18-EADB2FC1D520}"/>
  <tableColumns count="14">
    <tableColumn id="11" xr3:uid="{6F8E650D-029B-40AD-86B4-92C160128A4F}" uniqueName="11" name="День нед" queryTableFieldId="39" dataDxfId="1063"/>
    <tableColumn id="8" xr3:uid="{7C2AA400-8F21-45B7-B47D-9CF2CFB5DD00}" uniqueName="8" name="Дата" queryTableFieldId="19" dataDxfId="1062"/>
    <tableColumn id="9" xr3:uid="{7CB7ABF0-C98D-49E4-A494-985A43D5F40F}" uniqueName="9" name="Время" queryTableFieldId="20" dataDxfId="1061"/>
    <tableColumn id="5" xr3:uid="{613A944B-9245-4C6D-9CCE-5037AD552DED}" uniqueName="5" name="Событие" queryTableFieldId="27" dataDxfId="1060"/>
    <tableColumn id="7" xr3:uid="{FFEA85A5-3527-4483-91CE-57F760AB9F33}" uniqueName="7" name="Объект" queryTableFieldId="29" dataDxfId="1059"/>
    <tableColumn id="10" xr3:uid="{A2E2C27E-C1B2-4B74-A427-E1854B0E2C76}" uniqueName="10" name="Груз" queryTableFieldId="30" dataDxfId="1058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57"/>
    <tableColumn id="4" xr3:uid="{B2B57637-8A7D-4C5F-A6F8-E38F3EA43620}" uniqueName="4" name="Name" queryTableFieldId="14" dataDxfId="1056"/>
    <tableColumn id="1" xr3:uid="{79275791-6385-434B-9F1B-8BDC003824A7}" uniqueName="1" name="Folder Path" queryTableFieldId="11" dataDxfId="1055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54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53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55" tableType="queryTable" totalsRowShown="0">
  <autoFilter ref="A1:M355" xr:uid="{B468AF39-21AE-47BD-BA18-EADB2FC1D520}"/>
  <tableColumns count="13">
    <tableColumn id="11" xr3:uid="{6804E693-7D64-41A5-9B58-B7D348C4DC92}" uniqueName="11" name="День нед" queryTableFieldId="39" dataDxfId="1022"/>
    <tableColumn id="8" xr3:uid="{40827FD9-94EC-4CF6-B212-59CF3E913897}" uniqueName="8" name="Дата" queryTableFieldId="19" dataDxfId="1021"/>
    <tableColumn id="9" xr3:uid="{1F8E8ADE-5BFB-4171-9A0A-859E22042D3B}" uniqueName="9" name="Время" queryTableFieldId="20" dataDxfId="1020"/>
    <tableColumn id="5" xr3:uid="{9D19F2E1-3C70-4F2F-8ED7-6D41C17A9366}" uniqueName="5" name="Событие" queryTableFieldId="27" dataDxfId="1019"/>
    <tableColumn id="7" xr3:uid="{8C8CC69A-BA0A-4417-AE7D-B89E26F69F9B}" uniqueName="7" name="Объект" queryTableFieldId="29" dataDxfId="1018"/>
    <tableColumn id="10" xr3:uid="{375C36FB-077D-4AA3-B6F7-74ACE46C2638}" uniqueName="10" name="Груз" queryTableFieldId="30" dataDxfId="1017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16"/>
    <tableColumn id="4" xr3:uid="{4A5BB282-D54C-4C68-A1D9-B3A819F9FCF6}" uniqueName="4" name="Name" queryTableFieldId="14" dataDxfId="1015"/>
    <tableColumn id="1" xr3:uid="{7BD19058-41FF-4EFE-8283-68501A5B1623}" uniqueName="1" name="Folder Path" queryTableFieldId="11" dataDxfId="1014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13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84" tableType="queryTable" totalsRowShown="0">
  <autoFilter ref="A1:M284" xr:uid="{B468AF39-21AE-47BD-BA18-EADB2FC1D520}"/>
  <tableColumns count="13">
    <tableColumn id="11" xr3:uid="{8C7989A8-AE95-4BFB-859E-9F3F94DCD873}" uniqueName="11" name="День нед" queryTableFieldId="39" dataDxfId="1073"/>
    <tableColumn id="8" xr3:uid="{B651DAE5-1AB7-4761-9820-CB58DA0D9C46}" uniqueName="8" name="Дата" queryTableFieldId="19" dataDxfId="1072"/>
    <tableColumn id="9" xr3:uid="{22B6AE73-6E8B-4F81-B85C-3D141AD4D773}" uniqueName="9" name="Время" queryTableFieldId="20" dataDxfId="1071"/>
    <tableColumn id="5" xr3:uid="{CB5AF0FF-A861-4F29-BFD9-751A47066C68}" uniqueName="5" name="Событие" queryTableFieldId="27" dataDxfId="1070"/>
    <tableColumn id="7" xr3:uid="{63916370-0910-4B95-ABB4-D88865AA9E43}" uniqueName="7" name="Объект" queryTableFieldId="29" dataDxfId="1069"/>
    <tableColumn id="10" xr3:uid="{DDC7656E-7390-4778-A2CE-EEC7AC518263}" uniqueName="10" name="Груз" queryTableFieldId="30" dataDxfId="106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67"/>
    <tableColumn id="4" xr3:uid="{96665EED-E1B8-437C-869A-35CB5BA419D3}" uniqueName="4" name="Name" queryTableFieldId="14" dataDxfId="1066"/>
    <tableColumn id="1" xr3:uid="{1F225BD8-B59D-4058-9D99-17124C1F38FB}" uniqueName="1" name="Folder Path" queryTableFieldId="11" dataDxfId="106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6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67" tableType="queryTable" totalsRowShown="0">
  <tableColumns count="13">
    <tableColumn id="11" xr3:uid="{F25D1388-C4DF-49FB-9BF5-0132CEDCCAEA}" uniqueName="11" name="День нед" queryTableFieldId="39" dataDxfId="982"/>
    <tableColumn id="8" xr3:uid="{9EDCCA26-9FD6-4F66-9134-186F89CA663B}" uniqueName="8" name="Дата" queryTableFieldId="19" dataDxfId="981"/>
    <tableColumn id="9" xr3:uid="{FB005DB9-8D3C-48A5-94F1-246606C665DD}" uniqueName="9" name="Время" queryTableFieldId="20" dataDxfId="980"/>
    <tableColumn id="5" xr3:uid="{6D19407C-64CF-4FC5-95E7-163AA12EB226}" uniqueName="5" name="Событие" queryTableFieldId="27" dataDxfId="979"/>
    <tableColumn id="7" xr3:uid="{007BF834-0BCB-4416-8941-11DA4EDFCE5B}" uniqueName="7" name="Объект" queryTableFieldId="29" dataDxfId="978"/>
    <tableColumn id="10" xr3:uid="{E896F002-4451-441D-B0CB-52AD69A6E5C3}" uniqueName="10" name="Груз" queryTableFieldId="30" dataDxfId="977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76"/>
    <tableColumn id="4" xr3:uid="{9F6560FA-27F8-4BE9-BA58-3B0E40F582E5}" uniqueName="4" name="Name" queryTableFieldId="14" dataDxfId="975"/>
    <tableColumn id="1" xr3:uid="{44892CD0-9118-4535-9434-E49462140346}" uniqueName="1" name="Folder Path" queryTableFieldId="11" dataDxfId="974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73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66" tableType="queryTable" totalsRowShown="0">
  <tableColumns count="13">
    <tableColumn id="11" xr3:uid="{390CB009-E9E0-4C0F-93C3-AF6B408B816B}" uniqueName="11" name="День нед" queryTableFieldId="39" dataDxfId="1052"/>
    <tableColumn id="8" xr3:uid="{E0A1C296-A368-479C-9A74-85306B3C03D4}" uniqueName="8" name="Дата" queryTableFieldId="19" dataDxfId="1051"/>
    <tableColumn id="9" xr3:uid="{86401298-83EB-49D3-ACBA-E743586F5CCB}" uniqueName="9" name="Время" queryTableFieldId="20" dataDxfId="1050"/>
    <tableColumn id="5" xr3:uid="{FFB4F03A-A400-4544-A729-2375A1F7D5E8}" uniqueName="5" name="Событие" queryTableFieldId="27" dataDxfId="1049"/>
    <tableColumn id="7" xr3:uid="{D96DCF3C-D325-4D0C-94A1-DBE97CC5C9DC}" uniqueName="7" name="Объект" queryTableFieldId="29" dataDxfId="1048"/>
    <tableColumn id="10" xr3:uid="{76D99262-42F5-447E-95AC-9C2A84BF344C}" uniqueName="10" name="Груз" queryTableFieldId="30" dataDxfId="104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46"/>
    <tableColumn id="4" xr3:uid="{D16AEB37-7A8A-406F-8ED7-B8D53BAA9BD9}" uniqueName="4" name="Name" queryTableFieldId="14" dataDxfId="1045"/>
    <tableColumn id="1" xr3:uid="{1746BE5F-089A-476F-AE8D-5F2B27E9AEEA}" uniqueName="1" name="Folder Path" queryTableFieldId="11" dataDxfId="104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43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03" tableType="queryTable" totalsRowShown="0">
  <tableColumns count="13">
    <tableColumn id="11" xr3:uid="{45D23538-AB74-404E-8577-E2B7A36436AF}" uniqueName="11" name="День нед" queryTableFieldId="39" dataDxfId="1042"/>
    <tableColumn id="8" xr3:uid="{40B01B94-168F-4547-A2BC-AA7F91350AB3}" uniqueName="8" name="Дата" queryTableFieldId="19" dataDxfId="1041"/>
    <tableColumn id="9" xr3:uid="{A2C94EFB-3081-4BA9-85C2-DFF0455AFA43}" uniqueName="9" name="Время" queryTableFieldId="20" dataDxfId="1040"/>
    <tableColumn id="5" xr3:uid="{244D3D34-C9EC-4B9C-BE81-12A0C0BB4342}" uniqueName="5" name="Событие" queryTableFieldId="27" dataDxfId="1039"/>
    <tableColumn id="7" xr3:uid="{C449A112-E8A8-4956-B85C-2BA12316F170}" uniqueName="7" name="Объект" queryTableFieldId="29" dataDxfId="1038"/>
    <tableColumn id="10" xr3:uid="{C8411557-C312-4542-93DA-DF5949399E11}" uniqueName="10" name="Груз" queryTableFieldId="30" dataDxfId="1037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36"/>
    <tableColumn id="4" xr3:uid="{6A396D44-0898-4737-A4C1-8D6D40981793}" uniqueName="4" name="Name" queryTableFieldId="14" dataDxfId="1035"/>
    <tableColumn id="1" xr3:uid="{328F21C9-48B9-4081-9B8C-BBD168BD38D1}" uniqueName="1" name="Folder Path" queryTableFieldId="11" dataDxfId="1034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33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67" tableType="queryTable" totalsRowShown="0">
  <tableColumns count="13">
    <tableColumn id="11" xr3:uid="{2311EAC9-4673-4BE2-ADB0-E8CEB0BD9945}" uniqueName="11" name="День нед" queryTableFieldId="39" dataDxfId="1032"/>
    <tableColumn id="8" xr3:uid="{F1C9804A-F8E7-4755-B717-859265C587A2}" uniqueName="8" name="Дата" queryTableFieldId="19" dataDxfId="1031"/>
    <tableColumn id="9" xr3:uid="{1C2BA522-8D4F-4713-849C-1F60357B476E}" uniqueName="9" name="Время" queryTableFieldId="20" dataDxfId="1030"/>
    <tableColumn id="5" xr3:uid="{6E084A00-DC62-4E93-8ABC-4651FD4D2408}" uniqueName="5" name="Событие" queryTableFieldId="27" dataDxfId="1029"/>
    <tableColumn id="7" xr3:uid="{C9F6EF14-DBE7-4655-9D20-5B253923C11E}" uniqueName="7" name="Объект" queryTableFieldId="29" dataDxfId="1028"/>
    <tableColumn id="10" xr3:uid="{0ADEC0F9-9FE9-4E92-BD38-0B8CDDE1BDBD}" uniqueName="10" name="Груз" queryTableFieldId="30" dataDxfId="1027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26"/>
    <tableColumn id="4" xr3:uid="{FE606B6B-0A78-44A2-B44F-54FBA553BAD6}" uniqueName="4" name="Name" queryTableFieldId="14" dataDxfId="1025"/>
    <tableColumn id="1" xr3:uid="{34274AB2-665A-4EF1-8C79-4944C9C122A7}" uniqueName="1" name="Folder Path" queryTableFieldId="11" dataDxfId="1024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23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685" tableType="queryTable" totalsRowShown="0">
  <tableColumns count="13">
    <tableColumn id="11" xr3:uid="{72CE202A-C56C-4D63-9F9F-0DFF72BB5190}" uniqueName="11" name="День нед" queryTableFieldId="39" dataDxfId="919"/>
    <tableColumn id="8" xr3:uid="{0D9F5C4C-70B0-46E2-9E29-649E206B6616}" uniqueName="8" name="Дата" queryTableFieldId="19" dataDxfId="918"/>
    <tableColumn id="9" xr3:uid="{7C8561D4-BD7D-493F-BC95-213F2D55F3FD}" uniqueName="9" name="Время" queryTableFieldId="20" dataDxfId="917"/>
    <tableColumn id="5" xr3:uid="{E48795B2-2732-4E4A-81E8-B1585581420B}" uniqueName="5" name="Событие" queryTableFieldId="27" dataDxfId="916"/>
    <tableColumn id="7" xr3:uid="{F684EE24-0636-4EC2-AB94-A65EA5355534}" uniqueName="7" name="Объект" queryTableFieldId="29" dataDxfId="915"/>
    <tableColumn id="10" xr3:uid="{0C1B5273-277F-4438-B52D-9F868AD13DEE}" uniqueName="10" name="Груз" queryTableFieldId="30" dataDxfId="914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13"/>
    <tableColumn id="4" xr3:uid="{729433F6-F4FD-435B-851D-D34CC9060068}" uniqueName="4" name="Name" queryTableFieldId="14" dataDxfId="912"/>
    <tableColumn id="1" xr3:uid="{7A9B9B80-B872-4A82-9D9D-98A75E20F89B}" uniqueName="1" name="Folder Path" queryTableFieldId="11" dataDxfId="911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1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803" tableType="queryTable" totalsRowShown="0">
  <tableColumns count="13">
    <tableColumn id="11" xr3:uid="{2CE691F0-1D02-41BD-8E81-7716875609CD}" uniqueName="11" name="День нед" queryTableFieldId="39" dataDxfId="1012"/>
    <tableColumn id="8" xr3:uid="{1A2A3B97-F602-468E-8AD3-5DD492638A71}" uniqueName="8" name="Дата" queryTableFieldId="19" dataDxfId="1011"/>
    <tableColumn id="9" xr3:uid="{E8725BDD-FF6C-47C3-9100-825160B93721}" uniqueName="9" name="Время" queryTableFieldId="20" dataDxfId="1010"/>
    <tableColumn id="5" xr3:uid="{F68EB906-7F6F-4765-A5C8-9B40064179BE}" uniqueName="5" name="Событие" queryTableFieldId="27" dataDxfId="1009"/>
    <tableColumn id="7" xr3:uid="{812FE0F9-0D7E-497C-893A-B104BA069155}" uniqueName="7" name="Объект" queryTableFieldId="29" dataDxfId="1008"/>
    <tableColumn id="10" xr3:uid="{1679E688-A047-4936-9EBC-9BDCFEA4CD95}" uniqueName="10" name="Груз" queryTableFieldId="30" dataDxfId="1007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06"/>
    <tableColumn id="4" xr3:uid="{F9F7F55E-2CCF-4A6B-892F-1C76C0668832}" uniqueName="4" name="Name" queryTableFieldId="14" dataDxfId="1005"/>
    <tableColumn id="1" xr3:uid="{0AF9B05B-8D0E-4B8A-81D0-358A18429CE8}" uniqueName="1" name="Folder Path" queryTableFieldId="11" dataDxfId="1004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0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43" tableType="queryTable" totalsRowShown="0">
  <tableColumns count="13">
    <tableColumn id="11" xr3:uid="{96A6BDDB-7ED5-4607-80F3-3FD842EAEE0A}" uniqueName="11" name="День нед" queryTableFieldId="39" dataDxfId="1002"/>
    <tableColumn id="8" xr3:uid="{FBEC9ECA-BD5C-442E-BB86-7CCAEF9464D2}" uniqueName="8" name="Дата" queryTableFieldId="19" dataDxfId="1001"/>
    <tableColumn id="9" xr3:uid="{68242AF7-BC60-4380-843B-35A6CC4A66E6}" uniqueName="9" name="Время" queryTableFieldId="20" dataDxfId="1000"/>
    <tableColumn id="5" xr3:uid="{C98BCFD6-9DE9-4A28-B769-F5737933429D}" uniqueName="5" name="Событие" queryTableFieldId="27" dataDxfId="999"/>
    <tableColumn id="7" xr3:uid="{4D44F8D4-93A4-4851-894E-AC8CDD93BD71}" uniqueName="7" name="Объект" queryTableFieldId="29" dataDxfId="998"/>
    <tableColumn id="10" xr3:uid="{0A838B00-A88A-40EE-A542-7E8E08968D89}" uniqueName="10" name="Груз" queryTableFieldId="30" dataDxfId="997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96"/>
    <tableColumn id="4" xr3:uid="{4FA2E248-D5A3-4824-875F-C328FA9AC2F9}" uniqueName="4" name="Name" queryTableFieldId="14" dataDxfId="995"/>
    <tableColumn id="1" xr3:uid="{B01A6B83-82C4-4172-AD5B-D2AF410DBE1B}" uniqueName="1" name="Folder Path" queryTableFieldId="11" dataDxfId="994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93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96" tableType="queryTable" totalsRowShown="0">
  <tableColumns count="13">
    <tableColumn id="11" xr3:uid="{2AD64508-44AB-4871-8C82-4C5A1E5A5DD2}" uniqueName="11" name="День нед" queryTableFieldId="39" dataDxfId="992"/>
    <tableColumn id="8" xr3:uid="{C788117B-4896-492B-97B3-B2502F0537D8}" uniqueName="8" name="Дата" queryTableFieldId="19" dataDxfId="991"/>
    <tableColumn id="9" xr3:uid="{E3EF5757-6705-492A-BD76-A47D414757C0}" uniqueName="9" name="Время" queryTableFieldId="20" dataDxfId="990"/>
    <tableColumn id="5" xr3:uid="{EF049B28-F832-4F3D-AB4F-3C396920BF5B}" uniqueName="5" name="Событие" queryTableFieldId="27" dataDxfId="989"/>
    <tableColumn id="7" xr3:uid="{DDB63E42-2809-4377-A568-A326109989E9}" uniqueName="7" name="Объект" queryTableFieldId="29" dataDxfId="988"/>
    <tableColumn id="10" xr3:uid="{A4FCF3D3-582A-4DEF-8FB8-9D050C82517D}" uniqueName="10" name="Груз" queryTableFieldId="30" dataDxfId="987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86"/>
    <tableColumn id="4" xr3:uid="{DA63B8EC-3587-40B4-A86A-92B91C78723D}" uniqueName="4" name="Name" queryTableFieldId="14" dataDxfId="985"/>
    <tableColumn id="1" xr3:uid="{360C7476-DEC6-4377-8E95-D472C6673B12}" uniqueName="1" name="Folder Path" queryTableFieldId="11" dataDxfId="984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8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14" tableType="queryTable" totalsRowShown="0">
  <tableColumns count="13">
    <tableColumn id="11" xr3:uid="{C40005DE-8CA6-428A-9DF2-E715CC943F02}" uniqueName="11" name="День нед" queryTableFieldId="39" dataDxfId="972"/>
    <tableColumn id="8" xr3:uid="{55C75F47-F14F-483C-9C7A-95288D9463D6}" uniqueName="8" name="Дата" queryTableFieldId="19" dataDxfId="971"/>
    <tableColumn id="9" xr3:uid="{79D3981C-638A-4D64-BACB-D64D85DAC855}" uniqueName="9" name="Время" queryTableFieldId="20" dataDxfId="970"/>
    <tableColumn id="5" xr3:uid="{B0B848B5-29B2-4292-89A5-7DE5A2F72D15}" uniqueName="5" name="Событие" queryTableFieldId="27" dataDxfId="969"/>
    <tableColumn id="7" xr3:uid="{A9E0C8AC-2336-4969-BC3E-110E6C33529C}" uniqueName="7" name="Объект" queryTableFieldId="29" dataDxfId="968"/>
    <tableColumn id="10" xr3:uid="{F8691CA5-2689-452F-9550-C52E06B35BD6}" uniqueName="10" name="Груз" queryTableFieldId="30" dataDxfId="967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66"/>
    <tableColumn id="4" xr3:uid="{E9716AC2-8439-4E67-8698-BA6CD84F7B9C}" uniqueName="4" name="Name" queryTableFieldId="14" dataDxfId="965"/>
    <tableColumn id="1" xr3:uid="{9AB30DEC-91E3-4633-A156-B937B586CECB}" uniqueName="1" name="Folder Path" queryTableFieldId="11" dataDxfId="964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63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04" tableType="queryTable" totalsRowShown="0">
  <tableColumns count="13">
    <tableColumn id="11" xr3:uid="{B21CFC33-55C8-4073-BBD2-E0A5154A10D6}" uniqueName="11" name="День нед" queryTableFieldId="39" dataDxfId="962"/>
    <tableColumn id="8" xr3:uid="{004370C0-0D3C-4162-A392-32C741C3A58B}" uniqueName="8" name="Дата" queryTableFieldId="19" dataDxfId="961"/>
    <tableColumn id="9" xr3:uid="{6537DA5E-247D-44FB-ACE3-933B3C9B9408}" uniqueName="9" name="Время" queryTableFieldId="20" dataDxfId="960"/>
    <tableColumn id="5" xr3:uid="{4FA9309D-407E-48C1-B1F9-C33DEA7645B1}" uniqueName="5" name="Событие" queryTableFieldId="27" dataDxfId="959"/>
    <tableColumn id="7" xr3:uid="{76E54E9E-D730-4C99-9BF5-96E9384FF63C}" uniqueName="7" name="Объект" queryTableFieldId="29" dataDxfId="958"/>
    <tableColumn id="10" xr3:uid="{B9F78DE2-7938-486B-9BE2-F824D0E7A6C4}" uniqueName="10" name="Груз" queryTableFieldId="30" dataDxfId="95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56"/>
    <tableColumn id="4" xr3:uid="{921D28C1-5761-48A7-B447-6A4446F87545}" uniqueName="4" name="Name" queryTableFieldId="14" dataDxfId="955"/>
    <tableColumn id="1" xr3:uid="{F1A648C1-8DB5-4DEF-B011-BD85E17FCAA3}" uniqueName="1" name="Folder Path" queryTableFieldId="11" dataDxfId="95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5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50" tableType="queryTable" totalsRowShown="0">
  <tableColumns count="13">
    <tableColumn id="11" xr3:uid="{326CF8DE-8E4F-4540-A010-20CF489342A6}" uniqueName="11" name="День нед" queryTableFieldId="39" dataDxfId="952"/>
    <tableColumn id="8" xr3:uid="{B803C26B-EDF7-4F4B-99B7-759FDE206BB4}" uniqueName="8" name="Дата" queryTableFieldId="19" dataDxfId="951"/>
    <tableColumn id="9" xr3:uid="{691C5FBB-50CD-4B8E-845B-069A5BEF4054}" uniqueName="9" name="Время" queryTableFieldId="20" dataDxfId="950"/>
    <tableColumn id="5" xr3:uid="{963AEB35-E363-4027-9FA3-EA15F072700D}" uniqueName="5" name="Событие" queryTableFieldId="27" dataDxfId="949"/>
    <tableColumn id="7" xr3:uid="{9C2F1BAF-3932-43E9-9155-EA713BB0011D}" uniqueName="7" name="Объект" queryTableFieldId="29" dataDxfId="948"/>
    <tableColumn id="10" xr3:uid="{5D4CEE63-A195-4AD7-9985-38CAADCF8E9D}" uniqueName="10" name="Груз" queryTableFieldId="30" dataDxfId="947"/>
    <tableColumn id="13" xr3:uid="{7298E84C-ACAB-4631-8905-CF20AC72E0EA}" uniqueName="13" name="Кол-во" queryTableFieldId="31" dataDxfId="946"/>
    <tableColumn id="14" xr3:uid="{7C8EF3A5-15A6-4571-8EB7-C981C6BEB025}" uniqueName="14" name="Примечание" queryTableFieldId="32" dataDxfId="945"/>
    <tableColumn id="4" xr3:uid="{D4638119-06B9-4DD4-899F-6281EFBF2A28}" uniqueName="4" name="Name" queryTableFieldId="14" dataDxfId="944"/>
    <tableColumn id="1" xr3:uid="{53F21A0B-EBC8-48C0-B8DE-B46C5D45C7AE}" uniqueName="1" name="Folder Path" queryTableFieldId="11" dataDxfId="943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42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40" tableType="queryTable" totalsRowShown="0">
  <tableColumns count="13">
    <tableColumn id="11" xr3:uid="{0CFDC447-3A1C-4713-8714-972F5D0CA073}" uniqueName="11" name="День нед" queryTableFieldId="39" dataDxfId="27"/>
    <tableColumn id="8" xr3:uid="{0C391974-E2F5-4A95-A1CF-60789D499629}" uniqueName="8" name="Дата" queryTableFieldId="19" dataDxfId="26"/>
    <tableColumn id="9" xr3:uid="{FA3DAD09-E88C-4F5F-BF0D-4C339BEA0379}" uniqueName="9" name="Время" queryTableFieldId="20" dataDxfId="25"/>
    <tableColumn id="5" xr3:uid="{A64C6221-99CB-4F4A-8D59-9A565B539E8F}" uniqueName="5" name="Событие" queryTableFieldId="27" dataDxfId="24"/>
    <tableColumn id="7" xr3:uid="{A450DCE6-DF8B-4086-A9AC-461A34512F32}" uniqueName="7" name="Объект" queryTableFieldId="29" dataDxfId="23"/>
    <tableColumn id="10" xr3:uid="{10063D90-AC03-4F75-A11D-AC21D3D60004}" uniqueName="10" name="Груз" queryTableFieldId="30" dataDxfId="22"/>
    <tableColumn id="13" xr3:uid="{181B76AA-1C08-4D33-806D-1F2F74743310}" uniqueName="13" name="Кол-во" queryTableFieldId="31" dataDxfId="21"/>
    <tableColumn id="14" xr3:uid="{4521D51C-620E-4319-B053-8C6D64C3EDE6}" uniqueName="14" name="Примечание" queryTableFieldId="32" dataDxfId="20"/>
    <tableColumn id="4" xr3:uid="{D15D4B57-C607-4304-9179-11BE299FB124}" uniqueName="4" name="Name" queryTableFieldId="14" dataDxfId="19"/>
    <tableColumn id="1" xr3:uid="{A0C0E586-D0B7-448D-928A-8F553900221D}" uniqueName="1" name="Folder Path" queryTableFieldId="11" dataDxfId="1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377" tableType="queryTable" totalsRowShown="0">
  <tableColumns count="13">
    <tableColumn id="11" xr3:uid="{DBE515D3-C915-413E-AB17-4F456480DC24}" uniqueName="11" name="День нед" queryTableFieldId="39" dataDxfId="941"/>
    <tableColumn id="8" xr3:uid="{3F87D45A-256D-42F9-A0B8-BE1BF846E410}" uniqueName="8" name="Дата" queryTableFieldId="19" dataDxfId="940"/>
    <tableColumn id="9" xr3:uid="{465B1309-C725-4992-B63E-A70188E91281}" uniqueName="9" name="Время" queryTableFieldId="20" dataDxfId="939"/>
    <tableColumn id="5" xr3:uid="{50C1A202-1B56-40A2-AB13-2511D2291499}" uniqueName="5" name="Событие" queryTableFieldId="27" dataDxfId="938"/>
    <tableColumn id="7" xr3:uid="{FDB3318C-D13D-4B0B-9853-1EF40B58299A}" uniqueName="7" name="Объект" queryTableFieldId="29" dataDxfId="937"/>
    <tableColumn id="10" xr3:uid="{1CEBC306-6BF1-49C1-A704-CC239C79F10B}" uniqueName="10" name="Груз" queryTableFieldId="30" dataDxfId="936"/>
    <tableColumn id="13" xr3:uid="{3EE0C05E-6FF0-490E-B1B0-19B341DAD03E}" uniqueName="13" name="Кол-во" queryTableFieldId="31" dataDxfId="935"/>
    <tableColumn id="14" xr3:uid="{2D68CF85-753C-481D-8DC1-3B9EC9B7EC53}" uniqueName="14" name="Примечание" queryTableFieldId="32" dataDxfId="934"/>
    <tableColumn id="4" xr3:uid="{C8B35D61-7E66-45AB-93A9-51E52D8140C2}" uniqueName="4" name="Name" queryTableFieldId="14" dataDxfId="933"/>
    <tableColumn id="1" xr3:uid="{7D5853A1-56B3-42B3-9B8D-B85E9D9A2D1A}" uniqueName="1" name="Folder Path" queryTableFieldId="11" dataDxfId="932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931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279" tableType="queryTable" totalsRowShown="0">
  <tableColumns count="13">
    <tableColumn id="11" xr3:uid="{C2F51F72-E32B-452E-A758-54D19EA7554C}" uniqueName="11" name="День нед" queryTableFieldId="39" dataDxfId="930"/>
    <tableColumn id="8" xr3:uid="{5605969B-3DDA-4935-9901-BA1373284B0A}" uniqueName="8" name="Дата" queryTableFieldId="19" dataDxfId="929"/>
    <tableColumn id="9" xr3:uid="{D9EC7471-58C0-46C9-8780-F73898B23AC2}" uniqueName="9" name="Время" queryTableFieldId="20" dataDxfId="928"/>
    <tableColumn id="5" xr3:uid="{96518AE6-7E5C-4C8D-B54C-F54D11234D6C}" uniqueName="5" name="Событие" queryTableFieldId="27" dataDxfId="927"/>
    <tableColumn id="7" xr3:uid="{F862865E-2F4F-4BAD-8D28-E2820B418659}" uniqueName="7" name="Объект" queryTableFieldId="29" dataDxfId="926"/>
    <tableColumn id="10" xr3:uid="{476FE760-4B7E-4311-B61C-EB76222CEA80}" uniqueName="10" name="Груз" queryTableFieldId="30" dataDxfId="925"/>
    <tableColumn id="13" xr3:uid="{E29E2A9C-9B65-42B8-A282-C804C29C0986}" uniqueName="13" name="Кол-во" queryTableFieldId="31" dataDxfId="924"/>
    <tableColumn id="14" xr3:uid="{410D0DD1-9316-49BC-A307-70ADAE7FB021}" uniqueName="14" name="Примечание" queryTableFieldId="32" dataDxfId="923"/>
    <tableColumn id="4" xr3:uid="{F032B895-AD2B-487F-A174-968F9099A5EC}" uniqueName="4" name="Name" queryTableFieldId="14" dataDxfId="922"/>
    <tableColumn id="1" xr3:uid="{EDB0C229-E24E-4FEA-A0EA-4864FD102E8A}" uniqueName="1" name="Folder Path" queryTableFieldId="11" dataDxfId="921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920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7520" totalsRowShown="0">
  <autoFilter ref="A1:G7520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6"/>
    <tableColumn id="8" xr3:uid="{60928C38-9593-43BD-B23F-A707A8BA6BF4}" uniqueName="8" name="Дата" queryTableFieldId="19" dataDxfId="15"/>
    <tableColumn id="9" xr3:uid="{9E5D4465-E1ED-428A-B708-C10ADDB65305}" uniqueName="9" name="Время" queryTableFieldId="20" dataDxfId="14"/>
    <tableColumn id="5" xr3:uid="{A9911CA3-0E83-4156-B13A-725D5483CB80}" uniqueName="5" name="Событие" queryTableFieldId="27" dataDxfId="1079"/>
    <tableColumn id="7" xr3:uid="{22ACAF1F-F285-43EB-B67C-1DAA0609E04C}" uniqueName="7" name="Объект" queryTableFieldId="29" dataDxfId="1078"/>
    <tableColumn id="10" xr3:uid="{8E679C38-5159-496B-8534-CDFA63A95BDF}" uniqueName="10" name="Груз" queryTableFieldId="30" dataDxfId="1077"/>
    <tableColumn id="13" xr3:uid="{A06491EC-5198-4E5F-9576-1A3B2FF455BF}" uniqueName="13" name="Кол-во" queryTableFieldId="31" dataDxfId="13"/>
    <tableColumn id="14" xr3:uid="{881B0B85-064A-4D8F-922A-E2F2D20FE30E}" uniqueName="14" name="Примечание" queryTableFieldId="32" dataDxfId="1076"/>
    <tableColumn id="4" xr3:uid="{83859021-3431-4733-9E28-9475D80139E8}" uniqueName="4" name="Name" queryTableFieldId="14" dataDxfId="1075"/>
    <tableColumn id="1" xr3:uid="{F6AD7BBE-7CE0-4E30-97C2-B8AA8EFFB52B}" uniqueName="1" name="Folder Path" queryTableFieldId="11" dataDxfId="1074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95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18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59"/>
  <sheetViews>
    <sheetView zoomScale="90" zoomScaleNormal="90" workbookViewId="0">
      <pane ySplit="1" topLeftCell="A342" activePane="bottomLeft" state="frozen"/>
      <selection pane="bottomLeft" activeCell="I350" sqref="I350:I35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0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9" t="s">
        <v>62</v>
      </c>
      <c r="E324" s="9" t="s">
        <v>4940</v>
      </c>
      <c r="F324" s="9" t="s">
        <v>51</v>
      </c>
      <c r="H324" s="9"/>
      <c r="I324" s="9" t="s">
        <v>21757</v>
      </c>
      <c r="J324" s="9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s="9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9" t="s">
        <v>91</v>
      </c>
      <c r="E325" s="9" t="s">
        <v>3358</v>
      </c>
      <c r="F325" s="9"/>
      <c r="H325" s="9"/>
      <c r="I325" s="9" t="s">
        <v>21760</v>
      </c>
      <c r="J325" s="9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s="9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9" t="s">
        <v>91</v>
      </c>
      <c r="E326" s="9" t="s">
        <v>4940</v>
      </c>
      <c r="F326" s="9" t="s">
        <v>51</v>
      </c>
      <c r="H326" s="9"/>
      <c r="I326" s="9" t="s">
        <v>21763</v>
      </c>
      <c r="J326" s="9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s="9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9" t="s">
        <v>62</v>
      </c>
      <c r="E327" s="9" t="s">
        <v>11070</v>
      </c>
      <c r="F327" s="9" t="s">
        <v>58</v>
      </c>
      <c r="H327" s="9" t="s">
        <v>7461</v>
      </c>
      <c r="I327" s="9" t="s">
        <v>21766</v>
      </c>
      <c r="J327" s="9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s="9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9" t="s">
        <v>91</v>
      </c>
      <c r="E328" s="9" t="s">
        <v>22231</v>
      </c>
      <c r="F328" s="9" t="s">
        <v>51</v>
      </c>
      <c r="H328" s="9"/>
      <c r="I328" s="9" t="s">
        <v>21769</v>
      </c>
      <c r="J328" s="9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s="9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9" t="s">
        <v>91</v>
      </c>
      <c r="E329" s="9" t="s">
        <v>21033</v>
      </c>
      <c r="F329" s="9" t="s">
        <v>22232</v>
      </c>
      <c r="H329" s="9"/>
      <c r="I329" s="9" t="s">
        <v>21772</v>
      </c>
      <c r="J329" s="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s="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9" t="s">
        <v>62</v>
      </c>
      <c r="E330" s="9" t="s">
        <v>4940</v>
      </c>
      <c r="F330" s="9" t="s">
        <v>22233</v>
      </c>
      <c r="H330" s="9"/>
      <c r="I330" s="9" t="s">
        <v>21775</v>
      </c>
      <c r="J330" s="9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s="9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9" t="s">
        <v>62</v>
      </c>
      <c r="E331" s="9" t="s">
        <v>21033</v>
      </c>
      <c r="F331" s="9" t="s">
        <v>22235</v>
      </c>
      <c r="H331" s="9"/>
      <c r="I331" s="9" t="s">
        <v>21778</v>
      </c>
      <c r="J331" s="9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s="9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9" t="s">
        <v>62</v>
      </c>
      <c r="E332" s="9" t="s">
        <v>22231</v>
      </c>
      <c r="F332" s="9" t="s">
        <v>3361</v>
      </c>
      <c r="H332" s="9"/>
      <c r="I332" s="9" t="s">
        <v>21781</v>
      </c>
      <c r="J332" s="9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s="9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9" t="s">
        <v>91</v>
      </c>
      <c r="E333" s="9" t="s">
        <v>70</v>
      </c>
      <c r="F333" s="9"/>
      <c r="H333" s="9"/>
      <c r="I333" s="9" t="s">
        <v>21784</v>
      </c>
      <c r="J333" s="9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s="9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9" t="s">
        <v>62</v>
      </c>
      <c r="E334" s="9" t="s">
        <v>70</v>
      </c>
      <c r="F334" s="9"/>
      <c r="H334" s="9"/>
      <c r="I334" s="9" t="s">
        <v>21787</v>
      </c>
      <c r="J334" s="9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s="9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9" t="s">
        <v>62</v>
      </c>
      <c r="E335" s="9" t="s">
        <v>3358</v>
      </c>
      <c r="F335" s="9"/>
      <c r="H335" s="9"/>
      <c r="I335" s="9" t="s">
        <v>21790</v>
      </c>
      <c r="J335" s="9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s="9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9" t="s">
        <v>62</v>
      </c>
      <c r="E336" s="9" t="s">
        <v>4940</v>
      </c>
      <c r="F336" s="9" t="s">
        <v>51</v>
      </c>
      <c r="H336" s="9"/>
      <c r="I336" s="9" t="s">
        <v>21793</v>
      </c>
      <c r="J336" s="9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s="9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9" t="s">
        <v>91</v>
      </c>
      <c r="E337" s="9" t="s">
        <v>4940</v>
      </c>
      <c r="F337" s="9" t="s">
        <v>51</v>
      </c>
      <c r="H337" s="9"/>
      <c r="I337" s="9" t="s">
        <v>21796</v>
      </c>
      <c r="J337" s="9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s="9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9" t="s">
        <v>62</v>
      </c>
      <c r="E338" s="9" t="s">
        <v>18882</v>
      </c>
      <c r="F338" s="9"/>
      <c r="H338" s="9" t="s">
        <v>22509</v>
      </c>
      <c r="I338" s="9" t="s">
        <v>21799</v>
      </c>
      <c r="J338" s="9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s="9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9" t="s">
        <v>91</v>
      </c>
      <c r="E339" s="9" t="s">
        <v>3358</v>
      </c>
      <c r="F339" s="9"/>
      <c r="H339" s="9"/>
      <c r="I339" s="9" t="s">
        <v>22516</v>
      </c>
      <c r="J339" s="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s="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9" t="s">
        <v>62</v>
      </c>
      <c r="E340" s="9" t="s">
        <v>3358</v>
      </c>
      <c r="F340" s="9" t="s">
        <v>17897</v>
      </c>
      <c r="H340" s="9"/>
      <c r="I340" s="9" t="s">
        <v>22525</v>
      </c>
      <c r="J340" s="9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s="9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9" t="s">
        <v>91</v>
      </c>
      <c r="E341" s="9" t="s">
        <v>3358</v>
      </c>
      <c r="F341" s="9"/>
      <c r="H341" s="9"/>
      <c r="I341" s="9" t="s">
        <v>22528</v>
      </c>
      <c r="J341" s="9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s="9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9" t="s">
        <v>62</v>
      </c>
      <c r="E342" s="9" t="s">
        <v>3358</v>
      </c>
      <c r="F342" s="9"/>
      <c r="H342" s="9"/>
      <c r="I342" s="9" t="s">
        <v>22732</v>
      </c>
      <c r="J342" s="9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s="9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9" t="s">
        <v>91</v>
      </c>
      <c r="E343" s="9" t="s">
        <v>23357</v>
      </c>
      <c r="F343" s="9" t="s">
        <v>60</v>
      </c>
      <c r="H343" s="9"/>
      <c r="I343" s="9" t="s">
        <v>22959</v>
      </c>
      <c r="J343" s="9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s="9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9" t="s">
        <v>62</v>
      </c>
      <c r="E344" s="9" t="s">
        <v>23357</v>
      </c>
      <c r="F344" s="9" t="s">
        <v>51</v>
      </c>
      <c r="H344" s="9"/>
      <c r="I344" s="9" t="s">
        <v>22962</v>
      </c>
      <c r="J344" s="9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s="9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9" t="s">
        <v>1607</v>
      </c>
      <c r="E345" s="9"/>
      <c r="F345" s="9"/>
      <c r="H345" s="9"/>
      <c r="I345" s="9" t="s">
        <v>22965</v>
      </c>
      <c r="J345" s="9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s="9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9" t="s">
        <v>91</v>
      </c>
      <c r="E346" s="9" t="s">
        <v>3358</v>
      </c>
      <c r="F346" s="9"/>
      <c r="H346" s="9"/>
      <c r="I346" s="9" t="s">
        <v>23372</v>
      </c>
      <c r="J346" s="9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s="9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9" t="s">
        <v>62</v>
      </c>
      <c r="E347" s="9" t="s">
        <v>3358</v>
      </c>
      <c r="F347" s="9"/>
      <c r="H347" s="9"/>
      <c r="I347" s="9" t="s">
        <v>23375</v>
      </c>
      <c r="J347" s="9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s="9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9" t="s">
        <v>91</v>
      </c>
      <c r="E348" s="9" t="s">
        <v>23975</v>
      </c>
      <c r="F348" s="9" t="s">
        <v>60</v>
      </c>
      <c r="H348" s="9"/>
      <c r="I348" s="9" t="s">
        <v>23378</v>
      </c>
      <c r="J348" s="9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s="9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9" t="s">
        <v>62</v>
      </c>
      <c r="E349" s="9" t="s">
        <v>23975</v>
      </c>
      <c r="F349" s="9" t="s">
        <v>51</v>
      </c>
      <c r="H349" s="9"/>
      <c r="I349" s="9" t="s">
        <v>23381</v>
      </c>
      <c r="J349" s="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s="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9" t="s">
        <v>91</v>
      </c>
      <c r="E350" s="9" t="s">
        <v>24394</v>
      </c>
      <c r="F350" s="9" t="s">
        <v>60</v>
      </c>
      <c r="H350" s="9"/>
      <c r="I350" s="9" t="s">
        <v>24022</v>
      </c>
      <c r="J350" s="9" t="s">
        <v>12645</v>
      </c>
      <c r="K350" t="s">
        <v>24023</v>
      </c>
      <c r="L350" t="s">
        <v>24024</v>
      </c>
      <c r="M350" s="2" t="str">
        <f>HYPERLINK(склад2въезд[[#This Row],[RelativePath]])</f>
        <v>1 Въезд на базу\GA3948333_4_20260331T234356Z.jpg</v>
      </c>
      <c r="N350" s="9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9" t="s">
        <v>62</v>
      </c>
      <c r="E351" s="9" t="s">
        <v>24394</v>
      </c>
      <c r="F351" s="9" t="s">
        <v>51</v>
      </c>
      <c r="H351" s="9"/>
      <c r="I351" s="9" t="s">
        <v>24025</v>
      </c>
      <c r="J351" s="9" t="s">
        <v>12645</v>
      </c>
      <c r="K351" t="s">
        <v>24026</v>
      </c>
      <c r="L351" t="s">
        <v>24027</v>
      </c>
      <c r="M351" s="2" t="str">
        <f>HYPERLINK(склад2въезд[[#This Row],[RelativePath]])</f>
        <v>1 Въезд на базу\GA3948333_4_20260401T091459Z.jpg</v>
      </c>
      <c r="N351" s="9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9" t="s">
        <v>91</v>
      </c>
      <c r="E352" s="9" t="s">
        <v>70</v>
      </c>
      <c r="F352" s="9"/>
      <c r="H352" s="9"/>
      <c r="I352" s="9" t="s">
        <v>24028</v>
      </c>
      <c r="J352" s="9" t="s">
        <v>12645</v>
      </c>
      <c r="K352" t="s">
        <v>24029</v>
      </c>
      <c r="L352" t="s">
        <v>24030</v>
      </c>
      <c r="M352" s="2" t="str">
        <f>HYPERLINK(склад2въезд[[#This Row],[RelativePath]])</f>
        <v>1 Въезд на базу\GA3948333_4_20260401T115131Z.jpg</v>
      </c>
      <c r="N352" s="9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9" t="s">
        <v>62</v>
      </c>
      <c r="E353" s="9" t="s">
        <v>70</v>
      </c>
      <c r="F353" s="9"/>
      <c r="H353" s="9"/>
      <c r="I353" s="9" t="s">
        <v>24031</v>
      </c>
      <c r="J353" s="9" t="s">
        <v>12645</v>
      </c>
      <c r="K353" t="s">
        <v>24032</v>
      </c>
      <c r="L353" t="s">
        <v>24033</v>
      </c>
      <c r="M353" s="2" t="str">
        <f>HYPERLINK(склад2въезд[[#This Row],[RelativePath]])</f>
        <v>1 Въезд на базу\GA3948333_4_20260401T120251Z.jpg</v>
      </c>
      <c r="N353" s="9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9" t="s">
        <v>91</v>
      </c>
      <c r="E354" s="9" t="s">
        <v>70</v>
      </c>
      <c r="F354" s="9"/>
      <c r="H354" s="9"/>
      <c r="I354" s="9" t="s">
        <v>24034</v>
      </c>
      <c r="J354" s="9" t="s">
        <v>12645</v>
      </c>
      <c r="K354" t="s">
        <v>24035</v>
      </c>
      <c r="L354" t="s">
        <v>24036</v>
      </c>
      <c r="M354" s="2" t="str">
        <f>HYPERLINK(склад2въезд[[#This Row],[RelativePath]])</f>
        <v>1 Въезд на базу\GA3948333_4_20260401T124550Z.jpg</v>
      </c>
      <c r="N354" s="9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9" t="s">
        <v>62</v>
      </c>
      <c r="E355" s="9" t="s">
        <v>70</v>
      </c>
      <c r="F355" s="9"/>
      <c r="H355" s="9"/>
      <c r="I355" s="9" t="s">
        <v>24037</v>
      </c>
      <c r="J355" s="9" t="s">
        <v>12645</v>
      </c>
      <c r="K355" t="s">
        <v>24038</v>
      </c>
      <c r="L355" t="s">
        <v>24039</v>
      </c>
      <c r="M355" s="2" t="str">
        <f>HYPERLINK(склад2въезд[[#This Row],[RelativePath]])</f>
        <v>1 Въезд на базу\GA3948333_4_20260401T131419Z.jpg</v>
      </c>
      <c r="N355" s="9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9" t="s">
        <v>91</v>
      </c>
      <c r="E356" s="9" t="s">
        <v>24395</v>
      </c>
      <c r="F356" s="9"/>
      <c r="H356" s="9"/>
      <c r="I356" s="9" t="s">
        <v>24040</v>
      </c>
      <c r="J356" s="9" t="s">
        <v>12645</v>
      </c>
      <c r="K356" t="s">
        <v>24041</v>
      </c>
      <c r="L356" t="s">
        <v>24042</v>
      </c>
      <c r="M356" s="2" t="str">
        <f>HYPERLINK(склад2въезд[[#This Row],[RelativePath]])</f>
        <v>1 Въезд на базу\GA3948333_4_20260402T113632Z.jpg</v>
      </c>
      <c r="N356" s="9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9" t="s">
        <v>62</v>
      </c>
      <c r="E357" s="9" t="s">
        <v>24395</v>
      </c>
      <c r="F357" s="9"/>
      <c r="H357" s="9"/>
      <c r="I357" s="9" t="s">
        <v>24043</v>
      </c>
      <c r="J357" s="9" t="s">
        <v>12645</v>
      </c>
      <c r="K357" t="s">
        <v>24044</v>
      </c>
      <c r="L357" t="s">
        <v>24045</v>
      </c>
      <c r="M357" s="2" t="str">
        <f>HYPERLINK(склад2въезд[[#This Row],[RelativePath]])</f>
        <v>1 Въезд на базу\GA3948333_4_20260402T114824Z.jpg</v>
      </c>
      <c r="N357" s="9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9" t="s">
        <v>91</v>
      </c>
      <c r="E358" s="9" t="s">
        <v>86</v>
      </c>
      <c r="F358" s="9" t="s">
        <v>24398</v>
      </c>
      <c r="H358" s="9"/>
      <c r="I358" s="9" t="s">
        <v>24046</v>
      </c>
      <c r="J358" s="9" t="s">
        <v>12645</v>
      </c>
      <c r="K358" t="s">
        <v>24047</v>
      </c>
      <c r="L358" t="s">
        <v>24048</v>
      </c>
      <c r="M358" s="2" t="str">
        <f>HYPERLINK(склад2въезд[[#This Row],[RelativePath]])</f>
        <v>1 Въезд на базу\GA3948333_4_20260402T182007Z.jpg</v>
      </c>
      <c r="N358" s="9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9" t="s">
        <v>91</v>
      </c>
      <c r="E359" s="9" t="s">
        <v>24396</v>
      </c>
      <c r="F359" s="9"/>
      <c r="H359" s="9"/>
      <c r="I359" s="9" t="s">
        <v>24049</v>
      </c>
      <c r="J359" s="9" t="s">
        <v>12645</v>
      </c>
      <c r="K359" t="s">
        <v>24050</v>
      </c>
      <c r="L359" t="s">
        <v>24051</v>
      </c>
      <c r="M359" s="2" t="str">
        <f>HYPERLINK(склад2въезд[[#This Row],[RelativePath]])</f>
        <v>1 Въезд на базу\GA3948333_4_20260402T190424Z.jpg</v>
      </c>
      <c r="N359" s="9" t="str">
        <f>VLOOKUP(склад2въезд[[#This Row],[Name]], СпрСобытий!$F:$G, 2, FALSE)</f>
        <v>Въезд на базу</v>
      </c>
    </row>
  </sheetData>
  <phoneticPr fontId="2" type="noConversion"/>
  <conditionalFormatting sqref="E360:E373 D360:D370 G2:H359 D2:E359">
    <cfRule type="containsText" dxfId="909" priority="23" operator="containsText" text="Выезд с территории">
      <formula>NOT(ISERROR(SEARCH("Выезд с территории",D2)))</formula>
    </cfRule>
  </conditionalFormatting>
  <conditionalFormatting sqref="F2:F847">
    <cfRule type="notContainsText" dxfId="908" priority="21" operator="notContains" text="порожний">
      <formula>ISERROR(SEARCH("порожний",F2))</formula>
    </cfRule>
  </conditionalFormatting>
  <conditionalFormatting sqref="E2:E373">
    <cfRule type="containsText" dxfId="907" priority="12" operator="containsText" text="Газель базы">
      <formula>NOT(ISERROR(SEARCH("Газель базы",E2)))</formula>
    </cfRule>
    <cfRule type="containsText" dxfId="906" priority="13" operator="containsText" text="Погрузчик базы">
      <formula>NOT(ISERROR(SEARCH("Погрузчик базы",E2)))</formula>
    </cfRule>
  </conditionalFormatting>
  <conditionalFormatting sqref="E2:E373">
    <cfRule type="containsText" dxfId="905" priority="11" operator="containsText" text="Трактор базы">
      <formula>NOT(ISERROR(SEARCH("Трактор базы",E2)))</formula>
    </cfRule>
  </conditionalFormatting>
  <conditionalFormatting sqref="A2:C359">
    <cfRule type="expression" dxfId="904" priority="9">
      <formula>$A2="пн"</formula>
    </cfRule>
  </conditionalFormatting>
  <conditionalFormatting sqref="A2:C361">
    <cfRule type="expression" dxfId="903" priority="3">
      <formula>$A2="вс"</formula>
    </cfRule>
    <cfRule type="expression" dxfId="902" priority="4">
      <formula>$A2="сб"</formula>
    </cfRule>
    <cfRule type="expression" dxfId="901" priority="5">
      <formula>$A2="пт"</formula>
    </cfRule>
    <cfRule type="expression" dxfId="900" priority="6">
      <formula>$A2="чт"</formula>
    </cfRule>
    <cfRule type="expression" dxfId="899" priority="7">
      <formula>$A2="ср"</formula>
    </cfRule>
    <cfRule type="expression" dxfId="898" priority="8">
      <formula>$A2="вт"</formula>
    </cfRule>
  </conditionalFormatting>
  <conditionalFormatting sqref="D2:D370">
    <cfRule type="containsText" dxfId="8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0">
    <cfRule type="containsText" dxfId="8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55"/>
  <sheetViews>
    <sheetView zoomScale="90" zoomScaleNormal="90" workbookViewId="0">
      <pane ySplit="1" topLeftCell="A339" activePane="bottomLeft" state="frozen"/>
      <selection pane="bottomLeft" activeCell="F354" sqref="F35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9" t="s">
        <v>1607</v>
      </c>
      <c r="E344" s="9" t="s">
        <v>8</v>
      </c>
      <c r="F344" s="9"/>
      <c r="H344" s="9"/>
      <c r="I344" s="9" t="s">
        <v>22953</v>
      </c>
      <c r="J344" s="9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9" t="s">
        <v>1607</v>
      </c>
      <c r="E345" s="9" t="s">
        <v>8</v>
      </c>
      <c r="F345" s="9"/>
      <c r="H345" s="9"/>
      <c r="I345" s="9" t="s">
        <v>22956</v>
      </c>
      <c r="J345" s="9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9" t="s">
        <v>4</v>
      </c>
      <c r="E346" s="9" t="s">
        <v>8</v>
      </c>
      <c r="F346" s="9"/>
      <c r="H346" s="9"/>
      <c r="I346" s="9" t="s">
        <v>23360</v>
      </c>
      <c r="J346" s="9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9" t="s">
        <v>1607</v>
      </c>
      <c r="E347" s="9" t="s">
        <v>8</v>
      </c>
      <c r="F347" s="9"/>
      <c r="H347" s="9"/>
      <c r="I347" s="9" t="s">
        <v>23363</v>
      </c>
      <c r="J347" s="9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9" t="s">
        <v>4</v>
      </c>
      <c r="E348" s="9" t="s">
        <v>8</v>
      </c>
      <c r="F348" s="9"/>
      <c r="H348" s="9"/>
      <c r="I348" s="9" t="s">
        <v>23366</v>
      </c>
      <c r="J348" s="9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9" t="s">
        <v>1607</v>
      </c>
      <c r="E349" s="9" t="s">
        <v>8</v>
      </c>
      <c r="F349" s="9"/>
      <c r="H349" s="9"/>
      <c r="I349" s="9" t="s">
        <v>23369</v>
      </c>
      <c r="J349" s="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9" t="s">
        <v>1607</v>
      </c>
      <c r="E350" s="9" t="s">
        <v>8</v>
      </c>
      <c r="F350" s="9"/>
      <c r="H350" s="9"/>
      <c r="I350" s="9" t="s">
        <v>23977</v>
      </c>
      <c r="J350" s="9" t="s">
        <v>12794</v>
      </c>
      <c r="K350" t="s">
        <v>23978</v>
      </c>
      <c r="L350" t="s">
        <v>23979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9" t="s">
        <v>21719</v>
      </c>
      <c r="E351" s="9" t="s">
        <v>1274</v>
      </c>
      <c r="F351" s="9"/>
      <c r="H351" s="9"/>
      <c r="I351" s="9" t="s">
        <v>23980</v>
      </c>
      <c r="J351" s="9" t="s">
        <v>12794</v>
      </c>
      <c r="K351" t="s">
        <v>23981</v>
      </c>
      <c r="L351" t="s">
        <v>23982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9" t="s">
        <v>24397</v>
      </c>
      <c r="E352" s="9" t="s">
        <v>86</v>
      </c>
      <c r="F352" s="9"/>
      <c r="H352" s="9"/>
      <c r="I352" s="9" t="s">
        <v>23983</v>
      </c>
      <c r="J352" s="9" t="s">
        <v>12794</v>
      </c>
      <c r="K352" t="s">
        <v>23984</v>
      </c>
      <c r="L352" t="s">
        <v>23985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9" t="s">
        <v>24397</v>
      </c>
      <c r="E353" s="9" t="s">
        <v>86</v>
      </c>
      <c r="F353" s="9"/>
      <c r="H353" s="9" t="s">
        <v>2352</v>
      </c>
      <c r="I353" s="9" t="s">
        <v>23986</v>
      </c>
      <c r="J353" s="9" t="s">
        <v>12794</v>
      </c>
      <c r="K353" t="s">
        <v>23987</v>
      </c>
      <c r="L353" t="s">
        <v>23988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9" t="s">
        <v>24399</v>
      </c>
      <c r="E354" s="9" t="s">
        <v>86</v>
      </c>
      <c r="F354" s="9" t="s">
        <v>24398</v>
      </c>
      <c r="H354" s="9"/>
      <c r="I354" s="9" t="s">
        <v>23989</v>
      </c>
      <c r="J354" s="9" t="s">
        <v>12794</v>
      </c>
      <c r="K354" t="s">
        <v>23990</v>
      </c>
      <c r="L354" t="s">
        <v>23991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9" t="s">
        <v>24399</v>
      </c>
      <c r="E355" s="9" t="s">
        <v>86</v>
      </c>
      <c r="F355" s="9" t="s">
        <v>24398</v>
      </c>
      <c r="H355" s="9" t="s">
        <v>2352</v>
      </c>
      <c r="I355" s="9" t="s">
        <v>23992</v>
      </c>
      <c r="J355" s="9" t="s">
        <v>12794</v>
      </c>
      <c r="K355" t="s">
        <v>23993</v>
      </c>
      <c r="L355" t="s">
        <v>23994</v>
      </c>
      <c r="M355" s="2" t="str">
        <f>HYPERLINK(склад2въезд14[[#This Row],[RelativePath]])</f>
        <v>2 Поката пилорама\GA3948333_8_20260402T181845Z.jpg</v>
      </c>
    </row>
  </sheetData>
  <conditionalFormatting sqref="D356:D366 E356:E369 G2:H355 D2:E355">
    <cfRule type="containsText" dxfId="895" priority="14" operator="containsText" text="Выезд с территории">
      <formula>NOT(ISERROR(SEARCH("Выезд с территории",D2)))</formula>
    </cfRule>
  </conditionalFormatting>
  <conditionalFormatting sqref="F2:F355">
    <cfRule type="notContainsText" dxfId="894" priority="13" operator="notContains" text="порожний">
      <formula>ISERROR(SEARCH("порожний",F2))</formula>
    </cfRule>
  </conditionalFormatting>
  <conditionalFormatting sqref="E2:E369">
    <cfRule type="containsText" dxfId="893" priority="11" operator="containsText" text="Газель базы">
      <formula>NOT(ISERROR(SEARCH("Газель базы",E2)))</formula>
    </cfRule>
    <cfRule type="containsText" dxfId="892" priority="12" operator="containsText" text="Погрузчик базы">
      <formula>NOT(ISERROR(SEARCH("Погрузчик базы",E2)))</formula>
    </cfRule>
  </conditionalFormatting>
  <conditionalFormatting sqref="E2:E369">
    <cfRule type="containsText" dxfId="891" priority="10" operator="containsText" text="Трактор базы">
      <formula>NOT(ISERROR(SEARCH("Трактор базы",E2)))</formula>
    </cfRule>
  </conditionalFormatting>
  <conditionalFormatting sqref="A2:C355">
    <cfRule type="expression" dxfId="890" priority="9">
      <formula>$A2="пн"</formula>
    </cfRule>
  </conditionalFormatting>
  <conditionalFormatting sqref="A2:C357">
    <cfRule type="expression" dxfId="889" priority="3">
      <formula>$A2="вс"</formula>
    </cfRule>
    <cfRule type="expression" dxfId="888" priority="4">
      <formula>$A2="сб"</formula>
    </cfRule>
    <cfRule type="expression" dxfId="887" priority="5">
      <formula>$A2="пт"</formula>
    </cfRule>
    <cfRule type="expression" dxfId="886" priority="6">
      <formula>$A2="чт"</formula>
    </cfRule>
    <cfRule type="expression" dxfId="885" priority="7">
      <formula>$A2="ср"</formula>
    </cfRule>
    <cfRule type="expression" dxfId="884" priority="8">
      <formula>$A2="вт"</formula>
    </cfRule>
  </conditionalFormatting>
  <conditionalFormatting sqref="D2:D366">
    <cfRule type="containsText" dxfId="8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6">
    <cfRule type="containsText" dxfId="8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84"/>
  <sheetViews>
    <sheetView zoomScale="90" zoomScaleNormal="90" workbookViewId="0">
      <pane ySplit="1" topLeftCell="A266" activePane="bottomLeft" state="frozen"/>
      <selection pane="bottomLeft" activeCell="I275" sqref="I275:I28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9" t="s">
        <v>4</v>
      </c>
      <c r="E265" s="9" t="s">
        <v>8</v>
      </c>
      <c r="F265" s="9"/>
      <c r="H265" s="9"/>
      <c r="I265" s="9" t="s">
        <v>22968</v>
      </c>
      <c r="J265" s="9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9" t="s">
        <v>4</v>
      </c>
      <c r="E266" s="9" t="s">
        <v>23358</v>
      </c>
      <c r="F266" s="9"/>
      <c r="H266" s="9"/>
      <c r="I266" s="9" t="s">
        <v>22971</v>
      </c>
      <c r="J266" s="9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9" t="s">
        <v>1607</v>
      </c>
      <c r="E267" s="9" t="s">
        <v>8</v>
      </c>
      <c r="F267" s="9"/>
      <c r="H267" s="9"/>
      <c r="I267" s="9" t="s">
        <v>22974</v>
      </c>
      <c r="J267" s="9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9" t="s">
        <v>4</v>
      </c>
      <c r="E268" s="9" t="s">
        <v>8</v>
      </c>
      <c r="F268" s="9"/>
      <c r="H268" s="9"/>
      <c r="I268" s="9" t="s">
        <v>23426</v>
      </c>
      <c r="J268" s="9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9" t="s">
        <v>4</v>
      </c>
      <c r="E269" s="9" t="s">
        <v>8</v>
      </c>
      <c r="F269" s="9"/>
      <c r="H269" s="9"/>
      <c r="I269" s="9" t="s">
        <v>23429</v>
      </c>
      <c r="J269" s="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9" t="s">
        <v>4</v>
      </c>
      <c r="E270" s="9" t="s">
        <v>23976</v>
      </c>
      <c r="F270" s="9"/>
      <c r="H270" s="9"/>
      <c r="I270" s="9" t="s">
        <v>23432</v>
      </c>
      <c r="J270" s="9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9" t="s">
        <v>4</v>
      </c>
      <c r="E271" s="9" t="s">
        <v>8</v>
      </c>
      <c r="F271" s="9"/>
      <c r="H271" s="9"/>
      <c r="I271" s="9" t="s">
        <v>23435</v>
      </c>
      <c r="J271" s="9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9" t="s">
        <v>4</v>
      </c>
      <c r="E272" s="9" t="s">
        <v>7045</v>
      </c>
      <c r="F272" s="9"/>
      <c r="H272" s="9"/>
      <c r="I272" s="9" t="s">
        <v>23438</v>
      </c>
      <c r="J272" s="9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9" t="s">
        <v>4</v>
      </c>
      <c r="E273" s="9" t="s">
        <v>7045</v>
      </c>
      <c r="F273" s="9"/>
      <c r="H273" s="9"/>
      <c r="I273" s="9" t="s">
        <v>23441</v>
      </c>
      <c r="J273" s="9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9" t="s">
        <v>4</v>
      </c>
      <c r="E274" s="9" t="s">
        <v>23975</v>
      </c>
      <c r="F274" s="9" t="s">
        <v>60</v>
      </c>
      <c r="H274" s="9"/>
      <c r="I274" s="9" t="s">
        <v>23444</v>
      </c>
      <c r="J274" s="9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9" t="s">
        <v>4</v>
      </c>
      <c r="E275" s="9" t="s">
        <v>7045</v>
      </c>
      <c r="F275" s="9"/>
      <c r="H275" s="9"/>
      <c r="I275" s="9" t="s">
        <v>24052</v>
      </c>
      <c r="J275" s="9" t="s">
        <v>10903</v>
      </c>
      <c r="K275" t="s">
        <v>24053</v>
      </c>
      <c r="L275" t="s">
        <v>24054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9" t="s">
        <v>4</v>
      </c>
      <c r="E276" s="9" t="s">
        <v>7045</v>
      </c>
      <c r="F276" s="9"/>
      <c r="H276" s="9"/>
      <c r="I276" s="9" t="s">
        <v>24055</v>
      </c>
      <c r="J276" s="9" t="s">
        <v>10903</v>
      </c>
      <c r="K276" t="s">
        <v>24056</v>
      </c>
      <c r="L276" t="s">
        <v>24057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9" t="s">
        <v>4</v>
      </c>
      <c r="E277" s="9" t="s">
        <v>7045</v>
      </c>
      <c r="F277" s="9"/>
      <c r="H277" s="9"/>
      <c r="I277" s="9" t="s">
        <v>24058</v>
      </c>
      <c r="J277" s="9" t="s">
        <v>10903</v>
      </c>
      <c r="K277" t="s">
        <v>24059</v>
      </c>
      <c r="L277" t="s">
        <v>24060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9" t="s">
        <v>4</v>
      </c>
      <c r="E278" s="9" t="s">
        <v>7045</v>
      </c>
      <c r="F278" s="9"/>
      <c r="H278" s="9"/>
      <c r="I278" s="9" t="s">
        <v>24061</v>
      </c>
      <c r="J278" s="9" t="s">
        <v>10903</v>
      </c>
      <c r="K278" t="s">
        <v>24062</v>
      </c>
      <c r="L278" t="s">
        <v>24063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9" t="s">
        <v>24406</v>
      </c>
      <c r="E279" s="9" t="s">
        <v>86</v>
      </c>
      <c r="F279" s="9"/>
      <c r="H279" s="9"/>
      <c r="I279" s="9" t="s">
        <v>24064</v>
      </c>
      <c r="J279" s="9" t="s">
        <v>10903</v>
      </c>
      <c r="K279" t="s">
        <v>24065</v>
      </c>
      <c r="L279" t="s">
        <v>24066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9" t="s">
        <v>24406</v>
      </c>
      <c r="E280" s="9" t="s">
        <v>86</v>
      </c>
      <c r="F280" s="9"/>
      <c r="H280" s="9" t="s">
        <v>2352</v>
      </c>
      <c r="I280" s="9" t="s">
        <v>24067</v>
      </c>
      <c r="J280" s="9" t="s">
        <v>10903</v>
      </c>
      <c r="K280" t="s">
        <v>24068</v>
      </c>
      <c r="L280" t="s">
        <v>24069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9" t="s">
        <v>587</v>
      </c>
      <c r="E281" s="9" t="s">
        <v>86</v>
      </c>
      <c r="F281" s="9"/>
      <c r="H281" s="9"/>
      <c r="I281" s="9" t="s">
        <v>24070</v>
      </c>
      <c r="J281" s="9" t="s">
        <v>10903</v>
      </c>
      <c r="K281" t="s">
        <v>24071</v>
      </c>
      <c r="L281" t="s">
        <v>24072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9" t="s">
        <v>1273</v>
      </c>
      <c r="E282" s="9" t="s">
        <v>24396</v>
      </c>
      <c r="F282" s="9"/>
      <c r="H282" s="9"/>
      <c r="I282" s="9" t="s">
        <v>24073</v>
      </c>
      <c r="J282" s="9" t="s">
        <v>10903</v>
      </c>
      <c r="K282" t="s">
        <v>24074</v>
      </c>
      <c r="L282" t="s">
        <v>24075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9" t="s">
        <v>24407</v>
      </c>
      <c r="E283" s="9" t="s">
        <v>24396</v>
      </c>
      <c r="F283" s="9"/>
      <c r="H283" s="9"/>
      <c r="I283" s="9" t="s">
        <v>24076</v>
      </c>
      <c r="J283" s="9" t="s">
        <v>10903</v>
      </c>
      <c r="K283" t="s">
        <v>24077</v>
      </c>
      <c r="L283" t="s">
        <v>24078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9" t="s">
        <v>24407</v>
      </c>
      <c r="E284" s="9" t="s">
        <v>24396</v>
      </c>
      <c r="F284" s="9"/>
      <c r="H284" s="9" t="s">
        <v>2352</v>
      </c>
      <c r="I284" s="9" t="s">
        <v>24079</v>
      </c>
      <c r="J284" s="9" t="s">
        <v>10903</v>
      </c>
      <c r="K284" t="s">
        <v>24080</v>
      </c>
      <c r="L284" t="s">
        <v>24081</v>
      </c>
      <c r="M284" s="2" t="str">
        <f>HYPERLINK(склад2въезд18[[#This Row],[RelativePath]])</f>
        <v>3 Парковка офиса\GA3948333_3_20260402T191024Z.jpg</v>
      </c>
    </row>
  </sheetData>
  <conditionalFormatting sqref="D285:D295 E285:E298 G2:H284 D2:E284">
    <cfRule type="containsText" dxfId="881" priority="14" operator="containsText" text="Выезд с территории">
      <formula>NOT(ISERROR(SEARCH("Выезд с территории",D2)))</formula>
    </cfRule>
  </conditionalFormatting>
  <conditionalFormatting sqref="F2:F284">
    <cfRule type="notContainsText" dxfId="880" priority="13" operator="notContains" text="порожний">
      <formula>ISERROR(SEARCH("порожний",F2))</formula>
    </cfRule>
  </conditionalFormatting>
  <conditionalFormatting sqref="E2:E298">
    <cfRule type="containsText" dxfId="879" priority="11" operator="containsText" text="Газель базы">
      <formula>NOT(ISERROR(SEARCH("Газель базы",E2)))</formula>
    </cfRule>
    <cfRule type="containsText" dxfId="878" priority="12" operator="containsText" text="Погрузчик базы">
      <formula>NOT(ISERROR(SEARCH("Погрузчик базы",E2)))</formula>
    </cfRule>
  </conditionalFormatting>
  <conditionalFormatting sqref="E2:E298">
    <cfRule type="containsText" dxfId="877" priority="10" operator="containsText" text="Трактор базы">
      <formula>NOT(ISERROR(SEARCH("Трактор базы",E2)))</formula>
    </cfRule>
  </conditionalFormatting>
  <conditionalFormatting sqref="A2:C284">
    <cfRule type="expression" dxfId="876" priority="9">
      <formula>$A2="пн"</formula>
    </cfRule>
  </conditionalFormatting>
  <conditionalFormatting sqref="A2:C286">
    <cfRule type="expression" dxfId="875" priority="3">
      <formula>$A2="вс"</formula>
    </cfRule>
    <cfRule type="expression" dxfId="874" priority="4">
      <formula>$A2="сб"</formula>
    </cfRule>
    <cfRule type="expression" dxfId="873" priority="5">
      <formula>$A2="пт"</formula>
    </cfRule>
    <cfRule type="expression" dxfId="872" priority="6">
      <formula>$A2="чт"</formula>
    </cfRule>
    <cfRule type="expression" dxfId="871" priority="7">
      <formula>$A2="ср"</formula>
    </cfRule>
    <cfRule type="expression" dxfId="870" priority="8">
      <formula>$A2="вт"</formula>
    </cfRule>
  </conditionalFormatting>
  <conditionalFormatting sqref="D2:D295">
    <cfRule type="containsText" dxfId="8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5">
    <cfRule type="containsText" dxfId="8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67"/>
  <sheetViews>
    <sheetView zoomScale="90" zoomScaleNormal="90" workbookViewId="0">
      <pane ySplit="1" topLeftCell="A354" activePane="bottomLeft" state="frozen"/>
      <selection pane="bottomLeft" activeCell="I358" sqref="I358:I3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4</v>
      </c>
      <c r="E108" s="9" t="s">
        <v>3358</v>
      </c>
      <c r="F108" s="9" t="s">
        <v>4070</v>
      </c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1607</v>
      </c>
      <c r="E109" s="9" t="s">
        <v>8</v>
      </c>
      <c r="F109" s="9"/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9" t="s">
        <v>4</v>
      </c>
      <c r="E330" s="9" t="s">
        <v>8</v>
      </c>
      <c r="F330" s="9"/>
      <c r="H330" s="9"/>
      <c r="I330" s="9" t="s">
        <v>22986</v>
      </c>
      <c r="J330" s="9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9" t="s">
        <v>1607</v>
      </c>
      <c r="E331" s="9" t="s">
        <v>8</v>
      </c>
      <c r="F331" s="9"/>
      <c r="H331" s="9"/>
      <c r="I331" s="9" t="s">
        <v>22989</v>
      </c>
      <c r="J331" s="9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9" t="s">
        <v>1607</v>
      </c>
      <c r="E332" s="9" t="s">
        <v>8</v>
      </c>
      <c r="F332" s="9"/>
      <c r="H332" s="9"/>
      <c r="I332" s="9" t="s">
        <v>22992</v>
      </c>
      <c r="J332" s="9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9" t="s">
        <v>4</v>
      </c>
      <c r="E333" s="9" t="s">
        <v>7045</v>
      </c>
      <c r="F333" s="9"/>
      <c r="H333" s="9"/>
      <c r="I333" s="9" t="s">
        <v>23447</v>
      </c>
      <c r="J333" s="9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9" t="s">
        <v>4</v>
      </c>
      <c r="E334" s="9" t="s">
        <v>7045</v>
      </c>
      <c r="F334" s="9"/>
      <c r="H334" s="9"/>
      <c r="I334" s="9" t="s">
        <v>23450</v>
      </c>
      <c r="J334" s="9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9" t="s">
        <v>4</v>
      </c>
      <c r="E335" s="9" t="s">
        <v>8</v>
      </c>
      <c r="F335" s="9"/>
      <c r="H335" s="9"/>
      <c r="I335" s="9" t="s">
        <v>23453</v>
      </c>
      <c r="J335" s="9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9" t="s">
        <v>4</v>
      </c>
      <c r="E336" s="9" t="s">
        <v>7045</v>
      </c>
      <c r="F336" s="9"/>
      <c r="H336" s="9"/>
      <c r="I336" s="9" t="s">
        <v>23456</v>
      </c>
      <c r="J336" s="9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9" t="s">
        <v>227</v>
      </c>
      <c r="E337" s="9" t="s">
        <v>23975</v>
      </c>
      <c r="F337" s="9" t="s">
        <v>60</v>
      </c>
      <c r="H337" s="9"/>
      <c r="I337" s="9" t="s">
        <v>23459</v>
      </c>
      <c r="J337" s="9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9" t="s">
        <v>227</v>
      </c>
      <c r="E338" s="9" t="s">
        <v>23975</v>
      </c>
      <c r="F338" s="9" t="s">
        <v>60</v>
      </c>
      <c r="H338" s="9"/>
      <c r="I338" s="9" t="s">
        <v>23462</v>
      </c>
      <c r="J338" s="9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9" t="s">
        <v>227</v>
      </c>
      <c r="E339" s="9" t="s">
        <v>23975</v>
      </c>
      <c r="F339" s="9" t="s">
        <v>60</v>
      </c>
      <c r="H339" s="9"/>
      <c r="I339" s="9" t="s">
        <v>23465</v>
      </c>
      <c r="J339" s="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9" t="s">
        <v>227</v>
      </c>
      <c r="E340" s="9" t="s">
        <v>23975</v>
      </c>
      <c r="F340" s="9" t="s">
        <v>60</v>
      </c>
      <c r="H340" s="9"/>
      <c r="I340" s="9" t="s">
        <v>23468</v>
      </c>
      <c r="J340" s="9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9" t="s">
        <v>227</v>
      </c>
      <c r="E341" s="9" t="s">
        <v>23975</v>
      </c>
      <c r="F341" s="9" t="s">
        <v>60</v>
      </c>
      <c r="H341" s="9"/>
      <c r="I341" s="9" t="s">
        <v>23471</v>
      </c>
      <c r="J341" s="9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9" t="s">
        <v>227</v>
      </c>
      <c r="E342" s="9" t="s">
        <v>23975</v>
      </c>
      <c r="F342" s="9" t="s">
        <v>60</v>
      </c>
      <c r="H342" s="9"/>
      <c r="I342" s="9" t="s">
        <v>23474</v>
      </c>
      <c r="J342" s="9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9" t="s">
        <v>227</v>
      </c>
      <c r="E343" s="9" t="s">
        <v>23975</v>
      </c>
      <c r="F343" s="9" t="s">
        <v>60</v>
      </c>
      <c r="H343" s="9"/>
      <c r="I343" s="9" t="s">
        <v>23477</v>
      </c>
      <c r="J343" s="9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9" t="s">
        <v>227</v>
      </c>
      <c r="E344" s="9" t="s">
        <v>23975</v>
      </c>
      <c r="F344" s="9" t="s">
        <v>60</v>
      </c>
      <c r="H344" s="9"/>
      <c r="I344" s="9" t="s">
        <v>23480</v>
      </c>
      <c r="J344" s="9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9" t="s">
        <v>227</v>
      </c>
      <c r="E345" s="9" t="s">
        <v>23975</v>
      </c>
      <c r="F345" s="9" t="s">
        <v>60</v>
      </c>
      <c r="H345" s="9"/>
      <c r="I345" s="9" t="s">
        <v>23483</v>
      </c>
      <c r="J345" s="9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9" t="s">
        <v>227</v>
      </c>
      <c r="E346" s="9" t="s">
        <v>23975</v>
      </c>
      <c r="F346" s="9" t="s">
        <v>60</v>
      </c>
      <c r="H346" s="9"/>
      <c r="I346" s="9" t="s">
        <v>23486</v>
      </c>
      <c r="J346" s="9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9" t="s">
        <v>227</v>
      </c>
      <c r="E347" s="9" t="s">
        <v>23975</v>
      </c>
      <c r="F347" s="9" t="s">
        <v>60</v>
      </c>
      <c r="H347" s="9"/>
      <c r="I347" s="9" t="s">
        <v>23489</v>
      </c>
      <c r="J347" s="9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9" t="s">
        <v>227</v>
      </c>
      <c r="E348" s="9" t="s">
        <v>23975</v>
      </c>
      <c r="F348" s="9" t="s">
        <v>60</v>
      </c>
      <c r="H348" s="9"/>
      <c r="I348" s="9" t="s">
        <v>23492</v>
      </c>
      <c r="J348" s="9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9" t="s">
        <v>227</v>
      </c>
      <c r="E349" s="9" t="s">
        <v>23975</v>
      </c>
      <c r="F349" s="9" t="s">
        <v>60</v>
      </c>
      <c r="H349" s="9"/>
      <c r="I349" s="9" t="s">
        <v>23495</v>
      </c>
      <c r="J349" s="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9" t="s">
        <v>227</v>
      </c>
      <c r="E350" s="9" t="s">
        <v>23975</v>
      </c>
      <c r="F350" s="9" t="s">
        <v>60</v>
      </c>
      <c r="H350" s="9"/>
      <c r="I350" s="9" t="s">
        <v>23498</v>
      </c>
      <c r="J350" s="9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9" t="s">
        <v>227</v>
      </c>
      <c r="E351" s="9" t="s">
        <v>23975</v>
      </c>
      <c r="F351" s="9" t="s">
        <v>60</v>
      </c>
      <c r="H351" s="9"/>
      <c r="I351" s="9" t="s">
        <v>23501</v>
      </c>
      <c r="J351" s="9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9" t="s">
        <v>227</v>
      </c>
      <c r="E352" s="9" t="s">
        <v>23975</v>
      </c>
      <c r="F352" s="9" t="s">
        <v>60</v>
      </c>
      <c r="H352" s="9"/>
      <c r="I352" s="9" t="s">
        <v>23504</v>
      </c>
      <c r="J352" s="9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9" t="s">
        <v>227</v>
      </c>
      <c r="E353" s="9" t="s">
        <v>23975</v>
      </c>
      <c r="F353" s="9" t="s">
        <v>60</v>
      </c>
      <c r="H353" s="9"/>
      <c r="I353" s="9" t="s">
        <v>23507</v>
      </c>
      <c r="J353" s="9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9" t="s">
        <v>227</v>
      </c>
      <c r="E354" s="9" t="s">
        <v>23975</v>
      </c>
      <c r="F354" s="9" t="s">
        <v>60</v>
      </c>
      <c r="H354" s="9"/>
      <c r="I354" s="9" t="s">
        <v>23510</v>
      </c>
      <c r="J354" s="9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9" t="s">
        <v>227</v>
      </c>
      <c r="E355" s="9" t="s">
        <v>23975</v>
      </c>
      <c r="F355" s="9" t="s">
        <v>60</v>
      </c>
      <c r="H355" s="9"/>
      <c r="I355" s="9" t="s">
        <v>23513</v>
      </c>
      <c r="J355" s="9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9" t="s">
        <v>227</v>
      </c>
      <c r="E356" s="9" t="s">
        <v>23975</v>
      </c>
      <c r="F356" s="9" t="s">
        <v>60</v>
      </c>
      <c r="H356" s="9"/>
      <c r="I356" s="9" t="s">
        <v>23516</v>
      </c>
      <c r="J356" s="9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9" t="s">
        <v>4099</v>
      </c>
      <c r="E357" s="9" t="s">
        <v>23975</v>
      </c>
      <c r="F357" s="9" t="s">
        <v>51</v>
      </c>
      <c r="H357" s="9"/>
      <c r="I357" s="9" t="s">
        <v>23519</v>
      </c>
      <c r="J357" s="9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9" t="s">
        <v>4</v>
      </c>
      <c r="E358" s="9" t="s">
        <v>70</v>
      </c>
      <c r="F358" s="9"/>
      <c r="H358" s="9" t="s">
        <v>24408</v>
      </c>
      <c r="I358" s="9" t="s">
        <v>23995</v>
      </c>
      <c r="J358" s="9" t="s">
        <v>2403</v>
      </c>
      <c r="K358" t="s">
        <v>23996</v>
      </c>
      <c r="L358" t="s">
        <v>23997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9" t="s">
        <v>24410</v>
      </c>
      <c r="E359" s="9" t="s">
        <v>70</v>
      </c>
      <c r="F359" s="9"/>
      <c r="H359" s="9"/>
      <c r="I359" s="9" t="s">
        <v>23998</v>
      </c>
      <c r="J359" s="9" t="s">
        <v>2403</v>
      </c>
      <c r="K359" t="s">
        <v>23999</v>
      </c>
      <c r="L359" t="s">
        <v>24000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9" t="s">
        <v>24409</v>
      </c>
      <c r="E360" s="9" t="s">
        <v>86</v>
      </c>
      <c r="F360" s="9"/>
      <c r="H360" s="9"/>
      <c r="I360" s="9" t="s">
        <v>24001</v>
      </c>
      <c r="J360" s="9" t="s">
        <v>2403</v>
      </c>
      <c r="K360" t="s">
        <v>24002</v>
      </c>
      <c r="L360" t="s">
        <v>24003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9" t="s">
        <v>24410</v>
      </c>
      <c r="E361" s="9" t="s">
        <v>70</v>
      </c>
      <c r="F361" s="9"/>
      <c r="H361" s="9"/>
      <c r="I361" s="9" t="s">
        <v>24004</v>
      </c>
      <c r="J361" s="9" t="s">
        <v>2403</v>
      </c>
      <c r="K361" t="s">
        <v>24005</v>
      </c>
      <c r="L361" t="s">
        <v>24006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9" t="s">
        <v>24409</v>
      </c>
      <c r="E362" s="9" t="s">
        <v>86</v>
      </c>
      <c r="F362" s="9"/>
      <c r="H362" s="9"/>
      <c r="I362" s="9" t="s">
        <v>24007</v>
      </c>
      <c r="J362" s="9" t="s">
        <v>2403</v>
      </c>
      <c r="K362" t="s">
        <v>24008</v>
      </c>
      <c r="L362" t="s">
        <v>24009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9" t="s">
        <v>4</v>
      </c>
      <c r="E363" s="9" t="s">
        <v>8</v>
      </c>
      <c r="F363" s="9"/>
      <c r="H363" s="9"/>
      <c r="I363" s="9" t="s">
        <v>24010</v>
      </c>
      <c r="J363" s="9" t="s">
        <v>2403</v>
      </c>
      <c r="K363" t="s">
        <v>24011</v>
      </c>
      <c r="L363" t="s">
        <v>24012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9" t="s">
        <v>24410</v>
      </c>
      <c r="E364" s="9" t="s">
        <v>24395</v>
      </c>
      <c r="F364" s="9"/>
      <c r="H364" s="9"/>
      <c r="I364" s="9" t="s">
        <v>24013</v>
      </c>
      <c r="J364" s="9" t="s">
        <v>2403</v>
      </c>
      <c r="K364" t="s">
        <v>24014</v>
      </c>
      <c r="L364" t="s">
        <v>24015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9" t="s">
        <v>24409</v>
      </c>
      <c r="E365" s="9" t="s">
        <v>86</v>
      </c>
      <c r="F365" s="9"/>
      <c r="H365" s="9"/>
      <c r="I365" s="9" t="s">
        <v>24016</v>
      </c>
      <c r="J365" s="9" t="s">
        <v>2403</v>
      </c>
      <c r="K365" t="s">
        <v>24017</v>
      </c>
      <c r="L365" t="s">
        <v>24018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9" t="s">
        <v>24409</v>
      </c>
      <c r="E366" s="9" t="s">
        <v>86</v>
      </c>
      <c r="F366" s="9"/>
      <c r="H366" s="9" t="s">
        <v>2352</v>
      </c>
      <c r="I366" s="9" t="s">
        <v>24019</v>
      </c>
      <c r="J366" s="9" t="s">
        <v>2403</v>
      </c>
      <c r="K366" t="s">
        <v>24020</v>
      </c>
      <c r="L366" t="s">
        <v>24021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9" t="s">
        <v>4</v>
      </c>
      <c r="E367" s="9" t="s">
        <v>8</v>
      </c>
      <c r="F367" s="9"/>
      <c r="H367" s="9"/>
      <c r="I367" s="9" t="s">
        <v>24400</v>
      </c>
      <c r="J367" s="9" t="s">
        <v>2403</v>
      </c>
      <c r="K367" t="s">
        <v>24401</v>
      </c>
      <c r="L367" t="s">
        <v>24402</v>
      </c>
      <c r="M367" s="2" t="str">
        <f>HYPERLINK(склад2въезд13[[#This Row],[RelativePath]])</f>
        <v>4 Крыльцо офиса\K07156189_21_20260402T185040Z.jpg</v>
      </c>
    </row>
  </sheetData>
  <conditionalFormatting sqref="D368:D378 E368:E381 G2:H367 D2:E367">
    <cfRule type="containsText" dxfId="867" priority="14" operator="containsText" text="Выезд с территории">
      <formula>NOT(ISERROR(SEARCH("Выезд с территории",D2)))</formula>
    </cfRule>
  </conditionalFormatting>
  <conditionalFormatting sqref="F2:F367">
    <cfRule type="notContainsText" dxfId="866" priority="13" operator="notContains" text="порожний">
      <formula>ISERROR(SEARCH("порожний",F2))</formula>
    </cfRule>
  </conditionalFormatting>
  <conditionalFormatting sqref="E2:E381">
    <cfRule type="containsText" dxfId="865" priority="11" operator="containsText" text="Газель базы">
      <formula>NOT(ISERROR(SEARCH("Газель базы",E2)))</formula>
    </cfRule>
    <cfRule type="containsText" dxfId="864" priority="12" operator="containsText" text="Погрузчик базы">
      <formula>NOT(ISERROR(SEARCH("Погрузчик базы",E2)))</formula>
    </cfRule>
  </conditionalFormatting>
  <conditionalFormatting sqref="E2:E381">
    <cfRule type="containsText" dxfId="863" priority="10" operator="containsText" text="Трактор базы">
      <formula>NOT(ISERROR(SEARCH("Трактор базы",E2)))</formula>
    </cfRule>
  </conditionalFormatting>
  <conditionalFormatting sqref="A2:C367">
    <cfRule type="expression" dxfId="862" priority="9">
      <formula>$A2="пн"</formula>
    </cfRule>
  </conditionalFormatting>
  <conditionalFormatting sqref="A2:C369">
    <cfRule type="expression" dxfId="861" priority="3">
      <formula>$A2="вс"</formula>
    </cfRule>
    <cfRule type="expression" dxfId="860" priority="4">
      <formula>$A2="сб"</formula>
    </cfRule>
    <cfRule type="expression" dxfId="859" priority="5">
      <formula>$A2="пт"</formula>
    </cfRule>
    <cfRule type="expression" dxfId="858" priority="6">
      <formula>$A2="чт"</formula>
    </cfRule>
    <cfRule type="expression" dxfId="857" priority="7">
      <formula>$A2="ср"</formula>
    </cfRule>
    <cfRule type="expression" dxfId="856" priority="8">
      <formula>$A2="вт"</formula>
    </cfRule>
  </conditionalFormatting>
  <conditionalFormatting sqref="D2:D378">
    <cfRule type="containsText" dxfId="8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8">
    <cfRule type="containsText" dxfId="8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66"/>
  <sheetViews>
    <sheetView zoomScale="90" zoomScaleNormal="90" workbookViewId="0">
      <pane ySplit="1" topLeftCell="A451" activePane="bottomLeft" state="frozen"/>
      <selection pane="bottomLeft" activeCell="I456" sqref="I456:I4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226</v>
      </c>
      <c r="E14" s="9" t="s">
        <v>67</v>
      </c>
      <c r="F14" s="9" t="s">
        <v>405</v>
      </c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1607</v>
      </c>
      <c r="E15" s="9" t="s">
        <v>8</v>
      </c>
      <c r="F15" s="9"/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9" t="s">
        <v>4</v>
      </c>
      <c r="E446" s="9" t="s">
        <v>8</v>
      </c>
      <c r="F446" s="9"/>
      <c r="H446" s="9"/>
      <c r="I446" s="9" t="s">
        <v>22977</v>
      </c>
      <c r="J446" s="9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9" t="s">
        <v>1607</v>
      </c>
      <c r="E447" s="9" t="s">
        <v>8</v>
      </c>
      <c r="F447" s="9"/>
      <c r="H447" s="9"/>
      <c r="I447" s="9" t="s">
        <v>22980</v>
      </c>
      <c r="J447" s="9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9" t="s">
        <v>1607</v>
      </c>
      <c r="E448" s="9" t="s">
        <v>8</v>
      </c>
      <c r="F448" s="9"/>
      <c r="H448" s="9"/>
      <c r="I448" s="9" t="s">
        <v>22983</v>
      </c>
      <c r="J448" s="9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9" t="s">
        <v>4</v>
      </c>
      <c r="E449" s="9" t="s">
        <v>8</v>
      </c>
      <c r="F449" s="9"/>
      <c r="H449" s="9"/>
      <c r="I449" s="9" t="s">
        <v>23522</v>
      </c>
      <c r="J449" s="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9" t="s">
        <v>1607</v>
      </c>
      <c r="E450" s="9" t="s">
        <v>8</v>
      </c>
      <c r="F450" s="9"/>
      <c r="H450" s="9"/>
      <c r="I450" s="9" t="s">
        <v>23525</v>
      </c>
      <c r="J450" s="9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9" t="s">
        <v>4</v>
      </c>
      <c r="E451" s="9" t="s">
        <v>8</v>
      </c>
      <c r="F451" s="9"/>
      <c r="H451" s="9"/>
      <c r="I451" s="9" t="s">
        <v>23528</v>
      </c>
      <c r="J451" s="9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9" t="s">
        <v>4</v>
      </c>
      <c r="E452" s="9" t="s">
        <v>11073</v>
      </c>
      <c r="F452" s="9"/>
      <c r="H452" s="9"/>
      <c r="I452" s="9" t="s">
        <v>23531</v>
      </c>
      <c r="J452" s="9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9" t="s">
        <v>4</v>
      </c>
      <c r="E453" s="9" t="s">
        <v>11073</v>
      </c>
      <c r="F453" s="9"/>
      <c r="H453" s="9"/>
      <c r="I453" s="9" t="s">
        <v>23534</v>
      </c>
      <c r="J453" s="9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9" t="s">
        <v>4</v>
      </c>
      <c r="E454" s="9" t="s">
        <v>11073</v>
      </c>
      <c r="F454" s="9"/>
      <c r="H454" s="9"/>
      <c r="I454" s="9" t="s">
        <v>23537</v>
      </c>
      <c r="J454" s="9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9" t="s">
        <v>4</v>
      </c>
      <c r="E455" s="9" t="s">
        <v>11073</v>
      </c>
      <c r="F455" s="9"/>
      <c r="H455" s="9"/>
      <c r="I455" s="9" t="s">
        <v>23540</v>
      </c>
      <c r="J455" s="9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9" t="s">
        <v>4</v>
      </c>
      <c r="E456" s="9" t="s">
        <v>8</v>
      </c>
      <c r="F456" s="9"/>
      <c r="H456" s="9"/>
      <c r="I456" s="9" t="s">
        <v>24082</v>
      </c>
      <c r="J456" s="9" t="s">
        <v>2394</v>
      </c>
      <c r="K456" t="s">
        <v>24083</v>
      </c>
      <c r="L456" t="s">
        <v>24084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9" t="s">
        <v>4</v>
      </c>
      <c r="E457" s="9" t="s">
        <v>8</v>
      </c>
      <c r="F457" s="9"/>
      <c r="H457" s="9"/>
      <c r="I457" s="9" t="s">
        <v>24085</v>
      </c>
      <c r="J457" s="9" t="s">
        <v>2394</v>
      </c>
      <c r="K457" t="s">
        <v>24086</v>
      </c>
      <c r="L457" t="s">
        <v>24087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9" t="s">
        <v>21734</v>
      </c>
      <c r="E458" s="9"/>
      <c r="F458" s="9"/>
      <c r="H458" s="9"/>
      <c r="I458" s="9" t="s">
        <v>24088</v>
      </c>
      <c r="J458" s="9" t="s">
        <v>2394</v>
      </c>
      <c r="K458" t="s">
        <v>24089</v>
      </c>
      <c r="L458" t="s">
        <v>24090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9" t="s">
        <v>226</v>
      </c>
      <c r="E459" s="9" t="s">
        <v>18882</v>
      </c>
      <c r="F459" s="9" t="s">
        <v>53</v>
      </c>
      <c r="G459">
        <v>2</v>
      </c>
      <c r="H459" s="9"/>
      <c r="I459" s="9" t="s">
        <v>24091</v>
      </c>
      <c r="J459" s="9" t="s">
        <v>2394</v>
      </c>
      <c r="K459" t="s">
        <v>24092</v>
      </c>
      <c r="L459" t="s">
        <v>24093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9" t="s">
        <v>21734</v>
      </c>
      <c r="E460" s="9"/>
      <c r="F460" s="9"/>
      <c r="H460" s="9"/>
      <c r="I460" s="9" t="s">
        <v>24094</v>
      </c>
      <c r="J460" s="9" t="s">
        <v>2394</v>
      </c>
      <c r="K460" t="s">
        <v>24095</v>
      </c>
      <c r="L460" t="s">
        <v>24096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9" t="s">
        <v>226</v>
      </c>
      <c r="E461" s="9" t="s">
        <v>18882</v>
      </c>
      <c r="F461" s="9" t="s">
        <v>53</v>
      </c>
      <c r="G461">
        <v>2</v>
      </c>
      <c r="H461" s="9"/>
      <c r="I461" s="9" t="s">
        <v>24097</v>
      </c>
      <c r="J461" s="9" t="s">
        <v>2394</v>
      </c>
      <c r="K461" t="s">
        <v>24098</v>
      </c>
      <c r="L461" t="s">
        <v>24099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9" t="s">
        <v>21734</v>
      </c>
      <c r="E462" s="9"/>
      <c r="F462" s="9"/>
      <c r="H462" s="9"/>
      <c r="I462" s="9" t="s">
        <v>24100</v>
      </c>
      <c r="J462" s="9" t="s">
        <v>2394</v>
      </c>
      <c r="K462" t="s">
        <v>24101</v>
      </c>
      <c r="L462" t="s">
        <v>24102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9" t="s">
        <v>226</v>
      </c>
      <c r="E463" s="9" t="s">
        <v>18882</v>
      </c>
      <c r="F463" s="9" t="s">
        <v>53</v>
      </c>
      <c r="G463">
        <v>1</v>
      </c>
      <c r="H463" s="9"/>
      <c r="I463" s="9" t="s">
        <v>24103</v>
      </c>
      <c r="J463" s="9" t="s">
        <v>2394</v>
      </c>
      <c r="K463" t="s">
        <v>24104</v>
      </c>
      <c r="L463" t="s">
        <v>24105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9" t="s">
        <v>4</v>
      </c>
      <c r="E464" s="9" t="s">
        <v>8</v>
      </c>
      <c r="F464" s="9"/>
      <c r="H464" s="9"/>
      <c r="I464" s="9" t="s">
        <v>24106</v>
      </c>
      <c r="J464" s="9" t="s">
        <v>2394</v>
      </c>
      <c r="K464" t="s">
        <v>24107</v>
      </c>
      <c r="L464" t="s">
        <v>24108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9" t="s">
        <v>4</v>
      </c>
      <c r="E465" s="9" t="s">
        <v>8</v>
      </c>
      <c r="F465" s="9"/>
      <c r="H465" s="9"/>
      <c r="I465" s="9" t="s">
        <v>24403</v>
      </c>
      <c r="J465" s="9" t="s">
        <v>2394</v>
      </c>
      <c r="K465" t="s">
        <v>24404</v>
      </c>
      <c r="L465" t="s">
        <v>24405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9"/>
      <c r="E466" s="9"/>
      <c r="F466" s="9"/>
      <c r="H466" s="9"/>
      <c r="I466" s="9" t="s">
        <v>24411</v>
      </c>
      <c r="J466" s="9" t="s">
        <v>2394</v>
      </c>
      <c r="K466" t="s">
        <v>24412</v>
      </c>
      <c r="L466" t="s">
        <v>24413</v>
      </c>
      <c r="M466" s="2" t="str">
        <f>HYPERLINK(склад2въезд1319[[#This Row],[RelativePath]])</f>
        <v>5 Крыльцо общага\K07156189_22_20260402T102344Z.jpg</v>
      </c>
    </row>
  </sheetData>
  <conditionalFormatting sqref="E467:E480 D467:D477 G2:H466 D2:E466">
    <cfRule type="containsText" dxfId="853" priority="17" operator="containsText" text="Выезд с территории">
      <formula>NOT(ISERROR(SEARCH("Выезд с территории",D2)))</formula>
    </cfRule>
  </conditionalFormatting>
  <conditionalFormatting sqref="F2:F466">
    <cfRule type="notContainsText" dxfId="852" priority="16" operator="notContains" text="порожний">
      <formula>ISERROR(SEARCH("порожний",F2))</formula>
    </cfRule>
  </conditionalFormatting>
  <conditionalFormatting sqref="E2:E480">
    <cfRule type="containsText" dxfId="851" priority="14" operator="containsText" text="Газель базы">
      <formula>NOT(ISERROR(SEARCH("Газель базы",E2)))</formula>
    </cfRule>
    <cfRule type="containsText" dxfId="850" priority="15" operator="containsText" text="Погрузчик базы">
      <formula>NOT(ISERROR(SEARCH("Погрузчик базы",E2)))</formula>
    </cfRule>
  </conditionalFormatting>
  <conditionalFormatting sqref="E2:E480">
    <cfRule type="containsText" dxfId="849" priority="13" operator="containsText" text="Трактор базы">
      <formula>NOT(ISERROR(SEARCH("Трактор базы",E2)))</formula>
    </cfRule>
  </conditionalFormatting>
  <conditionalFormatting sqref="A2:C466">
    <cfRule type="expression" dxfId="848" priority="12">
      <formula>$A2="пн"</formula>
    </cfRule>
  </conditionalFormatting>
  <conditionalFormatting sqref="A2:C468">
    <cfRule type="expression" dxfId="847" priority="6">
      <formula>$A2="вс"</formula>
    </cfRule>
    <cfRule type="expression" dxfId="846" priority="7">
      <formula>$A2="сб"</formula>
    </cfRule>
    <cfRule type="expression" dxfId="845" priority="8">
      <formula>$A2="пт"</formula>
    </cfRule>
    <cfRule type="expression" dxfId="844" priority="9">
      <formula>$A2="чт"</formula>
    </cfRule>
    <cfRule type="expression" dxfId="843" priority="10">
      <formula>$A2="ср"</formula>
    </cfRule>
    <cfRule type="expression" dxfId="842" priority="11">
      <formula>$A2="вт"</formula>
    </cfRule>
  </conditionalFormatting>
  <conditionalFormatting sqref="D2:D477">
    <cfRule type="containsText" dxfId="84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7">
    <cfRule type="containsText" dxfId="84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503"/>
  <sheetViews>
    <sheetView zoomScale="90" zoomScaleNormal="90" workbookViewId="0">
      <pane ySplit="1" topLeftCell="A479" activePane="bottomLeft" state="frozen"/>
      <selection pane="bottomLeft" activeCell="I489" sqref="I489:I5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9" t="s">
        <v>4</v>
      </c>
      <c r="E415" s="9" t="s">
        <v>8</v>
      </c>
      <c r="F415" s="9"/>
      <c r="H415" s="9"/>
      <c r="I415" s="9" t="s">
        <v>22995</v>
      </c>
      <c r="J415" s="9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9" t="s">
        <v>1539</v>
      </c>
      <c r="E416" s="9"/>
      <c r="F416" s="9"/>
      <c r="H416" s="9"/>
      <c r="I416" s="9" t="s">
        <v>22998</v>
      </c>
      <c r="J416" s="9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9" t="s">
        <v>4</v>
      </c>
      <c r="E417" s="9" t="s">
        <v>8</v>
      </c>
      <c r="F417" s="9"/>
      <c r="H417" s="9"/>
      <c r="I417" s="9" t="s">
        <v>23001</v>
      </c>
      <c r="J417" s="9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9" t="s">
        <v>1273</v>
      </c>
      <c r="E418" s="9" t="s">
        <v>23357</v>
      </c>
      <c r="F418" s="9" t="s">
        <v>60</v>
      </c>
      <c r="H418" s="9"/>
      <c r="I418" s="9" t="s">
        <v>23004</v>
      </c>
      <c r="J418" s="9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9" t="s">
        <v>227</v>
      </c>
      <c r="E419" s="9" t="s">
        <v>23357</v>
      </c>
      <c r="F419" s="9" t="s">
        <v>60</v>
      </c>
      <c r="H419" s="9"/>
      <c r="I419" s="9" t="s">
        <v>23007</v>
      </c>
      <c r="J419" s="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9" t="s">
        <v>227</v>
      </c>
      <c r="E420" s="9" t="s">
        <v>23357</v>
      </c>
      <c r="F420" s="9" t="s">
        <v>60</v>
      </c>
      <c r="H420" s="9"/>
      <c r="I420" s="9" t="s">
        <v>23010</v>
      </c>
      <c r="J420" s="9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9" t="s">
        <v>227</v>
      </c>
      <c r="E421" s="9" t="s">
        <v>23357</v>
      </c>
      <c r="F421" s="9" t="s">
        <v>60</v>
      </c>
      <c r="H421" s="9"/>
      <c r="I421" s="9" t="s">
        <v>23013</v>
      </c>
      <c r="J421" s="9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9" t="s">
        <v>227</v>
      </c>
      <c r="E422" s="9" t="s">
        <v>23357</v>
      </c>
      <c r="F422" s="9" t="s">
        <v>60</v>
      </c>
      <c r="H422" s="9"/>
      <c r="I422" s="9" t="s">
        <v>23016</v>
      </c>
      <c r="J422" s="9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9" t="s">
        <v>227</v>
      </c>
      <c r="E423" s="9" t="s">
        <v>23357</v>
      </c>
      <c r="F423" s="9" t="s">
        <v>60</v>
      </c>
      <c r="H423" s="9"/>
      <c r="I423" s="9" t="s">
        <v>23019</v>
      </c>
      <c r="J423" s="9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9" t="s">
        <v>227</v>
      </c>
      <c r="E424" s="9" t="s">
        <v>23357</v>
      </c>
      <c r="F424" s="9" t="s">
        <v>60</v>
      </c>
      <c r="H424" s="9"/>
      <c r="I424" s="9" t="s">
        <v>23022</v>
      </c>
      <c r="J424" s="9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9" t="s">
        <v>227</v>
      </c>
      <c r="E425" s="9" t="s">
        <v>23357</v>
      </c>
      <c r="F425" s="9" t="s">
        <v>60</v>
      </c>
      <c r="H425" s="9"/>
      <c r="I425" s="9" t="s">
        <v>23025</v>
      </c>
      <c r="J425" s="9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9" t="s">
        <v>227</v>
      </c>
      <c r="E426" s="9" t="s">
        <v>23357</v>
      </c>
      <c r="F426" s="9" t="s">
        <v>60</v>
      </c>
      <c r="H426" s="9"/>
      <c r="I426" s="9" t="s">
        <v>23028</v>
      </c>
      <c r="J426" s="9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9" t="s">
        <v>227</v>
      </c>
      <c r="E427" s="9" t="s">
        <v>23357</v>
      </c>
      <c r="F427" s="9" t="s">
        <v>60</v>
      </c>
      <c r="H427" s="9"/>
      <c r="I427" s="9" t="s">
        <v>23031</v>
      </c>
      <c r="J427" s="9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9" t="s">
        <v>227</v>
      </c>
      <c r="E428" s="9" t="s">
        <v>23357</v>
      </c>
      <c r="F428" s="9" t="s">
        <v>60</v>
      </c>
      <c r="H428" s="9"/>
      <c r="I428" s="9" t="s">
        <v>23034</v>
      </c>
      <c r="J428" s="9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9" t="s">
        <v>227</v>
      </c>
      <c r="E429" s="9" t="s">
        <v>23357</v>
      </c>
      <c r="F429" s="9" t="s">
        <v>60</v>
      </c>
      <c r="H429" s="9"/>
      <c r="I429" s="9" t="s">
        <v>23037</v>
      </c>
      <c r="J429" s="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9" t="s">
        <v>227</v>
      </c>
      <c r="E430" s="9" t="s">
        <v>23357</v>
      </c>
      <c r="F430" s="9" t="s">
        <v>60</v>
      </c>
      <c r="H430" s="9"/>
      <c r="I430" s="9" t="s">
        <v>23040</v>
      </c>
      <c r="J430" s="9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9" t="s">
        <v>227</v>
      </c>
      <c r="E431" s="9" t="s">
        <v>23357</v>
      </c>
      <c r="F431" s="9" t="s">
        <v>60</v>
      </c>
      <c r="H431" s="9"/>
      <c r="I431" s="9" t="s">
        <v>23043</v>
      </c>
      <c r="J431" s="9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9" t="s">
        <v>227</v>
      </c>
      <c r="E432" s="9" t="s">
        <v>23357</v>
      </c>
      <c r="F432" s="9" t="s">
        <v>60</v>
      </c>
      <c r="H432" s="9"/>
      <c r="I432" s="9" t="s">
        <v>23046</v>
      </c>
      <c r="J432" s="9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9" t="s">
        <v>227</v>
      </c>
      <c r="E433" s="9" t="s">
        <v>23357</v>
      </c>
      <c r="F433" s="9" t="s">
        <v>60</v>
      </c>
      <c r="H433" s="9"/>
      <c r="I433" s="9" t="s">
        <v>23049</v>
      </c>
      <c r="J433" s="9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9" t="s">
        <v>227</v>
      </c>
      <c r="E434" s="9" t="s">
        <v>23357</v>
      </c>
      <c r="F434" s="9" t="s">
        <v>60</v>
      </c>
      <c r="H434" s="9"/>
      <c r="I434" s="9" t="s">
        <v>23052</v>
      </c>
      <c r="J434" s="9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9" t="s">
        <v>227</v>
      </c>
      <c r="E435" s="9" t="s">
        <v>23357</v>
      </c>
      <c r="F435" s="9" t="s">
        <v>60</v>
      </c>
      <c r="H435" s="9"/>
      <c r="I435" s="9" t="s">
        <v>23055</v>
      </c>
      <c r="J435" s="9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9" t="s">
        <v>227</v>
      </c>
      <c r="E436" s="9" t="s">
        <v>23357</v>
      </c>
      <c r="F436" s="9" t="s">
        <v>60</v>
      </c>
      <c r="H436" s="9"/>
      <c r="I436" s="9" t="s">
        <v>23058</v>
      </c>
      <c r="J436" s="9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9" t="s">
        <v>227</v>
      </c>
      <c r="E437" s="9" t="s">
        <v>23357</v>
      </c>
      <c r="F437" s="9" t="s">
        <v>60</v>
      </c>
      <c r="H437" s="9"/>
      <c r="I437" s="9" t="s">
        <v>23061</v>
      </c>
      <c r="J437" s="9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9" t="s">
        <v>227</v>
      </c>
      <c r="E438" s="9" t="s">
        <v>23357</v>
      </c>
      <c r="F438" s="9" t="s">
        <v>60</v>
      </c>
      <c r="H438" s="9"/>
      <c r="I438" s="9" t="s">
        <v>23064</v>
      </c>
      <c r="J438" s="9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9" t="s">
        <v>227</v>
      </c>
      <c r="E439" s="9" t="s">
        <v>23357</v>
      </c>
      <c r="F439" s="9" t="s">
        <v>60</v>
      </c>
      <c r="H439" s="9"/>
      <c r="I439" s="9" t="s">
        <v>23067</v>
      </c>
      <c r="J439" s="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9" t="s">
        <v>227</v>
      </c>
      <c r="E440" s="9" t="s">
        <v>23357</v>
      </c>
      <c r="F440" s="9" t="s">
        <v>60</v>
      </c>
      <c r="H440" s="9"/>
      <c r="I440" s="9" t="s">
        <v>23070</v>
      </c>
      <c r="J440" s="9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9" t="s">
        <v>227</v>
      </c>
      <c r="E441" s="9" t="s">
        <v>23357</v>
      </c>
      <c r="F441" s="9" t="s">
        <v>60</v>
      </c>
      <c r="H441" s="9"/>
      <c r="I441" s="9" t="s">
        <v>23073</v>
      </c>
      <c r="J441" s="9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9" t="s">
        <v>227</v>
      </c>
      <c r="E442" s="9" t="s">
        <v>23357</v>
      </c>
      <c r="F442" s="9" t="s">
        <v>60</v>
      </c>
      <c r="H442" s="9"/>
      <c r="I442" s="9" t="s">
        <v>23076</v>
      </c>
      <c r="J442" s="9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9" t="s">
        <v>227</v>
      </c>
      <c r="E443" s="9" t="s">
        <v>23357</v>
      </c>
      <c r="F443" s="9" t="s">
        <v>60</v>
      </c>
      <c r="H443" s="9"/>
      <c r="I443" s="9" t="s">
        <v>23079</v>
      </c>
      <c r="J443" s="9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9" t="s">
        <v>227</v>
      </c>
      <c r="E444" s="9" t="s">
        <v>23357</v>
      </c>
      <c r="F444" s="9" t="s">
        <v>60</v>
      </c>
      <c r="H444" s="9"/>
      <c r="I444" s="9" t="s">
        <v>23082</v>
      </c>
      <c r="J444" s="9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9" t="s">
        <v>227</v>
      </c>
      <c r="E445" s="9" t="s">
        <v>23357</v>
      </c>
      <c r="F445" s="9" t="s">
        <v>60</v>
      </c>
      <c r="H445" s="9"/>
      <c r="I445" s="9" t="s">
        <v>23085</v>
      </c>
      <c r="J445" s="9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9" t="s">
        <v>227</v>
      </c>
      <c r="E446" s="9" t="s">
        <v>23357</v>
      </c>
      <c r="F446" s="9" t="s">
        <v>60</v>
      </c>
      <c r="H446" s="9"/>
      <c r="I446" s="9" t="s">
        <v>23088</v>
      </c>
      <c r="J446" s="9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9" t="s">
        <v>227</v>
      </c>
      <c r="E447" s="9" t="s">
        <v>23357</v>
      </c>
      <c r="F447" s="9" t="s">
        <v>60</v>
      </c>
      <c r="H447" s="9"/>
      <c r="I447" s="9" t="s">
        <v>23091</v>
      </c>
      <c r="J447" s="9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9" t="s">
        <v>227</v>
      </c>
      <c r="E448" s="9" t="s">
        <v>23357</v>
      </c>
      <c r="F448" s="9" t="s">
        <v>60</v>
      </c>
      <c r="H448" s="9"/>
      <c r="I448" s="9" t="s">
        <v>23094</v>
      </c>
      <c r="J448" s="9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9" t="s">
        <v>227</v>
      </c>
      <c r="E449" s="9" t="s">
        <v>23357</v>
      </c>
      <c r="F449" s="9" t="s">
        <v>60</v>
      </c>
      <c r="H449" s="9"/>
      <c r="I449" s="9" t="s">
        <v>23097</v>
      </c>
      <c r="J449" s="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9" t="s">
        <v>227</v>
      </c>
      <c r="E450" s="9" t="s">
        <v>23357</v>
      </c>
      <c r="F450" s="9" t="s">
        <v>60</v>
      </c>
      <c r="H450" s="9"/>
      <c r="I450" s="9" t="s">
        <v>23100</v>
      </c>
      <c r="J450" s="9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9" t="s">
        <v>227</v>
      </c>
      <c r="E451" s="9" t="s">
        <v>23357</v>
      </c>
      <c r="F451" s="9" t="s">
        <v>60</v>
      </c>
      <c r="H451" s="9"/>
      <c r="I451" s="9" t="s">
        <v>23103</v>
      </c>
      <c r="J451" s="9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9" t="s">
        <v>227</v>
      </c>
      <c r="E452" s="9" t="s">
        <v>23357</v>
      </c>
      <c r="F452" s="9" t="s">
        <v>60</v>
      </c>
      <c r="H452" s="9"/>
      <c r="I452" s="9" t="s">
        <v>23106</v>
      </c>
      <c r="J452" s="9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9" t="s">
        <v>227</v>
      </c>
      <c r="E453" s="9" t="s">
        <v>23357</v>
      </c>
      <c r="F453" s="9" t="s">
        <v>60</v>
      </c>
      <c r="H453" s="9"/>
      <c r="I453" s="9" t="s">
        <v>23109</v>
      </c>
      <c r="J453" s="9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9" t="s">
        <v>227</v>
      </c>
      <c r="E454" s="9" t="s">
        <v>23357</v>
      </c>
      <c r="F454" s="9" t="s">
        <v>60</v>
      </c>
      <c r="H454" s="9"/>
      <c r="I454" s="9" t="s">
        <v>23112</v>
      </c>
      <c r="J454" s="9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9" t="s">
        <v>227</v>
      </c>
      <c r="E455" s="9" t="s">
        <v>23357</v>
      </c>
      <c r="F455" s="9" t="s">
        <v>60</v>
      </c>
      <c r="H455" s="9"/>
      <c r="I455" s="9" t="s">
        <v>23115</v>
      </c>
      <c r="J455" s="9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9" t="s">
        <v>227</v>
      </c>
      <c r="E456" s="9" t="s">
        <v>23357</v>
      </c>
      <c r="F456" s="9" t="s">
        <v>60</v>
      </c>
      <c r="H456" s="9"/>
      <c r="I456" s="9" t="s">
        <v>23118</v>
      </c>
      <c r="J456" s="9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9" t="s">
        <v>227</v>
      </c>
      <c r="E457" s="9" t="s">
        <v>23357</v>
      </c>
      <c r="F457" s="9" t="s">
        <v>60</v>
      </c>
      <c r="H457" s="9"/>
      <c r="I457" s="9" t="s">
        <v>23121</v>
      </c>
      <c r="J457" s="9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9" t="s">
        <v>227</v>
      </c>
      <c r="E458" s="9" t="s">
        <v>23357</v>
      </c>
      <c r="F458" s="9" t="s">
        <v>60</v>
      </c>
      <c r="H458" s="9"/>
      <c r="I458" s="9" t="s">
        <v>23124</v>
      </c>
      <c r="J458" s="9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9" t="s">
        <v>227</v>
      </c>
      <c r="E459" s="9" t="s">
        <v>23357</v>
      </c>
      <c r="F459" s="9" t="s">
        <v>60</v>
      </c>
      <c r="H459" s="9"/>
      <c r="I459" s="9" t="s">
        <v>23127</v>
      </c>
      <c r="J459" s="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9" t="s">
        <v>227</v>
      </c>
      <c r="E460" s="9" t="s">
        <v>23357</v>
      </c>
      <c r="F460" s="9" t="s">
        <v>60</v>
      </c>
      <c r="H460" s="9"/>
      <c r="I460" s="9" t="s">
        <v>23130</v>
      </c>
      <c r="J460" s="9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9" t="s">
        <v>227</v>
      </c>
      <c r="E461" s="9" t="s">
        <v>23357</v>
      </c>
      <c r="F461" s="9" t="s">
        <v>60</v>
      </c>
      <c r="H461" s="9"/>
      <c r="I461" s="9" t="s">
        <v>23133</v>
      </c>
      <c r="J461" s="9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9" t="s">
        <v>227</v>
      </c>
      <c r="E462" s="9" t="s">
        <v>23357</v>
      </c>
      <c r="F462" s="9" t="s">
        <v>60</v>
      </c>
      <c r="H462" s="9"/>
      <c r="I462" s="9" t="s">
        <v>23136</v>
      </c>
      <c r="J462" s="9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9" t="s">
        <v>587</v>
      </c>
      <c r="E463" s="9" t="s">
        <v>23357</v>
      </c>
      <c r="F463" s="9" t="s">
        <v>51</v>
      </c>
      <c r="H463" s="9"/>
      <c r="I463" s="9" t="s">
        <v>23139</v>
      </c>
      <c r="J463" s="9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9" t="s">
        <v>4</v>
      </c>
      <c r="E464" s="9" t="s">
        <v>8</v>
      </c>
      <c r="F464" s="9"/>
      <c r="H464" s="9"/>
      <c r="I464" s="9" t="s">
        <v>23142</v>
      </c>
      <c r="J464" s="9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9" t="s">
        <v>7</v>
      </c>
      <c r="E465" s="9"/>
      <c r="F465" s="9"/>
      <c r="H465" s="9"/>
      <c r="I465" s="9" t="s">
        <v>23145</v>
      </c>
      <c r="J465" s="9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9" t="s">
        <v>1539</v>
      </c>
      <c r="E466" s="9"/>
      <c r="F466" s="9"/>
      <c r="H466" s="9"/>
      <c r="I466" s="9" t="s">
        <v>23148</v>
      </c>
      <c r="J466" s="9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9" t="s">
        <v>1539</v>
      </c>
      <c r="E467" s="9"/>
      <c r="F467" s="9"/>
      <c r="H467" s="9"/>
      <c r="I467" s="9" t="s">
        <v>23151</v>
      </c>
      <c r="J467" s="9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9" t="s">
        <v>4</v>
      </c>
      <c r="E468" s="9" t="s">
        <v>8</v>
      </c>
      <c r="F468" s="9"/>
      <c r="H468" s="9"/>
      <c r="I468" s="9" t="s">
        <v>23154</v>
      </c>
      <c r="J468" s="9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9" t="s">
        <v>4</v>
      </c>
      <c r="E469" s="9" t="s">
        <v>8</v>
      </c>
      <c r="F469" s="9"/>
      <c r="H469" s="9"/>
      <c r="I469" s="9" t="s">
        <v>23157</v>
      </c>
      <c r="J469" s="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9" t="s">
        <v>1539</v>
      </c>
      <c r="E470" s="9"/>
      <c r="F470" s="9"/>
      <c r="H470" s="9"/>
      <c r="I470" s="9" t="s">
        <v>23160</v>
      </c>
      <c r="J470" s="9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9" t="s">
        <v>19395</v>
      </c>
      <c r="E471" s="9" t="s">
        <v>86</v>
      </c>
      <c r="F471" s="9"/>
      <c r="H471" s="9"/>
      <c r="I471" s="9" t="s">
        <v>23384</v>
      </c>
      <c r="J471" s="9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9" t="s">
        <v>19395</v>
      </c>
      <c r="E472" s="9" t="s">
        <v>86</v>
      </c>
      <c r="F472" s="9"/>
      <c r="H472" s="9"/>
      <c r="I472" s="9" t="s">
        <v>23387</v>
      </c>
      <c r="J472" s="9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9" t="s">
        <v>7354</v>
      </c>
      <c r="E473" s="9" t="s">
        <v>468</v>
      </c>
      <c r="F473" s="9"/>
      <c r="H473" s="9"/>
      <c r="I473" s="9" t="s">
        <v>23390</v>
      </c>
      <c r="J473" s="9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9" t="s">
        <v>7354</v>
      </c>
      <c r="E474" s="9" t="s">
        <v>468</v>
      </c>
      <c r="F474" s="9"/>
      <c r="H474" s="9"/>
      <c r="I474" s="9" t="s">
        <v>23393</v>
      </c>
      <c r="J474" s="9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9" t="s">
        <v>1539</v>
      </c>
      <c r="E475" s="9"/>
      <c r="F475" s="9"/>
      <c r="H475" s="9"/>
      <c r="I475" s="9" t="s">
        <v>23163</v>
      </c>
      <c r="J475" s="9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9" t="s">
        <v>7</v>
      </c>
      <c r="E476" s="9"/>
      <c r="F476" s="9"/>
      <c r="H476" s="9"/>
      <c r="I476" s="9" t="s">
        <v>23396</v>
      </c>
      <c r="J476" s="9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9" t="s">
        <v>1539</v>
      </c>
      <c r="E477" s="9"/>
      <c r="F477" s="9"/>
      <c r="H477" s="9"/>
      <c r="I477" s="9" t="s">
        <v>23399</v>
      </c>
      <c r="J477" s="9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9" t="s">
        <v>1539</v>
      </c>
      <c r="E478" s="9"/>
      <c r="F478" s="9"/>
      <c r="H478" s="9"/>
      <c r="I478" s="9" t="s">
        <v>23166</v>
      </c>
      <c r="J478" s="9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9" t="s">
        <v>1539</v>
      </c>
      <c r="E479" s="9"/>
      <c r="F479" s="9"/>
      <c r="H479" s="9"/>
      <c r="I479" s="9" t="s">
        <v>23402</v>
      </c>
      <c r="J479" s="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9" t="s">
        <v>7</v>
      </c>
      <c r="E480" s="9"/>
      <c r="F480" s="9"/>
      <c r="H480" s="9"/>
      <c r="I480" s="9" t="s">
        <v>23169</v>
      </c>
      <c r="J480" s="9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9" t="s">
        <v>4</v>
      </c>
      <c r="E481" s="9" t="s">
        <v>8</v>
      </c>
      <c r="F481" s="9"/>
      <c r="H481" s="9"/>
      <c r="I481" s="9" t="s">
        <v>23172</v>
      </c>
      <c r="J481" s="9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9" t="s">
        <v>4</v>
      </c>
      <c r="E482" s="9" t="s">
        <v>8</v>
      </c>
      <c r="F482" s="9"/>
      <c r="H482" s="9"/>
      <c r="I482" s="9" t="s">
        <v>23405</v>
      </c>
      <c r="J482" s="9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9" t="s">
        <v>7</v>
      </c>
      <c r="E483" s="9"/>
      <c r="F483" s="9"/>
      <c r="H483" s="9"/>
      <c r="I483" s="9" t="s">
        <v>23408</v>
      </c>
      <c r="J483" s="9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9" t="s">
        <v>7</v>
      </c>
      <c r="E484" s="9"/>
      <c r="F484" s="9"/>
      <c r="H484" s="9"/>
      <c r="I484" s="9" t="s">
        <v>23411</v>
      </c>
      <c r="J484" s="9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9" t="s">
        <v>1539</v>
      </c>
      <c r="E485" s="9"/>
      <c r="F485" s="9"/>
      <c r="H485" s="9"/>
      <c r="I485" s="9" t="s">
        <v>23414</v>
      </c>
      <c r="J485" s="9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9" t="s">
        <v>7</v>
      </c>
      <c r="E486" s="9"/>
      <c r="F486" s="9"/>
      <c r="H486" s="9"/>
      <c r="I486" s="9" t="s">
        <v>23417</v>
      </c>
      <c r="J486" s="9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9" t="s">
        <v>1539</v>
      </c>
      <c r="E487" s="9"/>
      <c r="F487" s="9"/>
      <c r="H487" s="9"/>
      <c r="I487" s="9" t="s">
        <v>23420</v>
      </c>
      <c r="J487" s="9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9" t="s">
        <v>4</v>
      </c>
      <c r="E488" s="9" t="s">
        <v>8</v>
      </c>
      <c r="F488" s="9"/>
      <c r="H488" s="9"/>
      <c r="I488" s="9" t="s">
        <v>23423</v>
      </c>
      <c r="J488" s="9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9" t="s">
        <v>4</v>
      </c>
      <c r="E489" s="9" t="s">
        <v>8</v>
      </c>
      <c r="F489" s="9"/>
      <c r="H489" s="9"/>
      <c r="I489" s="9" t="s">
        <v>24109</v>
      </c>
      <c r="J489" s="9" t="s">
        <v>2395</v>
      </c>
      <c r="K489" t="s">
        <v>24110</v>
      </c>
      <c r="L489" t="s">
        <v>24111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9" t="s">
        <v>588</v>
      </c>
      <c r="E490" s="9" t="s">
        <v>86</v>
      </c>
      <c r="F490" s="9"/>
      <c r="H490" s="9"/>
      <c r="I490" s="9" t="s">
        <v>24112</v>
      </c>
      <c r="J490" s="9" t="s">
        <v>2395</v>
      </c>
      <c r="K490" t="s">
        <v>24113</v>
      </c>
      <c r="L490" t="s">
        <v>24114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9" t="s">
        <v>588</v>
      </c>
      <c r="E491" s="9" t="s">
        <v>86</v>
      </c>
      <c r="F491" s="9"/>
      <c r="H491" s="9"/>
      <c r="I491" s="9" t="s">
        <v>24115</v>
      </c>
      <c r="J491" s="9" t="s">
        <v>2395</v>
      </c>
      <c r="K491" t="s">
        <v>24116</v>
      </c>
      <c r="L491" t="s">
        <v>24117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9" t="s">
        <v>4</v>
      </c>
      <c r="E492" s="9" t="s">
        <v>8</v>
      </c>
      <c r="F492" s="9"/>
      <c r="H492" s="9"/>
      <c r="I492" s="9" t="s">
        <v>24118</v>
      </c>
      <c r="J492" s="9" t="s">
        <v>2395</v>
      </c>
      <c r="K492" t="s">
        <v>24119</v>
      </c>
      <c r="L492" t="s">
        <v>24120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9" t="s">
        <v>588</v>
      </c>
      <c r="E493" s="9" t="s">
        <v>86</v>
      </c>
      <c r="F493" s="9"/>
      <c r="H493" s="9"/>
      <c r="I493" s="9" t="s">
        <v>24121</v>
      </c>
      <c r="J493" s="9" t="s">
        <v>2395</v>
      </c>
      <c r="K493" t="s">
        <v>24122</v>
      </c>
      <c r="L493" t="s">
        <v>24123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9" t="s">
        <v>588</v>
      </c>
      <c r="E494" s="9" t="s">
        <v>86</v>
      </c>
      <c r="F494" s="9"/>
      <c r="H494" s="9"/>
      <c r="I494" s="9" t="s">
        <v>24124</v>
      </c>
      <c r="J494" s="9" t="s">
        <v>2395</v>
      </c>
      <c r="K494" t="s">
        <v>24125</v>
      </c>
      <c r="L494" t="s">
        <v>24126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9" t="s">
        <v>588</v>
      </c>
      <c r="E495" s="9" t="s">
        <v>86</v>
      </c>
      <c r="F495" s="9"/>
      <c r="H495" s="9"/>
      <c r="I495" s="9" t="s">
        <v>24127</v>
      </c>
      <c r="J495" s="9" t="s">
        <v>2395</v>
      </c>
      <c r="K495" t="s">
        <v>24128</v>
      </c>
      <c r="L495" t="s">
        <v>24129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9" t="s">
        <v>4</v>
      </c>
      <c r="E496" s="9" t="s">
        <v>8</v>
      </c>
      <c r="F496" s="9"/>
      <c r="H496" s="9"/>
      <c r="I496" s="9" t="s">
        <v>24130</v>
      </c>
      <c r="J496" s="9" t="s">
        <v>2395</v>
      </c>
      <c r="K496" t="s">
        <v>24131</v>
      </c>
      <c r="L496" t="s">
        <v>24132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9" t="s">
        <v>4</v>
      </c>
      <c r="E497" s="9" t="s">
        <v>8</v>
      </c>
      <c r="F497" s="9"/>
      <c r="H497" s="9"/>
      <c r="I497" s="9" t="s">
        <v>24133</v>
      </c>
      <c r="J497" s="9" t="s">
        <v>2395</v>
      </c>
      <c r="K497" t="s">
        <v>24134</v>
      </c>
      <c r="L497" t="s">
        <v>24135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9" t="s">
        <v>4</v>
      </c>
      <c r="E498" s="9" t="s">
        <v>8</v>
      </c>
      <c r="F498" s="9"/>
      <c r="H498" s="9"/>
      <c r="I498" s="9" t="s">
        <v>24136</v>
      </c>
      <c r="J498" s="9" t="s">
        <v>2395</v>
      </c>
      <c r="K498" t="s">
        <v>24137</v>
      </c>
      <c r="L498" t="s">
        <v>24138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9" t="s">
        <v>4</v>
      </c>
      <c r="E499" s="9" t="s">
        <v>8</v>
      </c>
      <c r="F499" s="9"/>
      <c r="H499" s="9"/>
      <c r="I499" s="9" t="s">
        <v>24414</v>
      </c>
      <c r="J499" s="9" t="s">
        <v>2395</v>
      </c>
      <c r="K499" t="s">
        <v>24415</v>
      </c>
      <c r="L499" t="s">
        <v>24416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9" t="s">
        <v>588</v>
      </c>
      <c r="E500" s="9" t="s">
        <v>86</v>
      </c>
      <c r="F500" s="9"/>
      <c r="H500" s="9"/>
      <c r="I500" s="9" t="s">
        <v>24417</v>
      </c>
      <c r="J500" s="9" t="s">
        <v>2395</v>
      </c>
      <c r="K500" t="s">
        <v>24418</v>
      </c>
      <c r="L500" t="s">
        <v>24419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9" t="s">
        <v>588</v>
      </c>
      <c r="E501" s="9" t="s">
        <v>86</v>
      </c>
      <c r="F501" s="9"/>
      <c r="H501" s="9"/>
      <c r="I501" s="9" t="s">
        <v>24420</v>
      </c>
      <c r="J501" s="9" t="s">
        <v>2395</v>
      </c>
      <c r="K501" t="s">
        <v>24421</v>
      </c>
      <c r="L501" t="s">
        <v>24422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9" t="s">
        <v>4</v>
      </c>
      <c r="E502" s="9" t="s">
        <v>8</v>
      </c>
      <c r="F502" s="9"/>
      <c r="H502" s="9"/>
      <c r="I502" s="9" t="s">
        <v>24423</v>
      </c>
      <c r="J502" s="9" t="s">
        <v>2395</v>
      </c>
      <c r="K502" t="s">
        <v>24424</v>
      </c>
      <c r="L502" t="s">
        <v>24425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9" t="s">
        <v>4</v>
      </c>
      <c r="E503" s="9" t="s">
        <v>8</v>
      </c>
      <c r="F503" s="9"/>
      <c r="H503" s="9"/>
      <c r="I503" s="9" t="s">
        <v>24426</v>
      </c>
      <c r="J503" s="9" t="s">
        <v>2395</v>
      </c>
      <c r="K503" t="s">
        <v>24427</v>
      </c>
      <c r="L503" t="s">
        <v>24428</v>
      </c>
      <c r="M503" s="2" t="str">
        <f>HYPERLINK(склад2въезд131920[[#This Row],[RelativePath]])</f>
        <v>6 Площадка 1 общага\826398429_1_20260402T192530Z.jpg</v>
      </c>
    </row>
  </sheetData>
  <conditionalFormatting sqref="D504:D514 E504:E517 G2:H503 D2:E503">
    <cfRule type="containsText" dxfId="839" priority="14" operator="containsText" text="Выезд с территории">
      <formula>NOT(ISERROR(SEARCH("Выезд с территории",D2)))</formula>
    </cfRule>
  </conditionalFormatting>
  <conditionalFormatting sqref="F2:F503">
    <cfRule type="notContainsText" dxfId="838" priority="13" operator="notContains" text="порожний">
      <formula>ISERROR(SEARCH("порожний",F2))</formula>
    </cfRule>
  </conditionalFormatting>
  <conditionalFormatting sqref="E2:E517">
    <cfRule type="containsText" dxfId="837" priority="11" operator="containsText" text="Газель базы">
      <formula>NOT(ISERROR(SEARCH("Газель базы",E2)))</formula>
    </cfRule>
    <cfRule type="containsText" dxfId="836" priority="12" operator="containsText" text="Погрузчик базы">
      <formula>NOT(ISERROR(SEARCH("Погрузчик базы",E2)))</formula>
    </cfRule>
  </conditionalFormatting>
  <conditionalFormatting sqref="E2:E517">
    <cfRule type="containsText" dxfId="835" priority="10" operator="containsText" text="Трактор базы">
      <formula>NOT(ISERROR(SEARCH("Трактор базы",E2)))</formula>
    </cfRule>
  </conditionalFormatting>
  <conditionalFormatting sqref="A2:C503">
    <cfRule type="expression" dxfId="834" priority="9">
      <formula>$A2="пн"</formula>
    </cfRule>
  </conditionalFormatting>
  <conditionalFormatting sqref="A2:C505">
    <cfRule type="expression" dxfId="833" priority="3">
      <formula>$A2="вс"</formula>
    </cfRule>
    <cfRule type="expression" dxfId="832" priority="4">
      <formula>$A2="сб"</formula>
    </cfRule>
    <cfRule type="expression" dxfId="831" priority="5">
      <formula>$A2="пт"</formula>
    </cfRule>
    <cfRule type="expression" dxfId="830" priority="6">
      <formula>$A2="чт"</formula>
    </cfRule>
    <cfRule type="expression" dxfId="829" priority="7">
      <formula>$A2="ср"</formula>
    </cfRule>
    <cfRule type="expression" dxfId="828" priority="8">
      <formula>$A2="вт"</formula>
    </cfRule>
  </conditionalFormatting>
  <conditionalFormatting sqref="D2:D514">
    <cfRule type="containsText" dxfId="8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4">
    <cfRule type="containsText" dxfId="8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67"/>
  <sheetViews>
    <sheetView zoomScale="90" zoomScaleNormal="90" workbookViewId="0">
      <pane ySplit="1" topLeftCell="A446" activePane="bottomLeft" state="frozen"/>
      <selection pane="bottomLeft" activeCell="I460" sqref="I460:I4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9" t="s">
        <v>4</v>
      </c>
      <c r="E449" s="9" t="s">
        <v>8</v>
      </c>
      <c r="F449" s="9"/>
      <c r="H449" s="9"/>
      <c r="I449" s="9" t="s">
        <v>23175</v>
      </c>
      <c r="J449" s="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9" t="s">
        <v>7</v>
      </c>
      <c r="E450" s="9"/>
      <c r="F450" s="9"/>
      <c r="H450" s="9"/>
      <c r="I450" s="9" t="s">
        <v>23178</v>
      </c>
      <c r="J450" s="9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9" t="s">
        <v>4</v>
      </c>
      <c r="E451" s="9" t="s">
        <v>8</v>
      </c>
      <c r="F451" s="9"/>
      <c r="H451" s="9"/>
      <c r="I451" s="9" t="s">
        <v>23181</v>
      </c>
      <c r="J451" s="9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9" t="s">
        <v>4</v>
      </c>
      <c r="E452" s="9" t="s">
        <v>8</v>
      </c>
      <c r="F452" s="9"/>
      <c r="H452" s="9"/>
      <c r="I452" s="9" t="s">
        <v>23184</v>
      </c>
      <c r="J452" s="9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9" t="s">
        <v>4</v>
      </c>
      <c r="E453" s="9" t="s">
        <v>8</v>
      </c>
      <c r="F453" s="9"/>
      <c r="H453" s="9"/>
      <c r="I453" s="9" t="s">
        <v>23187</v>
      </c>
      <c r="J453" s="9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9" t="s">
        <v>4</v>
      </c>
      <c r="E454" s="9" t="s">
        <v>8</v>
      </c>
      <c r="F454" s="9"/>
      <c r="H454" s="9"/>
      <c r="I454" s="9" t="s">
        <v>23190</v>
      </c>
      <c r="J454" s="9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9" t="s">
        <v>4</v>
      </c>
      <c r="E455" s="9" t="s">
        <v>8</v>
      </c>
      <c r="F455" s="9"/>
      <c r="H455" s="9"/>
      <c r="I455" s="9" t="s">
        <v>23193</v>
      </c>
      <c r="J455" s="9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9" t="s">
        <v>4</v>
      </c>
      <c r="E456" s="9" t="s">
        <v>8</v>
      </c>
      <c r="F456" s="9"/>
      <c r="H456" s="9"/>
      <c r="I456" s="9" t="s">
        <v>23196</v>
      </c>
      <c r="J456" s="9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9" t="s">
        <v>4</v>
      </c>
      <c r="E457" s="9" t="s">
        <v>8</v>
      </c>
      <c r="F457" s="9"/>
      <c r="H457" s="9"/>
      <c r="I457" s="9" t="s">
        <v>23543</v>
      </c>
      <c r="J457" s="9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9" t="s">
        <v>4</v>
      </c>
      <c r="E458" s="9" t="s">
        <v>8</v>
      </c>
      <c r="F458" s="9"/>
      <c r="H458" s="9"/>
      <c r="I458" s="9" t="s">
        <v>23546</v>
      </c>
      <c r="J458" s="9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9" t="s">
        <v>4</v>
      </c>
      <c r="E459" s="9" t="s">
        <v>8</v>
      </c>
      <c r="F459" s="9"/>
      <c r="H459" s="9"/>
      <c r="I459" s="9" t="s">
        <v>23549</v>
      </c>
      <c r="J459" s="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9" t="s">
        <v>4</v>
      </c>
      <c r="E460" s="9" t="s">
        <v>8</v>
      </c>
      <c r="F460" s="9"/>
      <c r="H460" s="9"/>
      <c r="I460" s="9" t="s">
        <v>24438</v>
      </c>
      <c r="J460" s="9" t="s">
        <v>2396</v>
      </c>
      <c r="K460" t="s">
        <v>24439</v>
      </c>
      <c r="L460" t="s">
        <v>24440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9" t="s">
        <v>4</v>
      </c>
      <c r="E461" s="9" t="s">
        <v>8</v>
      </c>
      <c r="F461" s="9"/>
      <c r="H461" s="9"/>
      <c r="I461" s="9" t="s">
        <v>24441</v>
      </c>
      <c r="J461" s="9" t="s">
        <v>2396</v>
      </c>
      <c r="K461" t="s">
        <v>24442</v>
      </c>
      <c r="L461" t="s">
        <v>24443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9" t="s">
        <v>4</v>
      </c>
      <c r="E462" s="9" t="s">
        <v>8</v>
      </c>
      <c r="F462" s="9"/>
      <c r="H462" s="9"/>
      <c r="I462" s="9" t="s">
        <v>24444</v>
      </c>
      <c r="J462" s="9" t="s">
        <v>2396</v>
      </c>
      <c r="K462" t="s">
        <v>24445</v>
      </c>
      <c r="L462" t="s">
        <v>24446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9" t="s">
        <v>4</v>
      </c>
      <c r="E463" s="9" t="s">
        <v>8</v>
      </c>
      <c r="F463" s="9"/>
      <c r="H463" s="9"/>
      <c r="I463" s="9" t="s">
        <v>24429</v>
      </c>
      <c r="J463" s="9" t="s">
        <v>2396</v>
      </c>
      <c r="K463" t="s">
        <v>24430</v>
      </c>
      <c r="L463" t="s">
        <v>24431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9" t="s">
        <v>4</v>
      </c>
      <c r="E464" s="9" t="s">
        <v>8</v>
      </c>
      <c r="F464" s="9"/>
      <c r="H464" s="9"/>
      <c r="I464" s="9" t="s">
        <v>24139</v>
      </c>
      <c r="J464" s="9" t="s">
        <v>2396</v>
      </c>
      <c r="K464" t="s">
        <v>24140</v>
      </c>
      <c r="L464" t="s">
        <v>24141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9" t="s">
        <v>4</v>
      </c>
      <c r="E465" s="9" t="s">
        <v>8</v>
      </c>
      <c r="F465" s="9"/>
      <c r="H465" s="9"/>
      <c r="I465" s="9" t="s">
        <v>24432</v>
      </c>
      <c r="J465" s="9" t="s">
        <v>2396</v>
      </c>
      <c r="K465" t="s">
        <v>24433</v>
      </c>
      <c r="L465" t="s">
        <v>24434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9" t="s">
        <v>4</v>
      </c>
      <c r="E466" s="9" t="s">
        <v>8</v>
      </c>
      <c r="F466" s="9"/>
      <c r="H466" s="9"/>
      <c r="I466" s="9" t="s">
        <v>24142</v>
      </c>
      <c r="J466" s="9" t="s">
        <v>2396</v>
      </c>
      <c r="K466" t="s">
        <v>24143</v>
      </c>
      <c r="L466" t="s">
        <v>24144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9" t="s">
        <v>4</v>
      </c>
      <c r="E467" s="9" t="s">
        <v>8</v>
      </c>
      <c r="F467" s="9"/>
      <c r="H467" s="9"/>
      <c r="I467" s="9" t="s">
        <v>24435</v>
      </c>
      <c r="J467" s="9" t="s">
        <v>2396</v>
      </c>
      <c r="K467" t="s">
        <v>24436</v>
      </c>
      <c r="L467" t="s">
        <v>24437</v>
      </c>
      <c r="M467" s="2" t="str">
        <f>HYPERLINK(склад2въезд13192021[[#This Row],[RelativePath]])</f>
        <v>7 Площадка 2 бетонщики\134160575_1_20260402T192409Z.jpg</v>
      </c>
    </row>
  </sheetData>
  <conditionalFormatting sqref="E468:E481 D1:D197 D468:D1048576 G2:H467 D2:E467">
    <cfRule type="containsText" dxfId="825" priority="18" operator="containsText" text="Выезд с территории">
      <formula>NOT(ISERROR(SEARCH("Выезд с территории",D1)))</formula>
    </cfRule>
  </conditionalFormatting>
  <conditionalFormatting sqref="F2:F467">
    <cfRule type="notContainsText" dxfId="824" priority="17" operator="notContains" text="порожний">
      <formula>ISERROR(SEARCH("порожний",F2))</formula>
    </cfRule>
  </conditionalFormatting>
  <conditionalFormatting sqref="E2:E481">
    <cfRule type="containsText" dxfId="823" priority="15" operator="containsText" text="Газель базы">
      <formula>NOT(ISERROR(SEARCH("Газель базы",E2)))</formula>
    </cfRule>
    <cfRule type="containsText" dxfId="822" priority="16" operator="containsText" text="Погрузчик базы">
      <formula>NOT(ISERROR(SEARCH("Погрузчик базы",E2)))</formula>
    </cfRule>
  </conditionalFormatting>
  <conditionalFormatting sqref="E2:E481">
    <cfRule type="containsText" dxfId="821" priority="14" operator="containsText" text="Трактор базы">
      <formula>NOT(ISERROR(SEARCH("Трактор базы",E2)))</formula>
    </cfRule>
  </conditionalFormatting>
  <conditionalFormatting sqref="A2:C467">
    <cfRule type="expression" dxfId="820" priority="13">
      <formula>$A2="пн"</formula>
    </cfRule>
  </conditionalFormatting>
  <conditionalFormatting sqref="A2:C469">
    <cfRule type="expression" dxfId="819" priority="7">
      <formula>$A2="вс"</formula>
    </cfRule>
    <cfRule type="expression" dxfId="818" priority="8">
      <formula>$A2="сб"</formula>
    </cfRule>
    <cfRule type="expression" dxfId="817" priority="9">
      <formula>$A2="пт"</formula>
    </cfRule>
    <cfRule type="expression" dxfId="816" priority="10">
      <formula>$A2="чт"</formula>
    </cfRule>
    <cfRule type="expression" dxfId="815" priority="11">
      <formula>$A2="ср"</formula>
    </cfRule>
    <cfRule type="expression" dxfId="814" priority="12">
      <formula>$A2="вт"</formula>
    </cfRule>
  </conditionalFormatting>
  <conditionalFormatting sqref="D1:D1048576">
    <cfRule type="containsText" dxfId="81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1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1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685"/>
  <sheetViews>
    <sheetView zoomScale="90" zoomScaleNormal="90" workbookViewId="0">
      <pane ySplit="1" topLeftCell="A664" activePane="bottomLeft" state="frozen"/>
      <selection pane="bottomLeft" activeCell="I678" sqref="I678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9" t="s">
        <v>4</v>
      </c>
      <c r="E641" s="9" t="s">
        <v>9</v>
      </c>
      <c r="F641" s="9"/>
      <c r="H641" s="9"/>
      <c r="I641" s="9" t="s">
        <v>23199</v>
      </c>
      <c r="J641" s="9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9" t="s">
        <v>1607</v>
      </c>
      <c r="E642" s="9" t="s">
        <v>9</v>
      </c>
      <c r="F642" s="9"/>
      <c r="H642" s="9"/>
      <c r="I642" s="9" t="s">
        <v>23202</v>
      </c>
      <c r="J642" s="9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9" t="s">
        <v>4</v>
      </c>
      <c r="E643" s="9" t="s">
        <v>9</v>
      </c>
      <c r="F643" s="9"/>
      <c r="H643" s="9"/>
      <c r="I643" s="9" t="s">
        <v>23205</v>
      </c>
      <c r="J643" s="9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9" t="s">
        <v>1607</v>
      </c>
      <c r="E644" s="9" t="s">
        <v>9</v>
      </c>
      <c r="F644" s="9"/>
      <c r="H644" s="9"/>
      <c r="I644" s="9" t="s">
        <v>23208</v>
      </c>
      <c r="J644" s="9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9" t="s">
        <v>4</v>
      </c>
      <c r="E645" s="9" t="s">
        <v>9</v>
      </c>
      <c r="F645" s="9"/>
      <c r="H645" s="9"/>
      <c r="I645" s="9" t="s">
        <v>23552</v>
      </c>
      <c r="J645" s="9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9" t="s">
        <v>1627</v>
      </c>
      <c r="E646" s="9" t="s">
        <v>1058</v>
      </c>
      <c r="F646" s="9"/>
      <c r="H646" s="9"/>
      <c r="I646" s="9" t="s">
        <v>23555</v>
      </c>
      <c r="J646" s="9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9" t="s">
        <v>7354</v>
      </c>
      <c r="E647" s="9"/>
      <c r="F647" s="9"/>
      <c r="H647" s="9"/>
      <c r="I647" s="9" t="s">
        <v>23558</v>
      </c>
      <c r="J647" s="9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9" t="s">
        <v>1627</v>
      </c>
      <c r="E648" s="9"/>
      <c r="F648" s="9"/>
      <c r="H648" s="9"/>
      <c r="I648" s="9" t="s">
        <v>23561</v>
      </c>
      <c r="J648" s="9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9" t="s">
        <v>1627</v>
      </c>
      <c r="E649" s="9" t="s">
        <v>1058</v>
      </c>
      <c r="F649" s="9"/>
      <c r="H649" s="9"/>
      <c r="I649" s="9" t="s">
        <v>23564</v>
      </c>
      <c r="J649" s="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9" t="s">
        <v>4</v>
      </c>
      <c r="E650" s="9" t="s">
        <v>9</v>
      </c>
      <c r="F650" s="9"/>
      <c r="H650" s="9"/>
      <c r="I650" s="9" t="s">
        <v>23567</v>
      </c>
      <c r="J650" s="9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9" t="s">
        <v>4</v>
      </c>
      <c r="E651" s="9" t="s">
        <v>9</v>
      </c>
      <c r="F651" s="9"/>
      <c r="H651" s="9"/>
      <c r="I651" s="9" t="s">
        <v>23570</v>
      </c>
      <c r="J651" s="9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9" t="s">
        <v>4</v>
      </c>
      <c r="E652" s="9" t="s">
        <v>9</v>
      </c>
      <c r="F652" s="9"/>
      <c r="H652" s="9"/>
      <c r="I652" s="9" t="s">
        <v>23573</v>
      </c>
      <c r="J652" s="9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9" t="s">
        <v>4</v>
      </c>
      <c r="E653" s="9" t="s">
        <v>9</v>
      </c>
      <c r="F653" s="9"/>
      <c r="H653" s="9"/>
      <c r="I653" s="9" t="s">
        <v>23576</v>
      </c>
      <c r="J653" s="9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9" t="s">
        <v>7354</v>
      </c>
      <c r="E654" s="9"/>
      <c r="F654" s="9"/>
      <c r="H654" s="9"/>
      <c r="I654" s="9" t="s">
        <v>23579</v>
      </c>
      <c r="J654" s="9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9" t="s">
        <v>4</v>
      </c>
      <c r="E655" s="9" t="s">
        <v>9</v>
      </c>
      <c r="F655" s="9"/>
      <c r="H655" s="9"/>
      <c r="I655" s="9" t="s">
        <v>23582</v>
      </c>
      <c r="J655" s="9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9" t="s">
        <v>4</v>
      </c>
      <c r="E656" s="9" t="s">
        <v>4393</v>
      </c>
      <c r="F656" s="9"/>
      <c r="H656" s="9"/>
      <c r="I656" s="9" t="s">
        <v>23585</v>
      </c>
      <c r="J656" s="9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9" t="s">
        <v>4</v>
      </c>
      <c r="E657" s="9" t="s">
        <v>9</v>
      </c>
      <c r="F657" s="9"/>
      <c r="H657" s="9"/>
      <c r="I657" s="9" t="s">
        <v>23588</v>
      </c>
      <c r="J657" s="9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9" t="s">
        <v>7354</v>
      </c>
      <c r="E658" s="9"/>
      <c r="F658" s="9"/>
      <c r="H658" s="9"/>
      <c r="I658" s="9" t="s">
        <v>23591</v>
      </c>
      <c r="J658" s="9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9" t="s">
        <v>4</v>
      </c>
      <c r="E659" s="9" t="s">
        <v>4393</v>
      </c>
      <c r="F659" s="9"/>
      <c r="H659" s="9"/>
      <c r="I659" s="9" t="s">
        <v>23594</v>
      </c>
      <c r="J659" s="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9" t="s">
        <v>1627</v>
      </c>
      <c r="E660" s="9" t="s">
        <v>1058</v>
      </c>
      <c r="F660" s="9"/>
      <c r="H660" s="9"/>
      <c r="I660" s="9" t="s">
        <v>23597</v>
      </c>
      <c r="J660" s="9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9" t="s">
        <v>7354</v>
      </c>
      <c r="E661" s="9"/>
      <c r="F661" s="9"/>
      <c r="H661" s="9"/>
      <c r="I661" s="9" t="s">
        <v>23600</v>
      </c>
      <c r="J661" s="9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9" t="s">
        <v>7354</v>
      </c>
      <c r="E662" s="9"/>
      <c r="F662" s="9"/>
      <c r="H662" s="9"/>
      <c r="I662" s="9" t="s">
        <v>23603</v>
      </c>
      <c r="J662" s="9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9" t="s">
        <v>4</v>
      </c>
      <c r="E663" s="9" t="s">
        <v>9</v>
      </c>
      <c r="F663" s="9"/>
      <c r="H663" s="9"/>
      <c r="I663" s="9" t="s">
        <v>23606</v>
      </c>
      <c r="J663" s="9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9" t="s">
        <v>4</v>
      </c>
      <c r="E664" s="9" t="s">
        <v>9</v>
      </c>
      <c r="F664" s="9"/>
      <c r="H664" s="9"/>
      <c r="I664" s="9" t="s">
        <v>23609</v>
      </c>
      <c r="J664" s="9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9" t="s">
        <v>7354</v>
      </c>
      <c r="E665" s="9"/>
      <c r="F665" s="9"/>
      <c r="H665" s="9"/>
      <c r="I665" s="9" t="s">
        <v>23612</v>
      </c>
      <c r="J665" s="9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9" t="s">
        <v>4</v>
      </c>
      <c r="E666" s="9" t="s">
        <v>9</v>
      </c>
      <c r="F666" s="9"/>
      <c r="H666" s="9"/>
      <c r="I666" s="9" t="s">
        <v>23615</v>
      </c>
      <c r="J666" s="9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9" t="s">
        <v>4</v>
      </c>
      <c r="E667" s="9" t="s">
        <v>9</v>
      </c>
      <c r="F667" s="9"/>
      <c r="H667" s="9"/>
      <c r="I667" s="9" t="s">
        <v>23618</v>
      </c>
      <c r="J667" s="9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9" t="s">
        <v>4</v>
      </c>
      <c r="E668" s="9" t="s">
        <v>9</v>
      </c>
      <c r="F668" s="9"/>
      <c r="H668" s="9"/>
      <c r="I668" s="9" t="s">
        <v>24145</v>
      </c>
      <c r="J668" s="9" t="s">
        <v>13185</v>
      </c>
      <c r="K668" t="s">
        <v>24146</v>
      </c>
      <c r="L668" t="s">
        <v>24147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9" t="s">
        <v>7354</v>
      </c>
      <c r="E669" s="9"/>
      <c r="F669" s="9"/>
      <c r="H669" s="9"/>
      <c r="I669" s="9" t="s">
        <v>24148</v>
      </c>
      <c r="J669" s="9" t="s">
        <v>13185</v>
      </c>
      <c r="K669" t="s">
        <v>24149</v>
      </c>
      <c r="L669" t="s">
        <v>24150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9" t="s">
        <v>1627</v>
      </c>
      <c r="E670" s="9"/>
      <c r="F670" s="9"/>
      <c r="H670" s="9"/>
      <c r="I670" s="9" t="s">
        <v>24151</v>
      </c>
      <c r="J670" s="9" t="s">
        <v>13185</v>
      </c>
      <c r="K670" t="s">
        <v>24152</v>
      </c>
      <c r="L670" t="s">
        <v>24153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9" t="s">
        <v>1627</v>
      </c>
      <c r="E671" s="9"/>
      <c r="F671" s="9"/>
      <c r="H671" s="9"/>
      <c r="I671" s="9" t="s">
        <v>24154</v>
      </c>
      <c r="J671" s="9" t="s">
        <v>13185</v>
      </c>
      <c r="K671" t="s">
        <v>24155</v>
      </c>
      <c r="L671" t="s">
        <v>24156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9" t="s">
        <v>16669</v>
      </c>
      <c r="E672" s="9"/>
      <c r="F672" s="9"/>
      <c r="H672" s="9"/>
      <c r="I672" s="9" t="s">
        <v>24157</v>
      </c>
      <c r="J672" s="9" t="s">
        <v>13185</v>
      </c>
      <c r="K672" t="s">
        <v>24158</v>
      </c>
      <c r="L672" t="s">
        <v>24159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9" t="s">
        <v>7354</v>
      </c>
      <c r="E673" s="9"/>
      <c r="F673" s="9"/>
      <c r="H673" s="9"/>
      <c r="I673" s="9" t="s">
        <v>24160</v>
      </c>
      <c r="J673" s="9" t="s">
        <v>13185</v>
      </c>
      <c r="K673" t="s">
        <v>24161</v>
      </c>
      <c r="L673" t="s">
        <v>24162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9" t="s">
        <v>1627</v>
      </c>
      <c r="E674" s="9"/>
      <c r="F674" s="9"/>
      <c r="H674" s="9"/>
      <c r="I674" s="9" t="s">
        <v>24163</v>
      </c>
      <c r="J674" s="9" t="s">
        <v>13185</v>
      </c>
      <c r="K674" t="s">
        <v>24164</v>
      </c>
      <c r="L674" t="s">
        <v>24165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9" t="s">
        <v>7354</v>
      </c>
      <c r="E675" s="9"/>
      <c r="F675" s="9"/>
      <c r="H675" s="9"/>
      <c r="I675" s="9" t="s">
        <v>24166</v>
      </c>
      <c r="J675" s="9" t="s">
        <v>13185</v>
      </c>
      <c r="K675" t="s">
        <v>24167</v>
      </c>
      <c r="L675" t="s">
        <v>24168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9" t="s">
        <v>4</v>
      </c>
      <c r="E676" s="9" t="s">
        <v>9</v>
      </c>
      <c r="F676" s="9"/>
      <c r="H676" s="9"/>
      <c r="I676" s="9" t="s">
        <v>24169</v>
      </c>
      <c r="J676" s="9" t="s">
        <v>13185</v>
      </c>
      <c r="K676" t="s">
        <v>24170</v>
      </c>
      <c r="L676" t="s">
        <v>24171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9" t="s">
        <v>4</v>
      </c>
      <c r="E677" s="9" t="s">
        <v>7066</v>
      </c>
      <c r="F677" s="9"/>
      <c r="H677" s="9"/>
      <c r="I677" s="9" t="s">
        <v>24172</v>
      </c>
      <c r="J677" s="9" t="s">
        <v>13185</v>
      </c>
      <c r="K677" t="s">
        <v>24173</v>
      </c>
      <c r="L677" t="s">
        <v>24174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9" t="s">
        <v>4</v>
      </c>
      <c r="E678" s="9" t="s">
        <v>9</v>
      </c>
      <c r="F678" s="9"/>
      <c r="H678" s="9"/>
      <c r="I678" s="9" t="s">
        <v>24447</v>
      </c>
      <c r="J678" s="9" t="s">
        <v>13185</v>
      </c>
      <c r="K678" t="s">
        <v>24448</v>
      </c>
      <c r="L678" t="s">
        <v>24449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9" t="s">
        <v>7354</v>
      </c>
      <c r="E679" s="9"/>
      <c r="F679" s="9"/>
      <c r="H679" s="9"/>
      <c r="I679" s="9" t="s">
        <v>24450</v>
      </c>
      <c r="J679" s="9" t="s">
        <v>13185</v>
      </c>
      <c r="K679" t="s">
        <v>24451</v>
      </c>
      <c r="L679" t="s">
        <v>24452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9" t="s">
        <v>22948</v>
      </c>
      <c r="E680" s="9"/>
      <c r="F680" s="9"/>
      <c r="H680" s="9"/>
      <c r="I680" s="9" t="s">
        <v>24453</v>
      </c>
      <c r="J680" s="9" t="s">
        <v>13185</v>
      </c>
      <c r="K680" t="s">
        <v>24454</v>
      </c>
      <c r="L680" t="s">
        <v>24455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9" t="s">
        <v>4</v>
      </c>
      <c r="E681" s="9" t="s">
        <v>9</v>
      </c>
      <c r="F681" s="9"/>
      <c r="H681" s="9"/>
      <c r="I681" s="9" t="s">
        <v>24456</v>
      </c>
      <c r="J681" s="9" t="s">
        <v>13185</v>
      </c>
      <c r="K681" t="s">
        <v>24457</v>
      </c>
      <c r="L681" t="s">
        <v>24458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9" t="s">
        <v>4</v>
      </c>
      <c r="E682" s="9" t="s">
        <v>9</v>
      </c>
      <c r="F682" s="9"/>
      <c r="H682" s="9"/>
      <c r="I682" s="9" t="s">
        <v>24459</v>
      </c>
      <c r="J682" s="9" t="s">
        <v>13185</v>
      </c>
      <c r="K682" t="s">
        <v>24460</v>
      </c>
      <c r="L682" t="s">
        <v>24461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9" t="s">
        <v>4</v>
      </c>
      <c r="E683" s="9" t="s">
        <v>9</v>
      </c>
      <c r="F683" s="9"/>
      <c r="H683" s="9"/>
      <c r="I683" s="9" t="s">
        <v>24462</v>
      </c>
      <c r="J683" s="9" t="s">
        <v>13185</v>
      </c>
      <c r="K683" t="s">
        <v>24463</v>
      </c>
      <c r="L683" t="s">
        <v>24464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9" t="s">
        <v>7354</v>
      </c>
      <c r="E684" s="9"/>
      <c r="F684" s="9"/>
      <c r="H684" s="9"/>
      <c r="I684" s="9" t="s">
        <v>24465</v>
      </c>
      <c r="J684" s="9" t="s">
        <v>13185</v>
      </c>
      <c r="K684" t="s">
        <v>24466</v>
      </c>
      <c r="L684" t="s">
        <v>24467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9" t="s">
        <v>4</v>
      </c>
      <c r="E685" s="9" t="s">
        <v>9</v>
      </c>
      <c r="F685" s="9"/>
      <c r="H685" s="9"/>
      <c r="I685" s="9" t="s">
        <v>24468</v>
      </c>
      <c r="J685" s="9" t="s">
        <v>13185</v>
      </c>
      <c r="K685" t="s">
        <v>24469</v>
      </c>
      <c r="L685" t="s">
        <v>24470</v>
      </c>
      <c r="M685" s="2" t="str">
        <f>HYPERLINK(склад2въезд1319202122[[#This Row],[RelativePath]])</f>
        <v>8 Ангар вход\GA3948333_1_20260402T230456Z.jpg</v>
      </c>
    </row>
  </sheetData>
  <conditionalFormatting sqref="D686:D696 E686:E699 G2:H685 D2:E685">
    <cfRule type="containsText" dxfId="810" priority="14" operator="containsText" text="Выезд с территории">
      <formula>NOT(ISERROR(SEARCH("Выезд с территории",D2)))</formula>
    </cfRule>
  </conditionalFormatting>
  <conditionalFormatting sqref="F2:F685">
    <cfRule type="notContainsText" dxfId="809" priority="13" operator="notContains" text="порожний">
      <formula>ISERROR(SEARCH("порожний",F2))</formula>
    </cfRule>
  </conditionalFormatting>
  <conditionalFormatting sqref="E2:E699">
    <cfRule type="containsText" dxfId="808" priority="11" operator="containsText" text="Газель базы">
      <formula>NOT(ISERROR(SEARCH("Газель базы",E2)))</formula>
    </cfRule>
    <cfRule type="containsText" dxfId="807" priority="12" operator="containsText" text="Погрузчик базы">
      <formula>NOT(ISERROR(SEARCH("Погрузчик базы",E2)))</formula>
    </cfRule>
  </conditionalFormatting>
  <conditionalFormatting sqref="E2:E699">
    <cfRule type="containsText" dxfId="806" priority="10" operator="containsText" text="Трактор базы">
      <formula>NOT(ISERROR(SEARCH("Трактор базы",E2)))</formula>
    </cfRule>
  </conditionalFormatting>
  <conditionalFormatting sqref="A2:C685">
    <cfRule type="expression" dxfId="805" priority="9">
      <formula>$A2="пн"</formula>
    </cfRule>
  </conditionalFormatting>
  <conditionalFormatting sqref="A2:C687">
    <cfRule type="expression" dxfId="804" priority="3">
      <formula>$A2="вс"</formula>
    </cfRule>
    <cfRule type="expression" dxfId="803" priority="4">
      <formula>$A2="сб"</formula>
    </cfRule>
    <cfRule type="expression" dxfId="802" priority="5">
      <formula>$A2="пт"</formula>
    </cfRule>
    <cfRule type="expression" dxfId="801" priority="6">
      <formula>$A2="чт"</formula>
    </cfRule>
    <cfRule type="expression" dxfId="800" priority="7">
      <formula>$A2="ср"</formula>
    </cfRule>
    <cfRule type="expression" dxfId="799" priority="8">
      <formula>$A2="вт"</formula>
    </cfRule>
  </conditionalFormatting>
  <conditionalFormatting sqref="D2:D696">
    <cfRule type="containsText" dxfId="7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96">
    <cfRule type="containsText" dxfId="7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803"/>
  <sheetViews>
    <sheetView zoomScale="90" zoomScaleNormal="90" workbookViewId="0">
      <pane ySplit="1" topLeftCell="A778" activePane="bottomLeft" state="frozen"/>
      <selection pane="bottomLeft" activeCell="I795" sqref="I795:I8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9" t="s">
        <v>1607</v>
      </c>
      <c r="E759" s="9" t="s">
        <v>9</v>
      </c>
      <c r="F759" s="9"/>
      <c r="H759" s="9"/>
      <c r="I759" s="9" t="s">
        <v>23211</v>
      </c>
      <c r="J759" s="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9" t="s">
        <v>1607</v>
      </c>
      <c r="E760" s="9" t="s">
        <v>9</v>
      </c>
      <c r="F760" s="9"/>
      <c r="H760" s="9"/>
      <c r="I760" s="9" t="s">
        <v>23214</v>
      </c>
      <c r="J760" s="9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9" t="s">
        <v>4</v>
      </c>
      <c r="E761" s="9" t="s">
        <v>9</v>
      </c>
      <c r="F761" s="9"/>
      <c r="H761" s="9"/>
      <c r="I761" s="9" t="s">
        <v>23621</v>
      </c>
      <c r="J761" s="9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9" t="s">
        <v>1627</v>
      </c>
      <c r="E762" s="9" t="s">
        <v>687</v>
      </c>
      <c r="F762" s="9"/>
      <c r="H762" s="9"/>
      <c r="I762" s="9" t="s">
        <v>23624</v>
      </c>
      <c r="J762" s="9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9" t="s">
        <v>4</v>
      </c>
      <c r="E763" s="9" t="s">
        <v>9</v>
      </c>
      <c r="F763" s="9"/>
      <c r="H763" s="9"/>
      <c r="I763" s="9" t="s">
        <v>23627</v>
      </c>
      <c r="J763" s="9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9" t="s">
        <v>1627</v>
      </c>
      <c r="E764" s="9" t="s">
        <v>687</v>
      </c>
      <c r="F764" s="9"/>
      <c r="H764" s="9"/>
      <c r="I764" s="9" t="s">
        <v>23630</v>
      </c>
      <c r="J764" s="9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9" t="s">
        <v>1627</v>
      </c>
      <c r="E765" s="9" t="s">
        <v>687</v>
      </c>
      <c r="F765" s="9"/>
      <c r="H765" s="9"/>
      <c r="I765" s="9" t="s">
        <v>23633</v>
      </c>
      <c r="J765" s="9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9" t="s">
        <v>4</v>
      </c>
      <c r="E766" s="9" t="s">
        <v>9</v>
      </c>
      <c r="F766" s="9"/>
      <c r="H766" s="9"/>
      <c r="I766" s="9" t="s">
        <v>23636</v>
      </c>
      <c r="J766" s="9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9" t="s">
        <v>1627</v>
      </c>
      <c r="E767" s="9" t="s">
        <v>687</v>
      </c>
      <c r="F767" s="9"/>
      <c r="H767" s="9"/>
      <c r="I767" s="9" t="s">
        <v>23639</v>
      </c>
      <c r="J767" s="9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9" t="s">
        <v>1627</v>
      </c>
      <c r="E768" s="9" t="s">
        <v>687</v>
      </c>
      <c r="F768" s="9"/>
      <c r="H768" s="9"/>
      <c r="I768" s="9" t="s">
        <v>23642</v>
      </c>
      <c r="J768" s="9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9" t="s">
        <v>1627</v>
      </c>
      <c r="E769" s="9" t="s">
        <v>687</v>
      </c>
      <c r="F769" s="9"/>
      <c r="H769" s="9"/>
      <c r="I769" s="9" t="s">
        <v>23645</v>
      </c>
      <c r="J769" s="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9" t="s">
        <v>1627</v>
      </c>
      <c r="E770" s="9" t="s">
        <v>687</v>
      </c>
      <c r="F770" s="9"/>
      <c r="H770" s="9"/>
      <c r="I770" s="9" t="s">
        <v>23648</v>
      </c>
      <c r="J770" s="9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9" t="s">
        <v>1627</v>
      </c>
      <c r="E771" s="9" t="s">
        <v>687</v>
      </c>
      <c r="F771" s="9"/>
      <c r="H771" s="9"/>
      <c r="I771" s="9" t="s">
        <v>23651</v>
      </c>
      <c r="J771" s="9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9" t="s">
        <v>4</v>
      </c>
      <c r="E772" s="9" t="s">
        <v>9</v>
      </c>
      <c r="F772" s="9"/>
      <c r="H772" s="9"/>
      <c r="I772" s="9" t="s">
        <v>23654</v>
      </c>
      <c r="J772" s="9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9" t="s">
        <v>4</v>
      </c>
      <c r="E773" s="9" t="s">
        <v>9</v>
      </c>
      <c r="F773" s="9"/>
      <c r="H773" s="9"/>
      <c r="I773" s="9" t="s">
        <v>23657</v>
      </c>
      <c r="J773" s="9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9" t="s">
        <v>7354</v>
      </c>
      <c r="E774" s="9" t="s">
        <v>7355</v>
      </c>
      <c r="F774" s="9"/>
      <c r="H774" s="9"/>
      <c r="I774" s="9" t="s">
        <v>23660</v>
      </c>
      <c r="J774" s="9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9" t="s">
        <v>4</v>
      </c>
      <c r="E775" s="9" t="s">
        <v>9</v>
      </c>
      <c r="F775" s="9"/>
      <c r="H775" s="9"/>
      <c r="I775" s="9" t="s">
        <v>23663</v>
      </c>
      <c r="J775" s="9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9" t="s">
        <v>7354</v>
      </c>
      <c r="E776" s="9" t="s">
        <v>7355</v>
      </c>
      <c r="F776" s="9"/>
      <c r="H776" s="9"/>
      <c r="I776" s="9" t="s">
        <v>23666</v>
      </c>
      <c r="J776" s="9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9" t="s">
        <v>7354</v>
      </c>
      <c r="E777" s="9" t="s">
        <v>7355</v>
      </c>
      <c r="F777" s="9"/>
      <c r="H777" s="9"/>
      <c r="I777" s="9" t="s">
        <v>23669</v>
      </c>
      <c r="J777" s="9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9" t="s">
        <v>1627</v>
      </c>
      <c r="E778" s="9" t="s">
        <v>687</v>
      </c>
      <c r="F778" s="9"/>
      <c r="H778" s="9"/>
      <c r="I778" s="9" t="s">
        <v>23672</v>
      </c>
      <c r="J778" s="9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9" t="s">
        <v>7354</v>
      </c>
      <c r="E779" s="9" t="s">
        <v>7355</v>
      </c>
      <c r="F779" s="9"/>
      <c r="H779" s="9"/>
      <c r="I779" s="9" t="s">
        <v>23675</v>
      </c>
      <c r="J779" s="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9" t="s">
        <v>1627</v>
      </c>
      <c r="E780" s="9" t="s">
        <v>687</v>
      </c>
      <c r="F780" s="9"/>
      <c r="H780" s="9"/>
      <c r="I780" s="9" t="s">
        <v>23678</v>
      </c>
      <c r="J780" s="9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9" t="s">
        <v>1627</v>
      </c>
      <c r="E781" s="9" t="s">
        <v>687</v>
      </c>
      <c r="F781" s="9"/>
      <c r="H781" s="9"/>
      <c r="I781" s="9" t="s">
        <v>23681</v>
      </c>
      <c r="J781" s="9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9" t="s">
        <v>1627</v>
      </c>
      <c r="E782" s="9" t="s">
        <v>687</v>
      </c>
      <c r="F782" s="9"/>
      <c r="H782" s="9"/>
      <c r="I782" s="9" t="s">
        <v>23684</v>
      </c>
      <c r="J782" s="9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9" t="s">
        <v>4</v>
      </c>
      <c r="E783" s="9" t="s">
        <v>9</v>
      </c>
      <c r="F783" s="9"/>
      <c r="H783" s="9"/>
      <c r="I783" s="9" t="s">
        <v>23687</v>
      </c>
      <c r="J783" s="9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9" t="s">
        <v>4</v>
      </c>
      <c r="E784" s="9" t="s">
        <v>9</v>
      </c>
      <c r="F784" s="9"/>
      <c r="H784" s="9"/>
      <c r="I784" s="9" t="s">
        <v>24175</v>
      </c>
      <c r="J784" s="9" t="s">
        <v>11086</v>
      </c>
      <c r="K784" t="s">
        <v>24176</v>
      </c>
      <c r="L784" t="s">
        <v>24177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9" t="s">
        <v>4</v>
      </c>
      <c r="E785" s="9" t="s">
        <v>4393</v>
      </c>
      <c r="F785" s="9"/>
      <c r="H785" s="9"/>
      <c r="I785" s="9" t="s">
        <v>24178</v>
      </c>
      <c r="J785" s="9" t="s">
        <v>11086</v>
      </c>
      <c r="K785" t="s">
        <v>24179</v>
      </c>
      <c r="L785" t="s">
        <v>24180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9" t="s">
        <v>7354</v>
      </c>
      <c r="E786" s="9" t="s">
        <v>7355</v>
      </c>
      <c r="F786" s="9"/>
      <c r="H786" s="9"/>
      <c r="I786" s="9" t="s">
        <v>24181</v>
      </c>
      <c r="J786" s="9" t="s">
        <v>11086</v>
      </c>
      <c r="K786" t="s">
        <v>24182</v>
      </c>
      <c r="L786" t="s">
        <v>24183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9" t="s">
        <v>1627</v>
      </c>
      <c r="E787" s="9"/>
      <c r="F787" s="9"/>
      <c r="H787" s="9"/>
      <c r="I787" s="9" t="s">
        <v>24184</v>
      </c>
      <c r="J787" s="9" t="s">
        <v>11086</v>
      </c>
      <c r="K787" t="s">
        <v>24185</v>
      </c>
      <c r="L787" t="s">
        <v>24186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9" t="s">
        <v>7354</v>
      </c>
      <c r="E788" s="9" t="s">
        <v>7355</v>
      </c>
      <c r="F788" s="9"/>
      <c r="H788" s="9"/>
      <c r="I788" s="9" t="s">
        <v>24187</v>
      </c>
      <c r="J788" s="9" t="s">
        <v>11086</v>
      </c>
      <c r="K788" t="s">
        <v>24188</v>
      </c>
      <c r="L788" t="s">
        <v>24189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9" t="s">
        <v>4</v>
      </c>
      <c r="E789" s="9" t="s">
        <v>9</v>
      </c>
      <c r="F789" s="9"/>
      <c r="H789" s="9"/>
      <c r="I789" s="9" t="s">
        <v>24190</v>
      </c>
      <c r="J789" s="9" t="s">
        <v>11086</v>
      </c>
      <c r="K789" t="s">
        <v>24191</v>
      </c>
      <c r="L789" t="s">
        <v>24192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9" t="s">
        <v>685</v>
      </c>
      <c r="E790" s="9"/>
      <c r="F790" s="9"/>
      <c r="H790" s="9"/>
      <c r="I790" s="9" t="s">
        <v>24193</v>
      </c>
      <c r="J790" s="9" t="s">
        <v>11086</v>
      </c>
      <c r="K790" t="s">
        <v>24194</v>
      </c>
      <c r="L790" t="s">
        <v>24195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9" t="s">
        <v>7354</v>
      </c>
      <c r="E791" s="9" t="s">
        <v>7355</v>
      </c>
      <c r="F791" s="9"/>
      <c r="H791" s="9"/>
      <c r="I791" s="9" t="s">
        <v>24196</v>
      </c>
      <c r="J791" s="9" t="s">
        <v>11086</v>
      </c>
      <c r="K791" t="s">
        <v>24197</v>
      </c>
      <c r="L791" t="s">
        <v>24198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9" t="s">
        <v>1627</v>
      </c>
      <c r="E792" s="9" t="s">
        <v>687</v>
      </c>
      <c r="F792" s="9"/>
      <c r="H792" s="9"/>
      <c r="I792" s="9" t="s">
        <v>24199</v>
      </c>
      <c r="J792" s="9" t="s">
        <v>11086</v>
      </c>
      <c r="K792" t="s">
        <v>24200</v>
      </c>
      <c r="L792" t="s">
        <v>24201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9" t="s">
        <v>4</v>
      </c>
      <c r="E793" s="9" t="s">
        <v>9</v>
      </c>
      <c r="F793" s="9"/>
      <c r="H793" s="9"/>
      <c r="I793" s="9" t="s">
        <v>24202</v>
      </c>
      <c r="J793" s="9" t="s">
        <v>11086</v>
      </c>
      <c r="K793" t="s">
        <v>24203</v>
      </c>
      <c r="L793" t="s">
        <v>24204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9" t="s">
        <v>1627</v>
      </c>
      <c r="E794" s="9" t="s">
        <v>687</v>
      </c>
      <c r="F794" s="9"/>
      <c r="H794" s="9"/>
      <c r="I794" s="9" t="s">
        <v>24205</v>
      </c>
      <c r="J794" s="9" t="s">
        <v>11086</v>
      </c>
      <c r="K794" t="s">
        <v>24206</v>
      </c>
      <c r="L794" t="s">
        <v>24207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9" t="s">
        <v>1627</v>
      </c>
      <c r="E795" s="9" t="s">
        <v>687</v>
      </c>
      <c r="F795" s="9"/>
      <c r="H795" s="9"/>
      <c r="I795" s="9" t="s">
        <v>24471</v>
      </c>
      <c r="J795" s="9" t="s">
        <v>11086</v>
      </c>
      <c r="K795" t="s">
        <v>24472</v>
      </c>
      <c r="L795" t="s">
        <v>24473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9" t="s">
        <v>1627</v>
      </c>
      <c r="E796" s="9" t="s">
        <v>687</v>
      </c>
      <c r="F796" s="9"/>
      <c r="H796" s="9"/>
      <c r="I796" s="9" t="s">
        <v>24474</v>
      </c>
      <c r="J796" s="9" t="s">
        <v>11086</v>
      </c>
      <c r="K796" t="s">
        <v>24475</v>
      </c>
      <c r="L796" t="s">
        <v>24476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9" t="s">
        <v>1627</v>
      </c>
      <c r="E797" s="9" t="s">
        <v>687</v>
      </c>
      <c r="F797" s="9"/>
      <c r="H797" s="9"/>
      <c r="I797" s="9" t="s">
        <v>24477</v>
      </c>
      <c r="J797" s="9" t="s">
        <v>11086</v>
      </c>
      <c r="K797" t="s">
        <v>24478</v>
      </c>
      <c r="L797" t="s">
        <v>24479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9" t="s">
        <v>4</v>
      </c>
      <c r="E798" s="9" t="s">
        <v>4393</v>
      </c>
      <c r="F798" s="9"/>
      <c r="H798" s="9"/>
      <c r="I798" s="9" t="s">
        <v>24480</v>
      </c>
      <c r="J798" s="9" t="s">
        <v>11086</v>
      </c>
      <c r="K798" t="s">
        <v>24481</v>
      </c>
      <c r="L798" t="s">
        <v>24482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9" t="s">
        <v>1627</v>
      </c>
      <c r="E799" s="9" t="s">
        <v>687</v>
      </c>
      <c r="F799" s="9"/>
      <c r="H799" s="9"/>
      <c r="I799" s="9" t="s">
        <v>24483</v>
      </c>
      <c r="J799" s="9" t="s">
        <v>11086</v>
      </c>
      <c r="K799" t="s">
        <v>24484</v>
      </c>
      <c r="L799" t="s">
        <v>24485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9" t="s">
        <v>1627</v>
      </c>
      <c r="E800" s="9" t="s">
        <v>687</v>
      </c>
      <c r="F800" s="9"/>
      <c r="H800" s="9"/>
      <c r="I800" s="9" t="s">
        <v>24486</v>
      </c>
      <c r="J800" s="9" t="s">
        <v>11086</v>
      </c>
      <c r="K800" t="s">
        <v>24487</v>
      </c>
      <c r="L800" t="s">
        <v>24488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9" t="s">
        <v>4</v>
      </c>
      <c r="E801" s="9" t="s">
        <v>4393</v>
      </c>
      <c r="F801" s="9"/>
      <c r="H801" s="9"/>
      <c r="I801" s="9" t="s">
        <v>24489</v>
      </c>
      <c r="J801" s="9" t="s">
        <v>11086</v>
      </c>
      <c r="K801" t="s">
        <v>24490</v>
      </c>
      <c r="L801" t="s">
        <v>24491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9" t="s">
        <v>7354</v>
      </c>
      <c r="E802" s="9" t="s">
        <v>4131</v>
      </c>
      <c r="F802" s="9"/>
      <c r="H802" s="9"/>
      <c r="I802" s="9" t="s">
        <v>24492</v>
      </c>
      <c r="J802" s="9" t="s">
        <v>11086</v>
      </c>
      <c r="K802" t="s">
        <v>24493</v>
      </c>
      <c r="L802" t="s">
        <v>24494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9" t="s">
        <v>4</v>
      </c>
      <c r="E803" s="9" t="s">
        <v>9</v>
      </c>
      <c r="F803" s="9"/>
      <c r="H803" s="9"/>
      <c r="I803" s="9" t="s">
        <v>24495</v>
      </c>
      <c r="J803" s="9" t="s">
        <v>11086</v>
      </c>
      <c r="K803" t="s">
        <v>24496</v>
      </c>
      <c r="L803" t="s">
        <v>24497</v>
      </c>
      <c r="M803" s="2" t="str">
        <f>HYPERLINK(склад2въезд13192021222[[#This Row],[RelativePath]])</f>
        <v>9 Ангар рейсмус\GA3948333_2_20260402T162117Z.jpg</v>
      </c>
    </row>
  </sheetData>
  <conditionalFormatting sqref="D804:D814 E804:E817 G2:H803 D2:E803">
    <cfRule type="containsText" dxfId="796" priority="14" operator="containsText" text="Выезд с территории">
      <formula>NOT(ISERROR(SEARCH("Выезд с территории",D2)))</formula>
    </cfRule>
  </conditionalFormatting>
  <conditionalFormatting sqref="F2:F803">
    <cfRule type="notContainsText" dxfId="795" priority="13" operator="notContains" text="порожний">
      <formula>ISERROR(SEARCH("порожний",F2))</formula>
    </cfRule>
  </conditionalFormatting>
  <conditionalFormatting sqref="E2:E817">
    <cfRule type="containsText" dxfId="794" priority="11" operator="containsText" text="Газель базы">
      <formula>NOT(ISERROR(SEARCH("Газель базы",E2)))</formula>
    </cfRule>
    <cfRule type="containsText" dxfId="793" priority="12" operator="containsText" text="Погрузчик базы">
      <formula>NOT(ISERROR(SEARCH("Погрузчик базы",E2)))</formula>
    </cfRule>
  </conditionalFormatting>
  <conditionalFormatting sqref="E2:E817">
    <cfRule type="containsText" dxfId="792" priority="10" operator="containsText" text="Трактор базы">
      <formula>NOT(ISERROR(SEARCH("Трактор базы",E2)))</formula>
    </cfRule>
  </conditionalFormatting>
  <conditionalFormatting sqref="A2:C803">
    <cfRule type="expression" dxfId="791" priority="9">
      <formula>$A2="пн"</formula>
    </cfRule>
  </conditionalFormatting>
  <conditionalFormatting sqref="A2:C805">
    <cfRule type="expression" dxfId="790" priority="3">
      <formula>$A2="вс"</formula>
    </cfRule>
    <cfRule type="expression" dxfId="789" priority="4">
      <formula>$A2="сб"</formula>
    </cfRule>
    <cfRule type="expression" dxfId="788" priority="5">
      <formula>$A2="пт"</formula>
    </cfRule>
    <cfRule type="expression" dxfId="787" priority="6">
      <formula>$A2="чт"</formula>
    </cfRule>
    <cfRule type="expression" dxfId="786" priority="7">
      <formula>$A2="ср"</formula>
    </cfRule>
    <cfRule type="expression" dxfId="785" priority="8">
      <formula>$A2="вт"</formula>
    </cfRule>
  </conditionalFormatting>
  <conditionalFormatting sqref="D2:D814">
    <cfRule type="containsText" dxfId="7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14">
    <cfRule type="containsText" dxfId="7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943"/>
  <sheetViews>
    <sheetView zoomScale="90" zoomScaleNormal="90" workbookViewId="0">
      <pane ySplit="1" topLeftCell="A922" activePane="bottomLeft" state="frozen"/>
      <selection pane="bottomLeft" activeCell="I938" sqref="I938:I94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1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1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9" t="s">
        <v>4</v>
      </c>
      <c r="E917" s="9" t="s">
        <v>8</v>
      </c>
      <c r="F917" s="9"/>
      <c r="H917" s="9"/>
      <c r="I917" s="9" t="s">
        <v>23217</v>
      </c>
      <c r="J917" s="9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9" t="s">
        <v>1607</v>
      </c>
      <c r="E918" s="9" t="s">
        <v>8</v>
      </c>
      <c r="F918" s="9"/>
      <c r="H918" s="9"/>
      <c r="I918" s="9" t="s">
        <v>23220</v>
      </c>
      <c r="J918" s="9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9" t="s">
        <v>4</v>
      </c>
      <c r="E919" s="9" t="s">
        <v>8</v>
      </c>
      <c r="F919" s="9"/>
      <c r="H919" s="9"/>
      <c r="I919" s="9" t="s">
        <v>23223</v>
      </c>
      <c r="J919" s="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9" t="s">
        <v>1607</v>
      </c>
      <c r="E920" s="9" t="s">
        <v>8</v>
      </c>
      <c r="F920" s="9"/>
      <c r="H920" s="9"/>
      <c r="I920" s="9" t="s">
        <v>23226</v>
      </c>
      <c r="J920" s="9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9" t="s">
        <v>4</v>
      </c>
      <c r="E921" s="9" t="s">
        <v>8</v>
      </c>
      <c r="F921" s="9"/>
      <c r="H921" s="9"/>
      <c r="I921" s="9" t="s">
        <v>23690</v>
      </c>
      <c r="J921" s="9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9" t="s">
        <v>22952</v>
      </c>
      <c r="E922" s="9" t="s">
        <v>3358</v>
      </c>
      <c r="F922" s="9"/>
      <c r="H922" s="9"/>
      <c r="I922" s="9" t="s">
        <v>23693</v>
      </c>
      <c r="J922" s="9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9" t="s">
        <v>587</v>
      </c>
      <c r="E923" s="9" t="s">
        <v>3358</v>
      </c>
      <c r="F923" s="9"/>
      <c r="H923" s="9"/>
      <c r="I923" s="9" t="s">
        <v>23696</v>
      </c>
      <c r="J923" s="9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9" t="s">
        <v>4</v>
      </c>
      <c r="E924" s="9" t="s">
        <v>8</v>
      </c>
      <c r="F924" s="9"/>
      <c r="H924" s="9"/>
      <c r="I924" s="9" t="s">
        <v>23699</v>
      </c>
      <c r="J924" s="9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9" t="s">
        <v>4</v>
      </c>
      <c r="E925" s="9" t="s">
        <v>8</v>
      </c>
      <c r="F925" s="9"/>
      <c r="H925" s="9"/>
      <c r="I925" s="9" t="s">
        <v>23702</v>
      </c>
      <c r="J925" s="9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9" t="s">
        <v>7354</v>
      </c>
      <c r="E926" s="9" t="s">
        <v>1274</v>
      </c>
      <c r="F926" s="9"/>
      <c r="H926" s="9"/>
      <c r="I926" s="9" t="s">
        <v>23705</v>
      </c>
      <c r="J926" s="9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9" t="s">
        <v>4</v>
      </c>
      <c r="E927" s="9" t="s">
        <v>8</v>
      </c>
      <c r="F927" s="9"/>
      <c r="H927" s="9"/>
      <c r="I927" s="9" t="s">
        <v>23708</v>
      </c>
      <c r="J927" s="9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9" t="s">
        <v>4</v>
      </c>
      <c r="E928" s="9" t="s">
        <v>8</v>
      </c>
      <c r="F928" s="9"/>
      <c r="H928" s="9"/>
      <c r="I928" s="9" t="s">
        <v>24208</v>
      </c>
      <c r="J928" s="9" t="s">
        <v>12007</v>
      </c>
      <c r="K928" t="s">
        <v>24209</v>
      </c>
      <c r="L928" t="s">
        <v>24210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9" t="s">
        <v>7354</v>
      </c>
      <c r="E929" s="9" t="s">
        <v>1274</v>
      </c>
      <c r="F929" s="9"/>
      <c r="H929" s="9"/>
      <c r="I929" s="9" t="s">
        <v>24211</v>
      </c>
      <c r="J929" s="9" t="s">
        <v>12007</v>
      </c>
      <c r="K929" t="s">
        <v>24212</v>
      </c>
      <c r="L929" t="s">
        <v>24213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9" t="s">
        <v>7354</v>
      </c>
      <c r="E930" s="9" t="s">
        <v>1274</v>
      </c>
      <c r="F930" s="9"/>
      <c r="H930" s="9"/>
      <c r="I930" s="9" t="s">
        <v>24214</v>
      </c>
      <c r="J930" s="9" t="s">
        <v>12007</v>
      </c>
      <c r="K930" t="s">
        <v>24215</v>
      </c>
      <c r="L930" t="s">
        <v>24216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9" t="s">
        <v>21734</v>
      </c>
      <c r="E931" s="9"/>
      <c r="F931" s="9"/>
      <c r="H931" s="9"/>
      <c r="I931" s="9" t="s">
        <v>24217</v>
      </c>
      <c r="J931" s="9" t="s">
        <v>12007</v>
      </c>
      <c r="K931" t="s">
        <v>24218</v>
      </c>
      <c r="L931" t="s">
        <v>24219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9" t="s">
        <v>21734</v>
      </c>
      <c r="E932" s="9"/>
      <c r="F932" s="9"/>
      <c r="H932" s="9"/>
      <c r="I932" s="9" t="s">
        <v>24220</v>
      </c>
      <c r="J932" s="9" t="s">
        <v>12007</v>
      </c>
      <c r="K932" t="s">
        <v>24221</v>
      </c>
      <c r="L932" t="s">
        <v>24222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9" t="s">
        <v>21734</v>
      </c>
      <c r="E933" s="9"/>
      <c r="F933" s="9"/>
      <c r="H933" s="9"/>
      <c r="I933" s="9" t="s">
        <v>24223</v>
      </c>
      <c r="J933" s="9" t="s">
        <v>12007</v>
      </c>
      <c r="K933" t="s">
        <v>24224</v>
      </c>
      <c r="L933" t="s">
        <v>24225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9" t="s">
        <v>21734</v>
      </c>
      <c r="E934" s="9"/>
      <c r="F934" s="9"/>
      <c r="H934" s="9"/>
      <c r="I934" s="9" t="s">
        <v>24226</v>
      </c>
      <c r="J934" s="9" t="s">
        <v>12007</v>
      </c>
      <c r="K934" t="s">
        <v>24227</v>
      </c>
      <c r="L934" t="s">
        <v>24228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9" t="s">
        <v>21734</v>
      </c>
      <c r="E935" s="9"/>
      <c r="F935" s="9"/>
      <c r="H935" s="9"/>
      <c r="I935" s="9" t="s">
        <v>24229</v>
      </c>
      <c r="J935" s="9" t="s">
        <v>12007</v>
      </c>
      <c r="K935" t="s">
        <v>24230</v>
      </c>
      <c r="L935" t="s">
        <v>24231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9" t="s">
        <v>4</v>
      </c>
      <c r="E936" s="9" t="s">
        <v>8</v>
      </c>
      <c r="F936" s="9"/>
      <c r="H936" s="9"/>
      <c r="I936" s="9" t="s">
        <v>24232</v>
      </c>
      <c r="J936" s="9" t="s">
        <v>12007</v>
      </c>
      <c r="K936" t="s">
        <v>24233</v>
      </c>
      <c r="L936" t="s">
        <v>24234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9" t="s">
        <v>4</v>
      </c>
      <c r="E937" s="9" t="s">
        <v>8</v>
      </c>
      <c r="F937" s="9"/>
      <c r="H937" s="9"/>
      <c r="I937" s="9" t="s">
        <v>24235</v>
      </c>
      <c r="J937" s="9" t="s">
        <v>12007</v>
      </c>
      <c r="K937" t="s">
        <v>24236</v>
      </c>
      <c r="L937" t="s">
        <v>24237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9" t="s">
        <v>4</v>
      </c>
      <c r="E938" s="9" t="s">
        <v>8</v>
      </c>
      <c r="F938" s="9"/>
      <c r="H938" s="9"/>
      <c r="I938" s="9" t="s">
        <v>24519</v>
      </c>
      <c r="J938" s="9" t="s">
        <v>12007</v>
      </c>
      <c r="K938" t="s">
        <v>24520</v>
      </c>
      <c r="L938" t="s">
        <v>24521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9" t="s">
        <v>4</v>
      </c>
      <c r="E939" s="9" t="s">
        <v>18884</v>
      </c>
      <c r="F939" s="9"/>
      <c r="H939" s="9"/>
      <c r="I939" s="9" t="s">
        <v>24522</v>
      </c>
      <c r="J939" s="9" t="s">
        <v>12007</v>
      </c>
      <c r="K939" t="s">
        <v>24523</v>
      </c>
      <c r="L939" t="s">
        <v>24524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9" t="s">
        <v>24663</v>
      </c>
      <c r="E940" s="9"/>
      <c r="F940" s="9"/>
      <c r="H940" s="9"/>
      <c r="I940" s="9" t="s">
        <v>24525</v>
      </c>
      <c r="J940" s="9" t="s">
        <v>12007</v>
      </c>
      <c r="K940" t="s">
        <v>24526</v>
      </c>
      <c r="L940" t="s">
        <v>24527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9" t="s">
        <v>7354</v>
      </c>
      <c r="E941" s="9" t="s">
        <v>1274</v>
      </c>
      <c r="F941" s="9"/>
      <c r="H941" s="9"/>
      <c r="I941" s="9" t="s">
        <v>24528</v>
      </c>
      <c r="J941" s="9" t="s">
        <v>12007</v>
      </c>
      <c r="K941" t="s">
        <v>24529</v>
      </c>
      <c r="L941" t="s">
        <v>24530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9" t="s">
        <v>7354</v>
      </c>
      <c r="E942" s="9" t="s">
        <v>1274</v>
      </c>
      <c r="F942" s="9"/>
      <c r="H942" s="9"/>
      <c r="I942" s="9" t="s">
        <v>24531</v>
      </c>
      <c r="J942" s="9" t="s">
        <v>12007</v>
      </c>
      <c r="K942" t="s">
        <v>24532</v>
      </c>
      <c r="L942" t="s">
        <v>24533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9" t="s">
        <v>4</v>
      </c>
      <c r="E943" s="9" t="s">
        <v>8</v>
      </c>
      <c r="F943" s="9"/>
      <c r="H943" s="9"/>
      <c r="I943" s="9" t="s">
        <v>24534</v>
      </c>
      <c r="J943" s="9" t="s">
        <v>12007</v>
      </c>
      <c r="K943" t="s">
        <v>24535</v>
      </c>
      <c r="L943" t="s">
        <v>24536</v>
      </c>
      <c r="M943" s="2" t="str">
        <f>HYPERLINK(склад2въезд131920212223[[#This Row],[RelativePath]])</f>
        <v>10 Въезд ангар\GA3948333_6_20260402T195708Z.jpg</v>
      </c>
    </row>
  </sheetData>
  <conditionalFormatting sqref="D944:D954 E944:E957 G2:H943 D2:E943">
    <cfRule type="containsText" dxfId="782" priority="14" operator="containsText" text="Выезд с территории">
      <formula>NOT(ISERROR(SEARCH("Выезд с территории",D2)))</formula>
    </cfRule>
  </conditionalFormatting>
  <conditionalFormatting sqref="F2:F943">
    <cfRule type="notContainsText" dxfId="781" priority="13" operator="notContains" text="порожний">
      <formula>ISERROR(SEARCH("порожний",F2))</formula>
    </cfRule>
  </conditionalFormatting>
  <conditionalFormatting sqref="E2:E957">
    <cfRule type="containsText" dxfId="780" priority="11" operator="containsText" text="Газель базы">
      <formula>NOT(ISERROR(SEARCH("Газель базы",E2)))</formula>
    </cfRule>
    <cfRule type="containsText" dxfId="779" priority="12" operator="containsText" text="Погрузчик базы">
      <formula>NOT(ISERROR(SEARCH("Погрузчик базы",E2)))</formula>
    </cfRule>
  </conditionalFormatting>
  <conditionalFormatting sqref="E2:E957">
    <cfRule type="containsText" dxfId="778" priority="10" operator="containsText" text="Трактор базы">
      <formula>NOT(ISERROR(SEARCH("Трактор базы",E2)))</formula>
    </cfRule>
  </conditionalFormatting>
  <conditionalFormatting sqref="A2:C943">
    <cfRule type="expression" dxfId="777" priority="9">
      <formula>$A2="пн"</formula>
    </cfRule>
  </conditionalFormatting>
  <conditionalFormatting sqref="A2:C945">
    <cfRule type="expression" dxfId="776" priority="3">
      <formula>$A2="вс"</formula>
    </cfRule>
    <cfRule type="expression" dxfId="775" priority="4">
      <formula>$A2="сб"</formula>
    </cfRule>
    <cfRule type="expression" dxfId="774" priority="5">
      <formula>$A2="пт"</formula>
    </cfRule>
    <cfRule type="expression" dxfId="773" priority="6">
      <formula>$A2="чт"</formula>
    </cfRule>
    <cfRule type="expression" dxfId="772" priority="7">
      <formula>$A2="ср"</formula>
    </cfRule>
    <cfRule type="expression" dxfId="771" priority="8">
      <formula>$A2="вт"</formula>
    </cfRule>
  </conditionalFormatting>
  <conditionalFormatting sqref="D2:D954">
    <cfRule type="containsText" dxfId="7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54">
    <cfRule type="containsText" dxfId="7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496"/>
  <sheetViews>
    <sheetView zoomScale="90" zoomScaleNormal="90" workbookViewId="0">
      <pane ySplit="1" topLeftCell="A478" activePane="bottomLeft" state="frozen"/>
      <selection pane="bottomLeft" activeCell="I483" sqref="I483:I4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226</v>
      </c>
      <c r="E417" s="9" t="s">
        <v>4940</v>
      </c>
      <c r="F417" s="9" t="s">
        <v>58</v>
      </c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s="9" t="s">
        <v>226</v>
      </c>
      <c r="E418" s="9" t="s">
        <v>4940</v>
      </c>
      <c r="F418" s="9" t="s">
        <v>58</v>
      </c>
      <c r="H418" s="9"/>
      <c r="I418" s="9" t="s">
        <v>20354</v>
      </c>
      <c r="J418" s="9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s="9" t="s">
        <v>226</v>
      </c>
      <c r="E419" s="9" t="s">
        <v>4940</v>
      </c>
      <c r="F419" s="9" t="s">
        <v>58</v>
      </c>
      <c r="H419" s="9"/>
      <c r="I419" s="9" t="s">
        <v>20357</v>
      </c>
      <c r="J419" s="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s="9" t="s">
        <v>226</v>
      </c>
      <c r="E420" s="9" t="s">
        <v>4940</v>
      </c>
      <c r="F420" s="9" t="s">
        <v>58</v>
      </c>
      <c r="H420" s="9"/>
      <c r="I420" s="9" t="s">
        <v>20360</v>
      </c>
      <c r="J420" s="9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s="9" t="s">
        <v>226</v>
      </c>
      <c r="E421" s="9" t="s">
        <v>4940</v>
      </c>
      <c r="F421" s="9" t="s">
        <v>58</v>
      </c>
      <c r="H421" s="9"/>
      <c r="I421" s="9" t="s">
        <v>20363</v>
      </c>
      <c r="J421" s="9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s="9" t="s">
        <v>3397</v>
      </c>
      <c r="E422" s="9" t="s">
        <v>4940</v>
      </c>
      <c r="F422" s="9"/>
      <c r="H422" s="9"/>
      <c r="I422" s="9" t="s">
        <v>20366</v>
      </c>
      <c r="J422" s="9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s="9" t="s">
        <v>4</v>
      </c>
      <c r="E423" s="9" t="s">
        <v>8</v>
      </c>
      <c r="F423" s="9"/>
      <c r="H423" s="9"/>
      <c r="I423" s="9" t="s">
        <v>20369</v>
      </c>
      <c r="J423" s="9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s="9" t="s">
        <v>4</v>
      </c>
      <c r="E424" s="9" t="s">
        <v>8</v>
      </c>
      <c r="F424" s="9"/>
      <c r="H424" s="9"/>
      <c r="I424" s="9" t="s">
        <v>20372</v>
      </c>
      <c r="J424" s="9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s="9" t="s">
        <v>20706</v>
      </c>
      <c r="E425" s="9" t="s">
        <v>86</v>
      </c>
      <c r="F425" s="9"/>
      <c r="H425" s="9"/>
      <c r="I425" s="9" t="s">
        <v>20375</v>
      </c>
      <c r="J425" s="9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s="9" t="s">
        <v>20694</v>
      </c>
      <c r="E426" s="9"/>
      <c r="F426" s="9"/>
      <c r="H426" s="9"/>
      <c r="I426" s="9" t="s">
        <v>20378</v>
      </c>
      <c r="J426" s="9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s="9" t="s">
        <v>4</v>
      </c>
      <c r="E427" s="9" t="s">
        <v>8</v>
      </c>
      <c r="F427" s="9"/>
      <c r="H427" s="9"/>
      <c r="I427" s="9" t="s">
        <v>20381</v>
      </c>
      <c r="J427" s="9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s="9" t="s">
        <v>588</v>
      </c>
      <c r="E428" s="9" t="s">
        <v>86</v>
      </c>
      <c r="F428" s="9"/>
      <c r="H428" s="9"/>
      <c r="I428" s="9" t="s">
        <v>20384</v>
      </c>
      <c r="J428" s="9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s="9" t="s">
        <v>4</v>
      </c>
      <c r="E429" s="9" t="s">
        <v>8</v>
      </c>
      <c r="F429" s="9"/>
      <c r="H429" s="9"/>
      <c r="I429" s="9" t="s">
        <v>20387</v>
      </c>
      <c r="J429" s="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s="9" t="s">
        <v>4</v>
      </c>
      <c r="E430" s="9" t="s">
        <v>8</v>
      </c>
      <c r="F430" s="9"/>
      <c r="H430" s="9"/>
      <c r="I430" s="9" t="s">
        <v>20870</v>
      </c>
      <c r="J430" s="9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s="9" t="s">
        <v>1607</v>
      </c>
      <c r="E431" s="9" t="s">
        <v>8</v>
      </c>
      <c r="F431" s="9"/>
      <c r="H431" s="9"/>
      <c r="I431" s="9" t="s">
        <v>20873</v>
      </c>
      <c r="J431" s="9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s="9" t="s">
        <v>4</v>
      </c>
      <c r="E432" s="9" t="s">
        <v>8</v>
      </c>
      <c r="F432" s="9"/>
      <c r="H432" s="9"/>
      <c r="I432" s="9" t="s">
        <v>20876</v>
      </c>
      <c r="J432" s="9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s="9" t="s">
        <v>1607</v>
      </c>
      <c r="E433" s="9" t="s">
        <v>8</v>
      </c>
      <c r="F433" s="9"/>
      <c r="H433" s="9"/>
      <c r="I433" s="9" t="s">
        <v>20879</v>
      </c>
      <c r="J433" s="9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  <row r="434" spans="1:13" x14ac:dyDescent="0.25">
      <c r="A434" s="1" t="s">
        <v>22</v>
      </c>
      <c r="B434" s="3">
        <v>46103</v>
      </c>
      <c r="C434" s="4">
        <v>0.33644675925925926</v>
      </c>
      <c r="D434" s="9" t="s">
        <v>4</v>
      </c>
      <c r="E434" s="9" t="s">
        <v>8</v>
      </c>
      <c r="F434" s="9"/>
      <c r="H434" s="9"/>
      <c r="I434" s="9" t="s">
        <v>21350</v>
      </c>
      <c r="J434" s="9" t="s">
        <v>11697</v>
      </c>
      <c r="K434" t="s">
        <v>21351</v>
      </c>
      <c r="L434" t="s">
        <v>21352</v>
      </c>
      <c r="M434" s="2" t="str">
        <f>HYPERLINK(склад2въезд1319202122237[[#This Row],[RelativePath]])</f>
        <v>11 Навес пилмат\GA3948333_5_20260322T080429Z.jpg</v>
      </c>
    </row>
    <row r="435" spans="1:13" x14ac:dyDescent="0.25">
      <c r="A435" s="1" t="s">
        <v>22</v>
      </c>
      <c r="B435" s="3">
        <v>46103</v>
      </c>
      <c r="C435" s="4">
        <v>0.83138888888888884</v>
      </c>
      <c r="D435" s="9" t="s">
        <v>1607</v>
      </c>
      <c r="E435" s="9" t="s">
        <v>8</v>
      </c>
      <c r="F435" s="9"/>
      <c r="H435" s="9"/>
      <c r="I435" s="9" t="s">
        <v>21353</v>
      </c>
      <c r="J435" s="9" t="s">
        <v>11697</v>
      </c>
      <c r="K435" t="s">
        <v>21354</v>
      </c>
      <c r="L435" t="s">
        <v>21355</v>
      </c>
      <c r="M435" s="2" t="str">
        <f>HYPERLINK(склад2въезд1319202122237[[#This Row],[RelativePath]])</f>
        <v>11 Навес пилмат\GA3948333_5_20260322T195712Z.jpg</v>
      </c>
    </row>
    <row r="436" spans="1:13" x14ac:dyDescent="0.25">
      <c r="A436" s="1" t="s">
        <v>13</v>
      </c>
      <c r="B436" s="3">
        <v>46104</v>
      </c>
      <c r="C436" s="4">
        <v>0.35574074074074075</v>
      </c>
      <c r="D436" s="9" t="s">
        <v>4</v>
      </c>
      <c r="E436" s="9" t="s">
        <v>8</v>
      </c>
      <c r="F436" s="9"/>
      <c r="H436" s="9"/>
      <c r="I436" s="9" t="s">
        <v>21356</v>
      </c>
      <c r="J436" s="9" t="s">
        <v>11697</v>
      </c>
      <c r="K436" t="s">
        <v>21357</v>
      </c>
      <c r="L436" t="s">
        <v>21358</v>
      </c>
      <c r="M436" s="2" t="str">
        <f>HYPERLINK(склад2въезд1319202122237[[#This Row],[RelativePath]])</f>
        <v>11 Навес пилмат\GA3948333_5_20260323T083216Z.jpg</v>
      </c>
    </row>
    <row r="437" spans="1:13" x14ac:dyDescent="0.25">
      <c r="A437" s="1" t="s">
        <v>13</v>
      </c>
      <c r="B437" s="3">
        <v>46104</v>
      </c>
      <c r="C437" s="4">
        <v>0.41192129629629631</v>
      </c>
      <c r="D437" s="9" t="s">
        <v>588</v>
      </c>
      <c r="E437" s="9" t="s">
        <v>86</v>
      </c>
      <c r="F437" s="9"/>
      <c r="H437" s="9"/>
      <c r="I437" s="9" t="s">
        <v>21359</v>
      </c>
      <c r="J437" s="9" t="s">
        <v>11697</v>
      </c>
      <c r="K437" t="s">
        <v>21360</v>
      </c>
      <c r="L437" t="s">
        <v>21361</v>
      </c>
      <c r="M437" s="2" t="str">
        <f>HYPERLINK(склад2въезд1319202122237[[#This Row],[RelativePath]])</f>
        <v>11 Навес пилмат\GA3948333_5_20260323T095310Z.jpg</v>
      </c>
    </row>
    <row r="438" spans="1:13" x14ac:dyDescent="0.25">
      <c r="A438" s="1" t="s">
        <v>13</v>
      </c>
      <c r="B438" s="3">
        <v>46104</v>
      </c>
      <c r="C438" s="4">
        <v>0.4120949074074074</v>
      </c>
      <c r="D438" s="9" t="s">
        <v>588</v>
      </c>
      <c r="E438" s="9" t="s">
        <v>86</v>
      </c>
      <c r="F438" s="9"/>
      <c r="H438" s="9"/>
      <c r="I438" s="9" t="s">
        <v>21362</v>
      </c>
      <c r="J438" s="9" t="s">
        <v>11697</v>
      </c>
      <c r="K438" t="s">
        <v>21363</v>
      </c>
      <c r="L438" t="s">
        <v>21364</v>
      </c>
      <c r="M438" s="2" t="str">
        <f>HYPERLINK(склад2въезд1319202122237[[#This Row],[RelativePath]])</f>
        <v>11 Навес пилмат\GA3948333_5_20260323T095325Z.jpg</v>
      </c>
    </row>
    <row r="439" spans="1:13" x14ac:dyDescent="0.25">
      <c r="A439" s="1" t="s">
        <v>13</v>
      </c>
      <c r="B439" s="3">
        <v>46104</v>
      </c>
      <c r="C439" s="4">
        <v>0.41423611111111114</v>
      </c>
      <c r="D439" s="9" t="s">
        <v>588</v>
      </c>
      <c r="E439" s="9" t="s">
        <v>86</v>
      </c>
      <c r="F439" s="9"/>
      <c r="H439" s="9"/>
      <c r="I439" s="9" t="s">
        <v>21365</v>
      </c>
      <c r="J439" s="9" t="s">
        <v>11697</v>
      </c>
      <c r="K439" t="s">
        <v>21366</v>
      </c>
      <c r="L439" t="s">
        <v>21367</v>
      </c>
      <c r="M439" s="2" t="str">
        <f>HYPERLINK(склад2въезд1319202122237[[#This Row],[RelativePath]])</f>
        <v>11 Навес пилмат\GA3948333_5_20260323T095630Z.jpg</v>
      </c>
    </row>
    <row r="440" spans="1:13" x14ac:dyDescent="0.25">
      <c r="A440" s="1" t="s">
        <v>13</v>
      </c>
      <c r="B440" s="3">
        <v>46104</v>
      </c>
      <c r="C440" s="4">
        <v>0.48723379629629632</v>
      </c>
      <c r="D440" s="9" t="s">
        <v>588</v>
      </c>
      <c r="E440" s="9" t="s">
        <v>86</v>
      </c>
      <c r="F440" s="9"/>
      <c r="H440" s="9"/>
      <c r="I440" s="9" t="s">
        <v>21368</v>
      </c>
      <c r="J440" s="9" t="s">
        <v>11697</v>
      </c>
      <c r="K440" t="s">
        <v>21369</v>
      </c>
      <c r="L440" t="s">
        <v>21370</v>
      </c>
      <c r="M440" s="2" t="str">
        <f>HYPERLINK(склад2въезд1319202122237[[#This Row],[RelativePath]])</f>
        <v>11 Навес пилмат\GA3948333_5_20260323T114137Z.jpg</v>
      </c>
    </row>
    <row r="441" spans="1:13" x14ac:dyDescent="0.25">
      <c r="A441" s="1" t="s">
        <v>13</v>
      </c>
      <c r="B441" s="3">
        <v>46104</v>
      </c>
      <c r="C441" s="4">
        <v>0.63895833333333329</v>
      </c>
      <c r="D441" s="9" t="s">
        <v>588</v>
      </c>
      <c r="E441" s="9" t="s">
        <v>86</v>
      </c>
      <c r="F441" s="9"/>
      <c r="H441" s="9"/>
      <c r="I441" s="9" t="s">
        <v>21371</v>
      </c>
      <c r="J441" s="9" t="s">
        <v>11697</v>
      </c>
      <c r="K441" t="s">
        <v>21372</v>
      </c>
      <c r="L441" t="s">
        <v>21373</v>
      </c>
      <c r="M441" s="2" t="str">
        <f>HYPERLINK(склад2въезд1319202122237[[#This Row],[RelativePath]])</f>
        <v>11 Навес пилмат\GA3948333_5_20260323T152006Z.jpg</v>
      </c>
    </row>
    <row r="442" spans="1:13" x14ac:dyDescent="0.25">
      <c r="A442" s="1" t="s">
        <v>13</v>
      </c>
      <c r="B442" s="3">
        <v>46104</v>
      </c>
      <c r="C442" s="4">
        <v>0.78417824074074072</v>
      </c>
      <c r="D442" s="9" t="s">
        <v>588</v>
      </c>
      <c r="E442" s="9" t="s">
        <v>86</v>
      </c>
      <c r="F442" s="9"/>
      <c r="H442" s="9"/>
      <c r="I442" s="9" t="s">
        <v>21374</v>
      </c>
      <c r="J442" s="9" t="s">
        <v>11697</v>
      </c>
      <c r="K442" t="s">
        <v>21375</v>
      </c>
      <c r="L442" t="s">
        <v>21376</v>
      </c>
      <c r="M442" s="2" t="str">
        <f>HYPERLINK(склад2въезд1319202122237[[#This Row],[RelativePath]])</f>
        <v>11 Навес пилмат\GA3948333_5_20260323T184913Z.jpg</v>
      </c>
    </row>
    <row r="443" spans="1:13" x14ac:dyDescent="0.25">
      <c r="A443" s="1" t="s">
        <v>13</v>
      </c>
      <c r="B443" s="3">
        <v>46104</v>
      </c>
      <c r="C443" s="4">
        <v>0.83277777777777773</v>
      </c>
      <c r="D443" s="9" t="s">
        <v>4</v>
      </c>
      <c r="E443" s="9" t="s">
        <v>8</v>
      </c>
      <c r="F443" s="9"/>
      <c r="H443" s="9"/>
      <c r="I443" s="9" t="s">
        <v>21377</v>
      </c>
      <c r="J443" s="9" t="s">
        <v>11697</v>
      </c>
      <c r="K443" t="s">
        <v>21378</v>
      </c>
      <c r="L443" t="s">
        <v>21379</v>
      </c>
      <c r="M443" s="2" t="str">
        <f>HYPERLINK(склад2въезд1319202122237[[#This Row],[RelativePath]])</f>
        <v>11 Навес пилмат\GA3948333_5_20260323T195912Z.jpg</v>
      </c>
    </row>
    <row r="444" spans="1:13" x14ac:dyDescent="0.25">
      <c r="A444" s="1" t="s">
        <v>14</v>
      </c>
      <c r="B444" s="3">
        <v>46105</v>
      </c>
      <c r="C444" s="4">
        <v>0.36125000000000002</v>
      </c>
      <c r="D444" s="9" t="s">
        <v>22249</v>
      </c>
      <c r="E444" s="9" t="s">
        <v>86</v>
      </c>
      <c r="F444" s="9"/>
      <c r="H444" s="9"/>
      <c r="I444" s="9" t="s">
        <v>22117</v>
      </c>
      <c r="J444" s="9" t="s">
        <v>11697</v>
      </c>
      <c r="K444" t="s">
        <v>22118</v>
      </c>
      <c r="L444" t="s">
        <v>22119</v>
      </c>
      <c r="M444" s="2" t="str">
        <f>HYPERLINK(склад2въезд1319202122237[[#This Row],[RelativePath]])</f>
        <v>11 Навес пилмат\GA3948333_5_20260324T084012Z.jpg</v>
      </c>
    </row>
    <row r="445" spans="1:13" x14ac:dyDescent="0.25">
      <c r="A445" s="1" t="s">
        <v>14</v>
      </c>
      <c r="B445" s="3">
        <v>46105</v>
      </c>
      <c r="C445" s="4">
        <v>0.45483796296296297</v>
      </c>
      <c r="D445" s="9" t="s">
        <v>226</v>
      </c>
      <c r="E445" s="9" t="s">
        <v>22238</v>
      </c>
      <c r="F445" s="9" t="s">
        <v>58</v>
      </c>
      <c r="H445" s="9"/>
      <c r="I445" s="9" t="s">
        <v>22120</v>
      </c>
      <c r="J445" s="9" t="s">
        <v>11697</v>
      </c>
      <c r="K445" t="s">
        <v>22121</v>
      </c>
      <c r="L445" t="s">
        <v>22122</v>
      </c>
      <c r="M445" s="2" t="str">
        <f>HYPERLINK(склад2въезд1319202122237[[#This Row],[RelativePath]])</f>
        <v>11 Навес пилмат\GA3948333_5_20260324T105458Z.jpg</v>
      </c>
    </row>
    <row r="446" spans="1:13" x14ac:dyDescent="0.25">
      <c r="A446" s="1" t="s">
        <v>14</v>
      </c>
      <c r="B446" s="3">
        <v>46105</v>
      </c>
      <c r="C446" s="4">
        <v>0.45503472222222224</v>
      </c>
      <c r="D446" s="9" t="s">
        <v>226</v>
      </c>
      <c r="E446" s="9" t="s">
        <v>22238</v>
      </c>
      <c r="F446" s="9" t="s">
        <v>58</v>
      </c>
      <c r="H446" s="9"/>
      <c r="I446" s="9" t="s">
        <v>22123</v>
      </c>
      <c r="J446" s="9" t="s">
        <v>11697</v>
      </c>
      <c r="K446" t="s">
        <v>22124</v>
      </c>
      <c r="L446" t="s">
        <v>22125</v>
      </c>
      <c r="M446" s="2" t="str">
        <f>HYPERLINK(склад2въезд1319202122237[[#This Row],[RelativePath]])</f>
        <v>11 Навес пилмат\GA3948333_5_20260324T105515Z.jpg</v>
      </c>
    </row>
    <row r="447" spans="1:13" x14ac:dyDescent="0.25">
      <c r="A447" s="1" t="s">
        <v>14</v>
      </c>
      <c r="B447" s="3">
        <v>46105</v>
      </c>
      <c r="C447" s="4">
        <v>0.4566898148148148</v>
      </c>
      <c r="D447" s="9" t="s">
        <v>226</v>
      </c>
      <c r="E447" s="9" t="s">
        <v>22238</v>
      </c>
      <c r="F447" s="9" t="s">
        <v>58</v>
      </c>
      <c r="H447" s="9"/>
      <c r="I447" s="9" t="s">
        <v>22126</v>
      </c>
      <c r="J447" s="9" t="s">
        <v>11697</v>
      </c>
      <c r="K447" t="s">
        <v>22127</v>
      </c>
      <c r="L447" t="s">
        <v>22128</v>
      </c>
      <c r="M447" s="2" t="str">
        <f>HYPERLINK(склад2въезд1319202122237[[#This Row],[RelativePath]])</f>
        <v>11 Навес пилмат\GA3948333_5_20260324T105738Z.jpg</v>
      </c>
    </row>
    <row r="448" spans="1:13" x14ac:dyDescent="0.25">
      <c r="A448" s="1" t="s">
        <v>14</v>
      </c>
      <c r="B448" s="3">
        <v>46105</v>
      </c>
      <c r="C448" s="4">
        <v>0.45839120370370373</v>
      </c>
      <c r="D448" s="9" t="s">
        <v>226</v>
      </c>
      <c r="E448" s="9" t="s">
        <v>22238</v>
      </c>
      <c r="F448" s="9" t="s">
        <v>58</v>
      </c>
      <c r="H448" s="9"/>
      <c r="I448" s="9" t="s">
        <v>22129</v>
      </c>
      <c r="J448" s="9" t="s">
        <v>11697</v>
      </c>
      <c r="K448" t="s">
        <v>22130</v>
      </c>
      <c r="L448" t="s">
        <v>22131</v>
      </c>
      <c r="M448" s="2" t="str">
        <f>HYPERLINK(склад2въезд1319202122237[[#This Row],[RelativePath]])</f>
        <v>11 Навес пилмат\GA3948333_5_20260324T110005Z.jpg</v>
      </c>
    </row>
    <row r="449" spans="1:13" x14ac:dyDescent="0.25">
      <c r="A449" s="1" t="s">
        <v>14</v>
      </c>
      <c r="B449" s="3">
        <v>46105</v>
      </c>
      <c r="C449" s="4">
        <v>0.46159722222222221</v>
      </c>
      <c r="D449" s="9" t="s">
        <v>4</v>
      </c>
      <c r="E449" s="9" t="s">
        <v>8</v>
      </c>
      <c r="F449" s="9"/>
      <c r="H449" s="9"/>
      <c r="I449" s="9" t="s">
        <v>22132</v>
      </c>
      <c r="J449" s="9" t="s">
        <v>11697</v>
      </c>
      <c r="K449" t="s">
        <v>22133</v>
      </c>
      <c r="L449" t="s">
        <v>22134</v>
      </c>
      <c r="M449" s="2" t="str">
        <f>HYPERLINK(склад2въезд1319202122237[[#This Row],[RelativePath]])</f>
        <v>11 Навес пилмат\GA3948333_5_20260324T110442Z.jpg</v>
      </c>
    </row>
    <row r="450" spans="1:13" x14ac:dyDescent="0.25">
      <c r="A450" s="1" t="s">
        <v>14</v>
      </c>
      <c r="B450" s="3">
        <v>46105</v>
      </c>
      <c r="C450" s="4">
        <v>0.5849537037037037</v>
      </c>
      <c r="D450" s="9" t="s">
        <v>588</v>
      </c>
      <c r="E450" s="9" t="s">
        <v>86</v>
      </c>
      <c r="F450" s="9"/>
      <c r="H450" s="9"/>
      <c r="I450" s="9" t="s">
        <v>22135</v>
      </c>
      <c r="J450" s="9" t="s">
        <v>11697</v>
      </c>
      <c r="K450" t="s">
        <v>22136</v>
      </c>
      <c r="L450" t="s">
        <v>22137</v>
      </c>
      <c r="M450" s="2" t="str">
        <f>HYPERLINK(склад2въезд1319202122237[[#This Row],[RelativePath]])</f>
        <v>11 Навес пилмат\GA3948333_5_20260324T140220Z.jpg</v>
      </c>
    </row>
    <row r="451" spans="1:13" x14ac:dyDescent="0.25">
      <c r="A451" s="1" t="s">
        <v>14</v>
      </c>
      <c r="B451" s="3">
        <v>46105</v>
      </c>
      <c r="C451" s="4">
        <v>0.80064814814814811</v>
      </c>
      <c r="D451" s="9" t="s">
        <v>4</v>
      </c>
      <c r="E451" s="9" t="s">
        <v>8</v>
      </c>
      <c r="F451" s="9"/>
      <c r="H451" s="9"/>
      <c r="I451" s="9" t="s">
        <v>22138</v>
      </c>
      <c r="J451" s="9" t="s">
        <v>11697</v>
      </c>
      <c r="K451" t="s">
        <v>22139</v>
      </c>
      <c r="L451" t="s">
        <v>22140</v>
      </c>
      <c r="M451" s="2" t="str">
        <f>HYPERLINK(склад2въезд1319202122237[[#This Row],[RelativePath]])</f>
        <v>11 Навес пилмат\GA3948333_5_20260324T191256Z.jpg</v>
      </c>
    </row>
    <row r="452" spans="1:13" x14ac:dyDescent="0.25">
      <c r="A452" s="1" t="s">
        <v>14</v>
      </c>
      <c r="B452" s="3">
        <v>46105</v>
      </c>
      <c r="C452" s="4">
        <v>0.83064814814814814</v>
      </c>
      <c r="D452" s="9" t="s">
        <v>4</v>
      </c>
      <c r="E452" s="9" t="s">
        <v>8</v>
      </c>
      <c r="F452" s="9"/>
      <c r="H452" s="9"/>
      <c r="I452" s="9" t="s">
        <v>22141</v>
      </c>
      <c r="J452" s="9" t="s">
        <v>11697</v>
      </c>
      <c r="K452" t="s">
        <v>22142</v>
      </c>
      <c r="L452" t="s">
        <v>22143</v>
      </c>
      <c r="M452" s="2" t="str">
        <f>HYPERLINK(склад2въезд1319202122237[[#This Row],[RelativePath]])</f>
        <v>11 Навес пилмат\GA3948333_5_20260324T195608Z.jpg</v>
      </c>
    </row>
    <row r="453" spans="1:13" x14ac:dyDescent="0.25">
      <c r="A453" s="1" t="s">
        <v>15</v>
      </c>
      <c r="B453" s="3">
        <v>46106</v>
      </c>
      <c r="C453" s="4">
        <v>0.33781250000000002</v>
      </c>
      <c r="D453" s="9" t="s">
        <v>4</v>
      </c>
      <c r="E453" s="9" t="s">
        <v>8</v>
      </c>
      <c r="F453" s="9"/>
      <c r="H453" s="9"/>
      <c r="I453" s="9" t="s">
        <v>22431</v>
      </c>
      <c r="J453" s="9" t="s">
        <v>11697</v>
      </c>
      <c r="K453" t="s">
        <v>22432</v>
      </c>
      <c r="L453" t="s">
        <v>22433</v>
      </c>
      <c r="M453" s="2" t="str">
        <f>HYPERLINK(склад2въезд1319202122237[[#This Row],[RelativePath]])</f>
        <v>11 Навес пилмат\GA3948333_5_20260325T080627Z.jpg</v>
      </c>
    </row>
    <row r="454" spans="1:13" x14ac:dyDescent="0.25">
      <c r="A454" s="1" t="s">
        <v>15</v>
      </c>
      <c r="B454" s="3">
        <v>46106</v>
      </c>
      <c r="C454" s="4">
        <v>0.46188657407407407</v>
      </c>
      <c r="D454" s="9" t="s">
        <v>588</v>
      </c>
      <c r="E454" s="9" t="s">
        <v>86</v>
      </c>
      <c r="F454" s="9"/>
      <c r="H454" s="9"/>
      <c r="I454" s="9" t="s">
        <v>22434</v>
      </c>
      <c r="J454" s="9" t="s">
        <v>11697</v>
      </c>
      <c r="K454" t="s">
        <v>22435</v>
      </c>
      <c r="L454" t="s">
        <v>22436</v>
      </c>
      <c r="M454" s="2" t="str">
        <f>HYPERLINK(склад2въезд1319202122237[[#This Row],[RelativePath]])</f>
        <v>11 Навес пилмат\GA3948333_5_20260325T110507Z.jpg</v>
      </c>
    </row>
    <row r="455" spans="1:13" x14ac:dyDescent="0.25">
      <c r="A455" s="1" t="s">
        <v>15</v>
      </c>
      <c r="B455" s="3">
        <v>46106</v>
      </c>
      <c r="C455" s="4">
        <v>0.79704861111111114</v>
      </c>
      <c r="D455" s="9" t="s">
        <v>588</v>
      </c>
      <c r="E455" s="9" t="s">
        <v>86</v>
      </c>
      <c r="F455" s="9"/>
      <c r="H455" s="9"/>
      <c r="I455" s="9" t="s">
        <v>22437</v>
      </c>
      <c r="J455" s="9" t="s">
        <v>11697</v>
      </c>
      <c r="K455" t="s">
        <v>22438</v>
      </c>
      <c r="L455" t="s">
        <v>22439</v>
      </c>
      <c r="M455" s="2" t="str">
        <f>HYPERLINK(склад2въезд1319202122237[[#This Row],[RelativePath]])</f>
        <v>11 Навес пилмат\GA3948333_5_20260325T190745Z.jpg</v>
      </c>
    </row>
    <row r="456" spans="1:13" x14ac:dyDescent="0.25">
      <c r="A456" s="1" t="s">
        <v>15</v>
      </c>
      <c r="B456" s="3">
        <v>46106</v>
      </c>
      <c r="C456" s="4">
        <v>0.82829861111111114</v>
      </c>
      <c r="D456" s="9" t="s">
        <v>4</v>
      </c>
      <c r="E456" s="9" t="s">
        <v>8</v>
      </c>
      <c r="F456" s="9"/>
      <c r="H456" s="9"/>
      <c r="I456" s="9" t="s">
        <v>22440</v>
      </c>
      <c r="J456" s="9" t="s">
        <v>11697</v>
      </c>
      <c r="K456" t="s">
        <v>22441</v>
      </c>
      <c r="L456" t="s">
        <v>22442</v>
      </c>
      <c r="M456" s="2" t="str">
        <f>HYPERLINK(склад2въезд1319202122237[[#This Row],[RelativePath]])</f>
        <v>11 Навес пилмат\GA3948333_5_20260325T195245Z.jpg</v>
      </c>
    </row>
    <row r="457" spans="1:13" x14ac:dyDescent="0.25">
      <c r="A457" s="1" t="s">
        <v>16</v>
      </c>
      <c r="B457" s="3">
        <v>46107</v>
      </c>
      <c r="C457" s="4">
        <v>0.35092592592592592</v>
      </c>
      <c r="D457" s="9" t="s">
        <v>4</v>
      </c>
      <c r="E457" s="9" t="s">
        <v>8</v>
      </c>
      <c r="F457" s="9"/>
      <c r="H457" s="9"/>
      <c r="I457" s="9" t="s">
        <v>22618</v>
      </c>
      <c r="J457" s="9" t="s">
        <v>11697</v>
      </c>
      <c r="K457" t="s">
        <v>22619</v>
      </c>
      <c r="L457" t="s">
        <v>22620</v>
      </c>
      <c r="M457" s="2" t="str">
        <f>HYPERLINK(склад2въезд1319202122237[[#This Row],[RelativePath]])</f>
        <v>11 Навес пилмат\GA3948333_5_20260326T082520Z.jpg</v>
      </c>
    </row>
    <row r="458" spans="1:13" x14ac:dyDescent="0.25">
      <c r="A458" s="1" t="s">
        <v>16</v>
      </c>
      <c r="B458" s="3">
        <v>46107</v>
      </c>
      <c r="C458" s="4">
        <v>0.58137731481481481</v>
      </c>
      <c r="D458" s="9" t="s">
        <v>4</v>
      </c>
      <c r="E458" s="9" t="s">
        <v>8</v>
      </c>
      <c r="F458" s="9"/>
      <c r="H458" s="9"/>
      <c r="I458" s="9" t="s">
        <v>22621</v>
      </c>
      <c r="J458" s="9" t="s">
        <v>11697</v>
      </c>
      <c r="K458" t="s">
        <v>22622</v>
      </c>
      <c r="L458" t="s">
        <v>22623</v>
      </c>
      <c r="M458" s="2" t="str">
        <f>HYPERLINK(склад2въезд1319202122237[[#This Row],[RelativePath]])</f>
        <v>11 Навес пилмат\GA3948333_5_20260326T135711Z.jpg</v>
      </c>
    </row>
    <row r="459" spans="1:13" x14ac:dyDescent="0.25">
      <c r="A459" s="1" t="s">
        <v>16</v>
      </c>
      <c r="B459" s="3">
        <v>46107</v>
      </c>
      <c r="C459" s="4">
        <v>0.81377314814814816</v>
      </c>
      <c r="D459" s="9" t="s">
        <v>4</v>
      </c>
      <c r="E459" s="9" t="s">
        <v>8</v>
      </c>
      <c r="F459" s="9"/>
      <c r="H459" s="9"/>
      <c r="I459" s="9" t="s">
        <v>22624</v>
      </c>
      <c r="J459" s="9" t="s">
        <v>11697</v>
      </c>
      <c r="K459" t="s">
        <v>22625</v>
      </c>
      <c r="L459" t="s">
        <v>22626</v>
      </c>
      <c r="M459" s="2" t="str">
        <f>HYPERLINK(склад2въезд1319202122237[[#This Row],[RelativePath]])</f>
        <v>11 Навес пилмат\GA3948333_5_20260326T193150Z.jpg</v>
      </c>
    </row>
    <row r="460" spans="1:13" x14ac:dyDescent="0.25">
      <c r="A460" s="1" t="s">
        <v>17</v>
      </c>
      <c r="B460" s="3">
        <v>46108</v>
      </c>
      <c r="C460" s="4">
        <v>0.30032407407407408</v>
      </c>
      <c r="D460" s="9" t="s">
        <v>4</v>
      </c>
      <c r="E460" s="9" t="s">
        <v>8</v>
      </c>
      <c r="F460" s="9"/>
      <c r="H460" s="9"/>
      <c r="I460" s="9" t="s">
        <v>22627</v>
      </c>
      <c r="J460" s="9" t="s">
        <v>11697</v>
      </c>
      <c r="K460" t="s">
        <v>22628</v>
      </c>
      <c r="L460" t="s">
        <v>22629</v>
      </c>
      <c r="M460" s="2" t="str">
        <f>HYPERLINK(склад2въезд1319202122237[[#This Row],[RelativePath]])</f>
        <v>11 Навес пилмат\GA3948333_5_20260327T071228Z.jpg</v>
      </c>
    </row>
    <row r="461" spans="1:13" x14ac:dyDescent="0.25">
      <c r="A461" s="1" t="s">
        <v>17</v>
      </c>
      <c r="B461" s="3">
        <v>46108</v>
      </c>
      <c r="C461" s="4">
        <v>0.33706018518518521</v>
      </c>
      <c r="D461" s="9" t="s">
        <v>1539</v>
      </c>
      <c r="E461" s="9"/>
      <c r="F461" s="9"/>
      <c r="H461" s="9"/>
      <c r="I461" s="9" t="s">
        <v>22855</v>
      </c>
      <c r="J461" s="9" t="s">
        <v>11697</v>
      </c>
      <c r="K461" t="s">
        <v>22856</v>
      </c>
      <c r="L461" t="s">
        <v>22857</v>
      </c>
      <c r="M461" s="2" t="str">
        <f>HYPERLINK(склад2въезд1319202122237[[#This Row],[RelativePath]])</f>
        <v>11 Навес пилмат\GA3948333_5_20260327T080522Z.jpg</v>
      </c>
    </row>
    <row r="462" spans="1:13" x14ac:dyDescent="0.25">
      <c r="A462" s="1" t="s">
        <v>17</v>
      </c>
      <c r="B462" s="3">
        <v>46108</v>
      </c>
      <c r="C462" s="4">
        <v>0.37952546296296297</v>
      </c>
      <c r="D462" s="9" t="s">
        <v>588</v>
      </c>
      <c r="E462" s="9" t="s">
        <v>86</v>
      </c>
      <c r="F462" s="9"/>
      <c r="H462" s="9"/>
      <c r="I462" s="9" t="s">
        <v>22858</v>
      </c>
      <c r="J462" s="9" t="s">
        <v>11697</v>
      </c>
      <c r="K462" t="s">
        <v>22859</v>
      </c>
      <c r="L462" t="s">
        <v>22860</v>
      </c>
      <c r="M462" s="2" t="str">
        <f>HYPERLINK(склад2въезд1319202122237[[#This Row],[RelativePath]])</f>
        <v>11 Навес пилмат\GA3948333_5_20260327T090631Z.jpg</v>
      </c>
    </row>
    <row r="463" spans="1:13" x14ac:dyDescent="0.25">
      <c r="A463" s="1" t="s">
        <v>17</v>
      </c>
      <c r="B463" s="3">
        <v>46108</v>
      </c>
      <c r="C463" s="4">
        <v>0.37967592592592592</v>
      </c>
      <c r="D463" s="9" t="s">
        <v>588</v>
      </c>
      <c r="E463" s="9" t="s">
        <v>86</v>
      </c>
      <c r="F463" s="9"/>
      <c r="H463" s="9" t="s">
        <v>2352</v>
      </c>
      <c r="I463" s="9" t="s">
        <v>22861</v>
      </c>
      <c r="J463" s="9" t="s">
        <v>11697</v>
      </c>
      <c r="K463" t="s">
        <v>22862</v>
      </c>
      <c r="L463" t="s">
        <v>22863</v>
      </c>
      <c r="M463" s="2" t="str">
        <f>HYPERLINK(склад2въезд1319202122237[[#This Row],[RelativePath]])</f>
        <v>11 Навес пилмат\GA3948333_5_20260327T090644Z.jpg</v>
      </c>
    </row>
    <row r="464" spans="1:13" x14ac:dyDescent="0.25">
      <c r="A464" s="1" t="s">
        <v>17</v>
      </c>
      <c r="B464" s="3">
        <v>46108</v>
      </c>
      <c r="C464" s="4">
        <v>0.40181712962962962</v>
      </c>
      <c r="D464" s="9" t="s">
        <v>588</v>
      </c>
      <c r="E464" s="9" t="s">
        <v>86</v>
      </c>
      <c r="F464" s="9"/>
      <c r="H464" s="9"/>
      <c r="I464" s="9" t="s">
        <v>22630</v>
      </c>
      <c r="J464" s="9" t="s">
        <v>11697</v>
      </c>
      <c r="K464" t="s">
        <v>22631</v>
      </c>
      <c r="L464" t="s">
        <v>22632</v>
      </c>
      <c r="M464" s="2" t="str">
        <f>HYPERLINK(склад2въезд1319202122237[[#This Row],[RelativePath]])</f>
        <v>11 Навес пилмат\GA3948333_5_20260327T093837Z.jpg</v>
      </c>
    </row>
    <row r="465" spans="1:13" x14ac:dyDescent="0.25">
      <c r="A465" s="1" t="s">
        <v>17</v>
      </c>
      <c r="B465" s="3">
        <v>46108</v>
      </c>
      <c r="C465" s="4">
        <v>0.41167824074074072</v>
      </c>
      <c r="D465" s="9" t="s">
        <v>588</v>
      </c>
      <c r="E465" s="9" t="s">
        <v>86</v>
      </c>
      <c r="F465" s="9"/>
      <c r="H465" s="9"/>
      <c r="I465" s="9" t="s">
        <v>22864</v>
      </c>
      <c r="J465" s="9" t="s">
        <v>11697</v>
      </c>
      <c r="K465" t="s">
        <v>22865</v>
      </c>
      <c r="L465" t="s">
        <v>22866</v>
      </c>
      <c r="M465" s="2" t="str">
        <f>HYPERLINK(склад2въезд1319202122237[[#This Row],[RelativePath]])</f>
        <v>11 Навес пилмат\GA3948333_5_20260327T095249Z.jpg</v>
      </c>
    </row>
    <row r="466" spans="1:13" x14ac:dyDescent="0.25">
      <c r="A466" s="1" t="s">
        <v>17</v>
      </c>
      <c r="B466" s="3">
        <v>46108</v>
      </c>
      <c r="C466" s="4">
        <v>0.59505787037037039</v>
      </c>
      <c r="D466" s="9" t="s">
        <v>1539</v>
      </c>
      <c r="E466" s="9"/>
      <c r="F466" s="9"/>
      <c r="H466" s="9"/>
      <c r="I466" s="9" t="s">
        <v>22867</v>
      </c>
      <c r="J466" s="9" t="s">
        <v>11697</v>
      </c>
      <c r="K466" t="s">
        <v>22868</v>
      </c>
      <c r="L466" t="s">
        <v>22869</v>
      </c>
      <c r="M466" s="2" t="str">
        <f>HYPERLINK(склад2въезд1319202122237[[#This Row],[RelativePath]])</f>
        <v>11 Навес пилмат\GA3948333_5_20260327T141653Z.jpg</v>
      </c>
    </row>
    <row r="467" spans="1:13" x14ac:dyDescent="0.25">
      <c r="A467" s="1" t="s">
        <v>17</v>
      </c>
      <c r="B467" s="3">
        <v>46108</v>
      </c>
      <c r="C467" s="4">
        <v>0.82755787037037032</v>
      </c>
      <c r="D467" s="9" t="s">
        <v>4</v>
      </c>
      <c r="E467" s="9" t="s">
        <v>8</v>
      </c>
      <c r="F467" s="9"/>
      <c r="H467" s="9"/>
      <c r="I467" s="9" t="s">
        <v>22870</v>
      </c>
      <c r="J467" s="9" t="s">
        <v>11697</v>
      </c>
      <c r="K467" t="s">
        <v>22871</v>
      </c>
      <c r="L467" t="s">
        <v>22872</v>
      </c>
      <c r="M467" s="2" t="str">
        <f>HYPERLINK(склад2въезд1319202122237[[#This Row],[RelativePath]])</f>
        <v>11 Навес пилмат\GA3948333_5_20260327T195141Z.jpg</v>
      </c>
    </row>
    <row r="468" spans="1:13" x14ac:dyDescent="0.25">
      <c r="A468" s="1" t="s">
        <v>18</v>
      </c>
      <c r="B468" s="3">
        <v>46109</v>
      </c>
      <c r="C468" s="4">
        <v>0.47711805555555553</v>
      </c>
      <c r="D468" s="9" t="s">
        <v>4</v>
      </c>
      <c r="E468" s="9" t="s">
        <v>8</v>
      </c>
      <c r="F468" s="9"/>
      <c r="H468" s="9"/>
      <c r="I468" s="9" t="s">
        <v>23229</v>
      </c>
      <c r="J468" s="9" t="s">
        <v>11697</v>
      </c>
      <c r="K468" t="s">
        <v>23230</v>
      </c>
      <c r="L468" t="s">
        <v>23231</v>
      </c>
      <c r="M468" s="2" t="str">
        <f>HYPERLINK(склад2въезд1319202122237[[#This Row],[RelativePath]])</f>
        <v>11 Навес пилмат\GA3948333_5_20260328T112703Z.jpg</v>
      </c>
    </row>
    <row r="469" spans="1:13" x14ac:dyDescent="0.25">
      <c r="A469" s="1" t="s">
        <v>18</v>
      </c>
      <c r="B469" s="3">
        <v>46109</v>
      </c>
      <c r="C469" s="4">
        <v>0.82482638888888893</v>
      </c>
      <c r="D469" s="9" t="s">
        <v>4</v>
      </c>
      <c r="E469" s="9" t="s">
        <v>23359</v>
      </c>
      <c r="F469" s="9"/>
      <c r="H469" s="9"/>
      <c r="I469" s="9" t="s">
        <v>23232</v>
      </c>
      <c r="J469" s="9" t="s">
        <v>11697</v>
      </c>
      <c r="K469" t="s">
        <v>23233</v>
      </c>
      <c r="L469" t="s">
        <v>23234</v>
      </c>
      <c r="M469" s="2" t="str">
        <f>HYPERLINK(склад2въезд1319202122237[[#This Row],[RelativePath]])</f>
        <v>11 Навес пилмат\GA3948333_5_20260328T194745Z.jpg</v>
      </c>
    </row>
    <row r="470" spans="1:13" x14ac:dyDescent="0.25">
      <c r="A470" s="1" t="s">
        <v>22</v>
      </c>
      <c r="B470" s="3">
        <v>46110</v>
      </c>
      <c r="C470" s="4">
        <v>0.28986111111111112</v>
      </c>
      <c r="D470" s="9" t="s">
        <v>4</v>
      </c>
      <c r="E470" s="9" t="s">
        <v>8</v>
      </c>
      <c r="F470" s="9"/>
      <c r="H470" s="9"/>
      <c r="I470" s="9" t="s">
        <v>23235</v>
      </c>
      <c r="J470" s="9" t="s">
        <v>11697</v>
      </c>
      <c r="K470" t="s">
        <v>23236</v>
      </c>
      <c r="L470" t="s">
        <v>23237</v>
      </c>
      <c r="M470" s="2" t="str">
        <f>HYPERLINK(склад2въезд1319202122237[[#This Row],[RelativePath]])</f>
        <v>11 Навес пилмат\GA3948333_5_20260329T065724Z.jpg</v>
      </c>
    </row>
    <row r="471" spans="1:13" x14ac:dyDescent="0.25">
      <c r="A471" s="1" t="s">
        <v>22</v>
      </c>
      <c r="B471" s="3">
        <v>46110</v>
      </c>
      <c r="C471" s="4">
        <v>0.83484953703703701</v>
      </c>
      <c r="D471" s="9" t="s">
        <v>1607</v>
      </c>
      <c r="E471" s="9" t="s">
        <v>8</v>
      </c>
      <c r="F471" s="9"/>
      <c r="H471" s="9"/>
      <c r="I471" s="9" t="s">
        <v>23238</v>
      </c>
      <c r="J471" s="9" t="s">
        <v>11697</v>
      </c>
      <c r="K471" t="s">
        <v>23239</v>
      </c>
      <c r="L471" t="s">
        <v>23240</v>
      </c>
      <c r="M471" s="2" t="str">
        <f>HYPERLINK(склад2въезд1319202122237[[#This Row],[RelativePath]])</f>
        <v>11 Навес пилмат\GA3948333_5_20260329T200211Z.jpg</v>
      </c>
    </row>
    <row r="472" spans="1:13" x14ac:dyDescent="0.25">
      <c r="A472" s="1" t="s">
        <v>13</v>
      </c>
      <c r="B472" s="3">
        <v>46111</v>
      </c>
      <c r="C472" s="4">
        <v>0.29172453703703705</v>
      </c>
      <c r="D472" s="9" t="s">
        <v>4</v>
      </c>
      <c r="E472" s="9" t="s">
        <v>8</v>
      </c>
      <c r="F472" s="9"/>
      <c r="H472" s="9"/>
      <c r="I472" s="9" t="s">
        <v>23711</v>
      </c>
      <c r="J472" s="9" t="s">
        <v>11697</v>
      </c>
      <c r="K472" t="s">
        <v>23712</v>
      </c>
      <c r="L472" t="s">
        <v>23713</v>
      </c>
      <c r="M472" s="2" t="str">
        <f>HYPERLINK(склад2въезд1319202122237[[#This Row],[RelativePath]])</f>
        <v>11 Навес пилмат\GA3948333_5_20260330T070005Z.jpg</v>
      </c>
    </row>
    <row r="473" spans="1:13" x14ac:dyDescent="0.25">
      <c r="A473" s="1" t="s">
        <v>13</v>
      </c>
      <c r="B473" s="3">
        <v>46111</v>
      </c>
      <c r="C473" s="4">
        <v>0.41314814814814815</v>
      </c>
      <c r="D473" s="9" t="s">
        <v>588</v>
      </c>
      <c r="E473" s="9" t="s">
        <v>86</v>
      </c>
      <c r="F473" s="9"/>
      <c r="H473" s="9"/>
      <c r="I473" s="9" t="s">
        <v>23714</v>
      </c>
      <c r="J473" s="9" t="s">
        <v>11697</v>
      </c>
      <c r="K473" t="s">
        <v>23715</v>
      </c>
      <c r="L473" t="s">
        <v>23716</v>
      </c>
      <c r="M473" s="2" t="str">
        <f>HYPERLINK(склад2въезд1319202122237[[#This Row],[RelativePath]])</f>
        <v>11 Навес пилмат\GA3948333_5_20260330T095456Z.jpg</v>
      </c>
    </row>
    <row r="474" spans="1:13" x14ac:dyDescent="0.25">
      <c r="A474" s="1" t="s">
        <v>13</v>
      </c>
      <c r="B474" s="3">
        <v>46111</v>
      </c>
      <c r="C474" s="4">
        <v>0.44369212962962962</v>
      </c>
      <c r="D474" s="9" t="s">
        <v>588</v>
      </c>
      <c r="E474" s="9" t="s">
        <v>86</v>
      </c>
      <c r="F474" s="9"/>
      <c r="H474" s="9"/>
      <c r="I474" s="9" t="s">
        <v>23717</v>
      </c>
      <c r="J474" s="9" t="s">
        <v>11697</v>
      </c>
      <c r="K474" t="s">
        <v>23718</v>
      </c>
      <c r="L474" t="s">
        <v>23719</v>
      </c>
      <c r="M474" s="2" t="str">
        <f>HYPERLINK(склад2въезд1319202122237[[#This Row],[RelativePath]])</f>
        <v>11 Навес пилмат\GA3948333_5_20260330T103855Z.jpg</v>
      </c>
    </row>
    <row r="475" spans="1:13" x14ac:dyDescent="0.25">
      <c r="A475" s="1" t="s">
        <v>13</v>
      </c>
      <c r="B475" s="3">
        <v>46111</v>
      </c>
      <c r="C475" s="4">
        <v>0.78412037037037041</v>
      </c>
      <c r="D475" s="9" t="s">
        <v>1539</v>
      </c>
      <c r="E475" s="9"/>
      <c r="F475" s="9"/>
      <c r="H475" s="9"/>
      <c r="I475" s="9" t="s">
        <v>23720</v>
      </c>
      <c r="J475" s="9" t="s">
        <v>11697</v>
      </c>
      <c r="K475" t="s">
        <v>23721</v>
      </c>
      <c r="L475" t="s">
        <v>23722</v>
      </c>
      <c r="M475" s="2" t="str">
        <f>HYPERLINK(склад2въезд1319202122237[[#This Row],[RelativePath]])</f>
        <v>11 Навес пилмат\GA3948333_5_20260330T184908Z.jpg</v>
      </c>
    </row>
    <row r="476" spans="1:13" x14ac:dyDescent="0.25">
      <c r="A476" s="1" t="s">
        <v>13</v>
      </c>
      <c r="B476" s="3">
        <v>46111</v>
      </c>
      <c r="C476" s="4">
        <v>0.82415509259259256</v>
      </c>
      <c r="D476" s="9" t="s">
        <v>4</v>
      </c>
      <c r="E476" s="9" t="s">
        <v>8</v>
      </c>
      <c r="F476" s="9"/>
      <c r="H476" s="9"/>
      <c r="I476" s="9" t="s">
        <v>23723</v>
      </c>
      <c r="J476" s="9" t="s">
        <v>11697</v>
      </c>
      <c r="K476" t="s">
        <v>23724</v>
      </c>
      <c r="L476" t="s">
        <v>23725</v>
      </c>
      <c r="M476" s="2" t="str">
        <f>HYPERLINK(склад2въезд1319202122237[[#This Row],[RelativePath]])</f>
        <v>11 Навес пилмат\GA3948333_5_20260330T194647Z.jpg</v>
      </c>
    </row>
    <row r="477" spans="1:13" x14ac:dyDescent="0.25">
      <c r="A477" s="1" t="s">
        <v>14</v>
      </c>
      <c r="B477" s="3">
        <v>46112</v>
      </c>
      <c r="C477" s="4">
        <v>0.36334490740740738</v>
      </c>
      <c r="D477" s="9" t="s">
        <v>4</v>
      </c>
      <c r="E477" s="9" t="s">
        <v>8</v>
      </c>
      <c r="F477" s="9"/>
      <c r="H477" s="9"/>
      <c r="I477" s="9" t="s">
        <v>23726</v>
      </c>
      <c r="J477" s="9" t="s">
        <v>11697</v>
      </c>
      <c r="K477" t="s">
        <v>23727</v>
      </c>
      <c r="L477" t="s">
        <v>23728</v>
      </c>
      <c r="M477" s="2" t="str">
        <f>HYPERLINK(склад2въезд1319202122237[[#This Row],[RelativePath]])</f>
        <v>11 Навес пилмат\GA3948333_5_20260331T084313Z.jpg</v>
      </c>
    </row>
    <row r="478" spans="1:13" x14ac:dyDescent="0.25">
      <c r="A478" s="1" t="s">
        <v>14</v>
      </c>
      <c r="B478" s="3">
        <v>46112</v>
      </c>
      <c r="C478" s="4">
        <v>0.4465972222222222</v>
      </c>
      <c r="D478" s="9" t="s">
        <v>1539</v>
      </c>
      <c r="E478" s="9"/>
      <c r="F478" s="9"/>
      <c r="H478" s="9"/>
      <c r="I478" s="9" t="s">
        <v>23729</v>
      </c>
      <c r="J478" s="9" t="s">
        <v>11697</v>
      </c>
      <c r="K478" t="s">
        <v>23730</v>
      </c>
      <c r="L478" t="s">
        <v>23731</v>
      </c>
      <c r="M478" s="2" t="str">
        <f>HYPERLINK(склад2въезд1319202122237[[#This Row],[RelativePath]])</f>
        <v>11 Навес пилмат\GA3948333_5_20260331T104306Z.jpg</v>
      </c>
    </row>
    <row r="479" spans="1:13" x14ac:dyDescent="0.25">
      <c r="A479" s="1" t="s">
        <v>14</v>
      </c>
      <c r="B479" s="3">
        <v>46112</v>
      </c>
      <c r="C479" s="4">
        <v>0.60890046296296296</v>
      </c>
      <c r="D479" s="9" t="s">
        <v>1539</v>
      </c>
      <c r="E479" s="9"/>
      <c r="F479" s="9"/>
      <c r="H479" s="9"/>
      <c r="I479" s="9" t="s">
        <v>23732</v>
      </c>
      <c r="J479" s="9" t="s">
        <v>11697</v>
      </c>
      <c r="K479" t="s">
        <v>23733</v>
      </c>
      <c r="L479" t="s">
        <v>23734</v>
      </c>
      <c r="M479" s="2" t="str">
        <f>HYPERLINK(склад2въезд1319202122237[[#This Row],[RelativePath]])</f>
        <v>11 Навес пилмат\GA3948333_5_20260331T143649Z.jpg</v>
      </c>
    </row>
    <row r="480" spans="1:13" x14ac:dyDescent="0.25">
      <c r="A480" s="1" t="s">
        <v>14</v>
      </c>
      <c r="B480" s="3">
        <v>46112</v>
      </c>
      <c r="C480" s="4">
        <v>0.65243055555555551</v>
      </c>
      <c r="D480" s="9" t="s">
        <v>1539</v>
      </c>
      <c r="E480" s="9"/>
      <c r="F480" s="9"/>
      <c r="H480" s="9"/>
      <c r="I480" s="9" t="s">
        <v>23735</v>
      </c>
      <c r="J480" s="9" t="s">
        <v>11697</v>
      </c>
      <c r="K480" t="s">
        <v>23736</v>
      </c>
      <c r="L480" t="s">
        <v>23737</v>
      </c>
      <c r="M480" s="2" t="str">
        <f>HYPERLINK(склад2въезд1319202122237[[#This Row],[RelativePath]])</f>
        <v>11 Навес пилмат\GA3948333_5_20260331T153930Z.jpg</v>
      </c>
    </row>
    <row r="481" spans="1:13" x14ac:dyDescent="0.25">
      <c r="A481" s="1" t="s">
        <v>14</v>
      </c>
      <c r="B481" s="3">
        <v>46112</v>
      </c>
      <c r="C481" s="4">
        <v>0.83862268518518523</v>
      </c>
      <c r="D481" s="9" t="s">
        <v>4</v>
      </c>
      <c r="E481" s="9" t="s">
        <v>11073</v>
      </c>
      <c r="F481" s="9"/>
      <c r="H481" s="9"/>
      <c r="I481" s="9" t="s">
        <v>23738</v>
      </c>
      <c r="J481" s="9" t="s">
        <v>11697</v>
      </c>
      <c r="K481" t="s">
        <v>23739</v>
      </c>
      <c r="L481" t="s">
        <v>23740</v>
      </c>
      <c r="M481" s="2" t="str">
        <f>HYPERLINK(склад2въезд1319202122237[[#This Row],[RelativePath]])</f>
        <v>11 Навес пилмат\GA3948333_5_20260331T200737Z.jpg</v>
      </c>
    </row>
    <row r="482" spans="1:13" x14ac:dyDescent="0.25">
      <c r="A482" s="1" t="s">
        <v>14</v>
      </c>
      <c r="B482" s="3">
        <v>46112</v>
      </c>
      <c r="C482" s="4">
        <v>0.84142361111111108</v>
      </c>
      <c r="D482" s="9" t="s">
        <v>4</v>
      </c>
      <c r="E482" s="9" t="s">
        <v>11073</v>
      </c>
      <c r="F482" s="9"/>
      <c r="H482" s="9"/>
      <c r="I482" s="9" t="s">
        <v>23741</v>
      </c>
      <c r="J482" s="9" t="s">
        <v>11697</v>
      </c>
      <c r="K482" t="s">
        <v>23742</v>
      </c>
      <c r="L482" t="s">
        <v>23743</v>
      </c>
      <c r="M482" s="2" t="str">
        <f>HYPERLINK(склад2въезд1319202122237[[#This Row],[RelativePath]])</f>
        <v>11 Навес пилмат\GA3948333_5_20260331T201139Z.jpg</v>
      </c>
    </row>
    <row r="483" spans="1:13" x14ac:dyDescent="0.25">
      <c r="A483" s="1" t="s">
        <v>14</v>
      </c>
      <c r="B483" s="3">
        <v>46112</v>
      </c>
      <c r="C483" s="4">
        <v>0.98979166666666663</v>
      </c>
      <c r="D483" s="9" t="s">
        <v>1273</v>
      </c>
      <c r="E483" s="9" t="s">
        <v>23975</v>
      </c>
      <c r="F483" s="9" t="s">
        <v>60</v>
      </c>
      <c r="H483" s="9"/>
      <c r="I483" s="9" t="s">
        <v>24238</v>
      </c>
      <c r="J483" s="9" t="s">
        <v>11697</v>
      </c>
      <c r="K483" t="s">
        <v>24239</v>
      </c>
      <c r="L483" t="s">
        <v>24240</v>
      </c>
      <c r="M483" s="2" t="str">
        <f>HYPERLINK(склад2въезд1319202122237[[#This Row],[RelativePath]])</f>
        <v>11 Навес пилмат\GA3948333_5_20260331T234518Z.jpg</v>
      </c>
    </row>
    <row r="484" spans="1:13" x14ac:dyDescent="0.25">
      <c r="A484" s="1" t="s">
        <v>15</v>
      </c>
      <c r="B484" s="3">
        <v>46113</v>
      </c>
      <c r="C484" s="4">
        <v>0.26593749999999999</v>
      </c>
      <c r="D484" s="9" t="s">
        <v>4</v>
      </c>
      <c r="E484" s="9" t="s">
        <v>23359</v>
      </c>
      <c r="F484" s="9"/>
      <c r="H484" s="9"/>
      <c r="I484" s="9" t="s">
        <v>24241</v>
      </c>
      <c r="J484" s="9" t="s">
        <v>11697</v>
      </c>
      <c r="K484" t="s">
        <v>24242</v>
      </c>
      <c r="L484" t="s">
        <v>24243</v>
      </c>
      <c r="M484" s="2" t="str">
        <f>HYPERLINK(склад2въезд1319202122237[[#This Row],[RelativePath]])</f>
        <v>11 Навес пилмат\GA3948333_5_20260401T062257Z.jpg</v>
      </c>
    </row>
    <row r="485" spans="1:13" x14ac:dyDescent="0.25">
      <c r="A485" s="1" t="s">
        <v>15</v>
      </c>
      <c r="B485" s="3">
        <v>46113</v>
      </c>
      <c r="C485" s="4">
        <v>0.36283564814814817</v>
      </c>
      <c r="D485" s="9" t="s">
        <v>4</v>
      </c>
      <c r="E485" s="9" t="s">
        <v>24664</v>
      </c>
      <c r="F485" s="9"/>
      <c r="H485" s="9"/>
      <c r="I485" s="9" t="s">
        <v>24244</v>
      </c>
      <c r="J485" s="9" t="s">
        <v>11697</v>
      </c>
      <c r="K485" t="s">
        <v>24245</v>
      </c>
      <c r="L485" t="s">
        <v>24246</v>
      </c>
      <c r="M485" s="2" t="str">
        <f>HYPERLINK(склад2въезд1319202122237[[#This Row],[RelativePath]])</f>
        <v>11 Навес пилмат\GA3948333_5_20260401T084229Z.jpg</v>
      </c>
    </row>
    <row r="486" spans="1:13" x14ac:dyDescent="0.25">
      <c r="A486" s="1" t="s">
        <v>15</v>
      </c>
      <c r="B486" s="3">
        <v>46113</v>
      </c>
      <c r="C486" s="4">
        <v>0.38313657407407409</v>
      </c>
      <c r="D486" s="9" t="s">
        <v>4</v>
      </c>
      <c r="E486" s="9" t="s">
        <v>4099</v>
      </c>
      <c r="F486" s="9"/>
      <c r="H486" s="9"/>
      <c r="I486" s="9" t="s">
        <v>24247</v>
      </c>
      <c r="J486" s="9" t="s">
        <v>11697</v>
      </c>
      <c r="K486" t="s">
        <v>24248</v>
      </c>
      <c r="L486" t="s">
        <v>24249</v>
      </c>
      <c r="M486" s="2" t="str">
        <f>HYPERLINK(склад2въезд1319202122237[[#This Row],[RelativePath]])</f>
        <v>11 Навес пилмат\GA3948333_5_20260401T091143Z.jpg</v>
      </c>
    </row>
    <row r="487" spans="1:13" x14ac:dyDescent="0.25">
      <c r="A487" s="1" t="s">
        <v>15</v>
      </c>
      <c r="B487" s="3">
        <v>46113</v>
      </c>
      <c r="C487" s="4">
        <v>0.64427083333333335</v>
      </c>
      <c r="D487" s="9" t="s">
        <v>588</v>
      </c>
      <c r="E487" s="9" t="s">
        <v>86</v>
      </c>
      <c r="F487" s="9"/>
      <c r="H487" s="9"/>
      <c r="I487" s="9" t="s">
        <v>24250</v>
      </c>
      <c r="J487" s="9" t="s">
        <v>11697</v>
      </c>
      <c r="K487" t="s">
        <v>24251</v>
      </c>
      <c r="L487" t="s">
        <v>24252</v>
      </c>
      <c r="M487" s="2" t="str">
        <f>HYPERLINK(склад2въезд1319202122237[[#This Row],[RelativePath]])</f>
        <v>11 Навес пилмат\GA3948333_5_20260401T152745Z.jpg</v>
      </c>
    </row>
    <row r="488" spans="1:13" x14ac:dyDescent="0.25">
      <c r="A488" s="1" t="s">
        <v>15</v>
      </c>
      <c r="B488" s="3">
        <v>46113</v>
      </c>
      <c r="C488" s="4">
        <v>0.70664351851851848</v>
      </c>
      <c r="D488" s="9" t="s">
        <v>1539</v>
      </c>
      <c r="E488" s="9"/>
      <c r="F488" s="9"/>
      <c r="H488" s="9"/>
      <c r="I488" s="9" t="s">
        <v>24253</v>
      </c>
      <c r="J488" s="9" t="s">
        <v>11697</v>
      </c>
      <c r="K488" t="s">
        <v>24254</v>
      </c>
      <c r="L488" t="s">
        <v>24255</v>
      </c>
      <c r="M488" s="2" t="str">
        <f>HYPERLINK(склад2въезд1319202122237[[#This Row],[RelativePath]])</f>
        <v>11 Навес пилмат\GA3948333_5_20260401T165734Z.jpg</v>
      </c>
    </row>
    <row r="489" spans="1:13" x14ac:dyDescent="0.25">
      <c r="A489" s="1" t="s">
        <v>15</v>
      </c>
      <c r="B489" s="3">
        <v>46113</v>
      </c>
      <c r="C489" s="4">
        <v>0.79020833333333329</v>
      </c>
      <c r="D489" s="9" t="s">
        <v>4</v>
      </c>
      <c r="E489" s="9" t="s">
        <v>8</v>
      </c>
      <c r="F489" s="9"/>
      <c r="H489" s="9"/>
      <c r="I489" s="9" t="s">
        <v>24256</v>
      </c>
      <c r="J489" s="9" t="s">
        <v>11697</v>
      </c>
      <c r="K489" t="s">
        <v>24257</v>
      </c>
      <c r="L489" t="s">
        <v>24258</v>
      </c>
      <c r="M489" s="2" t="str">
        <f>HYPERLINK(склад2въезд1319202122237[[#This Row],[RelativePath]])</f>
        <v>11 Навес пилмат\GA3948333_5_20260401T185754Z.jpg</v>
      </c>
    </row>
    <row r="490" spans="1:13" x14ac:dyDescent="0.25">
      <c r="A490" s="1" t="s">
        <v>16</v>
      </c>
      <c r="B490" s="3">
        <v>46114</v>
      </c>
      <c r="C490" s="4">
        <v>0.40469907407407407</v>
      </c>
      <c r="D490" s="9" t="s">
        <v>4</v>
      </c>
      <c r="E490" s="9" t="s">
        <v>8</v>
      </c>
      <c r="F490" s="9"/>
      <c r="H490" s="9"/>
      <c r="I490" s="9" t="s">
        <v>24498</v>
      </c>
      <c r="J490" s="9" t="s">
        <v>11697</v>
      </c>
      <c r="K490" t="s">
        <v>24499</v>
      </c>
      <c r="L490" t="s">
        <v>24500</v>
      </c>
      <c r="M490" s="2" t="str">
        <f>HYPERLINK(склад2въезд1319202122237[[#This Row],[RelativePath]])</f>
        <v>11 Навес пилмат\GA3948333_5_20260402T094246Z.jpg</v>
      </c>
    </row>
    <row r="491" spans="1:13" x14ac:dyDescent="0.25">
      <c r="A491" s="1" t="s">
        <v>16</v>
      </c>
      <c r="B491" s="3">
        <v>46114</v>
      </c>
      <c r="C491" s="4">
        <v>0.41994212962962962</v>
      </c>
      <c r="D491" s="9" t="s">
        <v>588</v>
      </c>
      <c r="E491" s="9" t="s">
        <v>86</v>
      </c>
      <c r="F491" s="9"/>
      <c r="H491" s="9"/>
      <c r="I491" s="9" t="s">
        <v>24501</v>
      </c>
      <c r="J491" s="9" t="s">
        <v>11697</v>
      </c>
      <c r="K491" t="s">
        <v>24502</v>
      </c>
      <c r="L491" t="s">
        <v>24503</v>
      </c>
      <c r="M491" s="2" t="str">
        <f>HYPERLINK(склад2въезд1319202122237[[#This Row],[RelativePath]])</f>
        <v>11 Навес пилмат\GA3948333_5_20260402T100443Z.jpg</v>
      </c>
    </row>
    <row r="492" spans="1:13" x14ac:dyDescent="0.25">
      <c r="A492" s="1" t="s">
        <v>16</v>
      </c>
      <c r="B492" s="3">
        <v>46114</v>
      </c>
      <c r="C492" s="4">
        <v>0.5627199074074074</v>
      </c>
      <c r="D492" s="9" t="s">
        <v>1539</v>
      </c>
      <c r="E492" s="9"/>
      <c r="F492" s="9"/>
      <c r="H492" s="9"/>
      <c r="I492" s="9" t="s">
        <v>24504</v>
      </c>
      <c r="J492" s="9" t="s">
        <v>11697</v>
      </c>
      <c r="K492" t="s">
        <v>24505</v>
      </c>
      <c r="L492" t="s">
        <v>24506</v>
      </c>
      <c r="M492" s="2" t="str">
        <f>HYPERLINK(склад2въезд1319202122237[[#This Row],[RelativePath]])</f>
        <v>11 Навес пилмат\GA3948333_5_20260402T133019Z.jpg</v>
      </c>
    </row>
    <row r="493" spans="1:13" x14ac:dyDescent="0.25">
      <c r="A493" s="1" t="s">
        <v>16</v>
      </c>
      <c r="B493" s="3">
        <v>46114</v>
      </c>
      <c r="C493" s="4">
        <v>0.66462962962962968</v>
      </c>
      <c r="D493" s="9" t="s">
        <v>588</v>
      </c>
      <c r="E493" s="9" t="s">
        <v>86</v>
      </c>
      <c r="F493" s="9"/>
      <c r="H493" s="9"/>
      <c r="I493" s="9" t="s">
        <v>24507</v>
      </c>
      <c r="J493" s="9" t="s">
        <v>11697</v>
      </c>
      <c r="K493" t="s">
        <v>24508</v>
      </c>
      <c r="L493" t="s">
        <v>24509</v>
      </c>
      <c r="M493" s="2" t="str">
        <f>HYPERLINK(склад2въезд1319202122237[[#This Row],[RelativePath]])</f>
        <v>11 Навес пилмат\GA3948333_5_20260402T155704Z.jpg</v>
      </c>
    </row>
    <row r="494" spans="1:13" x14ac:dyDescent="0.25">
      <c r="A494" s="1" t="s">
        <v>16</v>
      </c>
      <c r="B494" s="3">
        <v>46114</v>
      </c>
      <c r="C494" s="4">
        <v>0.71456018518518516</v>
      </c>
      <c r="D494" s="9" t="s">
        <v>588</v>
      </c>
      <c r="E494" s="9" t="s">
        <v>86</v>
      </c>
      <c r="F494" s="9"/>
      <c r="H494" s="9"/>
      <c r="I494" s="9" t="s">
        <v>24510</v>
      </c>
      <c r="J494" s="9" t="s">
        <v>11697</v>
      </c>
      <c r="K494" t="s">
        <v>24511</v>
      </c>
      <c r="L494" t="s">
        <v>24512</v>
      </c>
      <c r="M494" s="2" t="str">
        <f>HYPERLINK(склад2въезд1319202122237[[#This Row],[RelativePath]])</f>
        <v>11 Навес пилмат\GA3948333_5_20260402T170858Z.jpg</v>
      </c>
    </row>
    <row r="495" spans="1:13" x14ac:dyDescent="0.25">
      <c r="A495" s="1" t="s">
        <v>16</v>
      </c>
      <c r="B495" s="3">
        <v>46114</v>
      </c>
      <c r="C495" s="4">
        <v>0.74524305555555559</v>
      </c>
      <c r="D495" s="9" t="s">
        <v>1539</v>
      </c>
      <c r="E495" s="9"/>
      <c r="F495" s="9"/>
      <c r="H495" s="9"/>
      <c r="I495" s="9" t="s">
        <v>24513</v>
      </c>
      <c r="J495" s="9" t="s">
        <v>11697</v>
      </c>
      <c r="K495" t="s">
        <v>24514</v>
      </c>
      <c r="L495" t="s">
        <v>24515</v>
      </c>
      <c r="M495" s="2" t="str">
        <f>HYPERLINK(склад2въезд1319202122237[[#This Row],[RelativePath]])</f>
        <v>11 Навес пилмат\GA3948333_5_20260402T175309Z.jpg</v>
      </c>
    </row>
    <row r="496" spans="1:13" x14ac:dyDescent="0.25">
      <c r="A496" s="1" t="s">
        <v>16</v>
      </c>
      <c r="B496" s="3">
        <v>46114</v>
      </c>
      <c r="C496" s="4">
        <v>0.81861111111111107</v>
      </c>
      <c r="D496" s="9" t="s">
        <v>4</v>
      </c>
      <c r="E496" s="9" t="s">
        <v>8</v>
      </c>
      <c r="F496" s="9"/>
      <c r="H496" s="9"/>
      <c r="I496" s="9" t="s">
        <v>24516</v>
      </c>
      <c r="J496" s="9" t="s">
        <v>11697</v>
      </c>
      <c r="K496" t="s">
        <v>24517</v>
      </c>
      <c r="L496" t="s">
        <v>24518</v>
      </c>
      <c r="M496" s="2" t="str">
        <f>HYPERLINK(склад2въезд1319202122237[[#This Row],[RelativePath]])</f>
        <v>11 Навес пилмат\GA3948333_5_20260402T193848Z.jpg</v>
      </c>
    </row>
  </sheetData>
  <conditionalFormatting sqref="D497:D507 E497:E510 G2:H496 D2:E496">
    <cfRule type="containsText" dxfId="768" priority="14" operator="containsText" text="Выезд с территории">
      <formula>NOT(ISERROR(SEARCH("Выезд с территории",D2)))</formula>
    </cfRule>
  </conditionalFormatting>
  <conditionalFormatting sqref="F2:F496">
    <cfRule type="notContainsText" dxfId="767" priority="13" operator="notContains" text="порожний">
      <formula>ISERROR(SEARCH("порожний",F2))</formula>
    </cfRule>
  </conditionalFormatting>
  <conditionalFormatting sqref="E2:E510">
    <cfRule type="containsText" dxfId="766" priority="11" operator="containsText" text="Газель базы">
      <formula>NOT(ISERROR(SEARCH("Газель базы",E2)))</formula>
    </cfRule>
    <cfRule type="containsText" dxfId="765" priority="12" operator="containsText" text="Погрузчик базы">
      <formula>NOT(ISERROR(SEARCH("Погрузчик базы",E2)))</formula>
    </cfRule>
  </conditionalFormatting>
  <conditionalFormatting sqref="E2:E510">
    <cfRule type="containsText" dxfId="764" priority="10" operator="containsText" text="Трактор базы">
      <formula>NOT(ISERROR(SEARCH("Трактор базы",E2)))</formula>
    </cfRule>
  </conditionalFormatting>
  <conditionalFormatting sqref="A2:C496">
    <cfRule type="expression" dxfId="763" priority="9">
      <formula>$A2="пн"</formula>
    </cfRule>
  </conditionalFormatting>
  <conditionalFormatting sqref="A2:C498">
    <cfRule type="expression" dxfId="762" priority="3">
      <formula>$A2="вс"</formula>
    </cfRule>
    <cfRule type="expression" dxfId="761" priority="4">
      <formula>$A2="сб"</formula>
    </cfRule>
    <cfRule type="expression" dxfId="760" priority="5">
      <formula>$A2="пт"</formula>
    </cfRule>
    <cfRule type="expression" dxfId="759" priority="6">
      <formula>$A2="чт"</formula>
    </cfRule>
    <cfRule type="expression" dxfId="758" priority="7">
      <formula>$A2="ср"</formula>
    </cfRule>
    <cfRule type="expression" dxfId="757" priority="8">
      <formula>$A2="вт"</formula>
    </cfRule>
  </conditionalFormatting>
  <conditionalFormatting sqref="D2:D507">
    <cfRule type="containsText" dxfId="7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7">
    <cfRule type="containsText" dxfId="7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14"/>
  <sheetViews>
    <sheetView zoomScale="90" zoomScaleNormal="90" workbookViewId="0">
      <pane ySplit="1" topLeftCell="A401" activePane="bottomLeft" state="frozen"/>
      <selection pane="bottomLeft" activeCell="I408" sqref="I408:I4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9" t="s">
        <v>4</v>
      </c>
      <c r="E390" s="9" t="s">
        <v>8</v>
      </c>
      <c r="F390" s="9"/>
      <c r="H390" s="9"/>
      <c r="I390" s="9" t="s">
        <v>23241</v>
      </c>
      <c r="J390" s="9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9" t="s">
        <v>4</v>
      </c>
      <c r="E391" s="9" t="s">
        <v>8</v>
      </c>
      <c r="F391" s="9"/>
      <c r="H391" s="9"/>
      <c r="I391" s="9" t="s">
        <v>23243</v>
      </c>
      <c r="J391" s="9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9" t="s">
        <v>4</v>
      </c>
      <c r="E392" s="9" t="s">
        <v>8</v>
      </c>
      <c r="F392" s="9"/>
      <c r="H392" s="9"/>
      <c r="I392" s="9" t="s">
        <v>23246</v>
      </c>
      <c r="J392" s="9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9" t="s">
        <v>4</v>
      </c>
      <c r="E393" s="9" t="s">
        <v>8</v>
      </c>
      <c r="F393" s="9"/>
      <c r="H393" s="9"/>
      <c r="I393" s="9" t="s">
        <v>23249</v>
      </c>
      <c r="J393" s="9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9" t="s">
        <v>4</v>
      </c>
      <c r="E394" s="9" t="s">
        <v>8</v>
      </c>
      <c r="F394" s="9"/>
      <c r="H394" s="9"/>
      <c r="I394" s="9" t="s">
        <v>23252</v>
      </c>
      <c r="J394" s="9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9" t="s">
        <v>4</v>
      </c>
      <c r="E395" s="9" t="s">
        <v>8</v>
      </c>
      <c r="F395" s="9"/>
      <c r="H395" s="9"/>
      <c r="I395" s="9" t="s">
        <v>23255</v>
      </c>
      <c r="J395" s="9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9" t="s">
        <v>4</v>
      </c>
      <c r="E396" s="9" t="s">
        <v>8</v>
      </c>
      <c r="F396" s="9"/>
      <c r="H396" s="9"/>
      <c r="I396" s="9" t="s">
        <v>23258</v>
      </c>
      <c r="J396" s="9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9" t="s">
        <v>4</v>
      </c>
      <c r="E397" s="9" t="s">
        <v>8</v>
      </c>
      <c r="F397" s="9"/>
      <c r="H397" s="9"/>
      <c r="I397" s="9" t="s">
        <v>23261</v>
      </c>
      <c r="J397" s="9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9" t="s">
        <v>4</v>
      </c>
      <c r="E398" s="9" t="s">
        <v>8</v>
      </c>
      <c r="F398" s="9"/>
      <c r="H398" s="9"/>
      <c r="I398" s="9" t="s">
        <v>23744</v>
      </c>
      <c r="J398" s="9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9" t="s">
        <v>10020</v>
      </c>
      <c r="E399" s="9"/>
      <c r="F399" s="9"/>
      <c r="H399" s="9"/>
      <c r="I399" s="9" t="s">
        <v>23747</v>
      </c>
      <c r="J399" s="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9" t="s">
        <v>10020</v>
      </c>
      <c r="E400" s="9"/>
      <c r="F400" s="9"/>
      <c r="H400" s="9"/>
      <c r="I400" s="9" t="s">
        <v>23750</v>
      </c>
      <c r="J400" s="9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9" t="s">
        <v>4</v>
      </c>
      <c r="E401" s="9" t="s">
        <v>8</v>
      </c>
      <c r="F401" s="9"/>
      <c r="H401" s="9"/>
      <c r="I401" s="9" t="s">
        <v>23753</v>
      </c>
      <c r="J401" s="9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9" t="s">
        <v>10020</v>
      </c>
      <c r="E402" s="9"/>
      <c r="F402" s="9"/>
      <c r="H402" s="9"/>
      <c r="I402" s="9" t="s">
        <v>23756</v>
      </c>
      <c r="J402" s="9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9" t="s">
        <v>4</v>
      </c>
      <c r="E403" s="9" t="s">
        <v>8</v>
      </c>
      <c r="F403" s="9"/>
      <c r="H403" s="9"/>
      <c r="I403" s="9" t="s">
        <v>23759</v>
      </c>
      <c r="J403" s="9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9" t="s">
        <v>10020</v>
      </c>
      <c r="E404" s="9"/>
      <c r="F404" s="9"/>
      <c r="H404" s="9"/>
      <c r="I404" s="9" t="s">
        <v>23762</v>
      </c>
      <c r="J404" s="9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9" t="s">
        <v>10020</v>
      </c>
      <c r="E405" s="9"/>
      <c r="F405" s="9"/>
      <c r="H405" s="9"/>
      <c r="I405" s="9" t="s">
        <v>23765</v>
      </c>
      <c r="J405" s="9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9" t="s">
        <v>10020</v>
      </c>
      <c r="E406" s="9"/>
      <c r="F406" s="9"/>
      <c r="H406" s="9"/>
      <c r="I406" s="9" t="s">
        <v>23768</v>
      </c>
      <c r="J406" s="9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9" t="s">
        <v>4</v>
      </c>
      <c r="E407" s="9" t="s">
        <v>8</v>
      </c>
      <c r="F407" s="9"/>
      <c r="H407" s="9"/>
      <c r="I407" s="9" t="s">
        <v>23771</v>
      </c>
      <c r="J407" s="9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9" t="s">
        <v>10020</v>
      </c>
      <c r="E408" s="9"/>
      <c r="F408" s="9"/>
      <c r="H408" s="9"/>
      <c r="I408" s="9" t="s">
        <v>24259</v>
      </c>
      <c r="J408" s="9" t="s">
        <v>2399</v>
      </c>
      <c r="K408" t="s">
        <v>24260</v>
      </c>
      <c r="L408" t="s">
        <v>24261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9" t="s">
        <v>10020</v>
      </c>
      <c r="E409" s="9"/>
      <c r="F409" s="9"/>
      <c r="H409" s="9"/>
      <c r="I409" s="9" t="s">
        <v>24262</v>
      </c>
      <c r="J409" s="9" t="s">
        <v>2399</v>
      </c>
      <c r="K409" t="s">
        <v>24263</v>
      </c>
      <c r="L409" t="s">
        <v>24264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9" t="s">
        <v>10020</v>
      </c>
      <c r="E410" s="9"/>
      <c r="F410" s="9"/>
      <c r="H410" s="9"/>
      <c r="I410" s="9" t="s">
        <v>24265</v>
      </c>
      <c r="J410" s="9" t="s">
        <v>2399</v>
      </c>
      <c r="K410" t="s">
        <v>24266</v>
      </c>
      <c r="L410" t="s">
        <v>24267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9" t="s">
        <v>4</v>
      </c>
      <c r="E411" s="9" t="s">
        <v>8</v>
      </c>
      <c r="F411" s="9"/>
      <c r="H411" s="9"/>
      <c r="I411" s="9" t="s">
        <v>24268</v>
      </c>
      <c r="J411" s="9" t="s">
        <v>2399</v>
      </c>
      <c r="K411" t="s">
        <v>24269</v>
      </c>
      <c r="L411" t="s">
        <v>24270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9" t="s">
        <v>4</v>
      </c>
      <c r="E412" s="9" t="s">
        <v>8</v>
      </c>
      <c r="F412" s="9"/>
      <c r="H412" s="9"/>
      <c r="I412" s="9" t="s">
        <v>24654</v>
      </c>
      <c r="J412" s="9" t="s">
        <v>2399</v>
      </c>
      <c r="K412" t="s">
        <v>24655</v>
      </c>
      <c r="L412" t="s">
        <v>24656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9" t="s">
        <v>24665</v>
      </c>
      <c r="E413" s="9"/>
      <c r="F413" s="9"/>
      <c r="H413" s="9"/>
      <c r="I413" s="9" t="s">
        <v>24657</v>
      </c>
      <c r="J413" s="9" t="s">
        <v>2399</v>
      </c>
      <c r="K413" t="s">
        <v>24658</v>
      </c>
      <c r="L413" t="s">
        <v>24659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9" t="s">
        <v>10020</v>
      </c>
      <c r="E414" s="9"/>
      <c r="F414" s="9"/>
      <c r="H414" s="9"/>
      <c r="I414" s="9" t="s">
        <v>24660</v>
      </c>
      <c r="J414" s="9" t="s">
        <v>2399</v>
      </c>
      <c r="K414" t="s">
        <v>24661</v>
      </c>
      <c r="L414" t="s">
        <v>24662</v>
      </c>
      <c r="M414" s="2" t="str">
        <f>HYPERLINK(склад2въезд13192021222378[[#This Row],[RelativePath]])</f>
        <v>12 Площадка 3 кран\K07156189_20_20260402T194207Z.jpg</v>
      </c>
    </row>
  </sheetData>
  <conditionalFormatting sqref="D415:D425 E415:E428 G2:H414 D2:E414">
    <cfRule type="containsText" dxfId="754" priority="14" operator="containsText" text="Выезд с территории">
      <formula>NOT(ISERROR(SEARCH("Выезд с территории",D2)))</formula>
    </cfRule>
  </conditionalFormatting>
  <conditionalFormatting sqref="F2:F414">
    <cfRule type="notContainsText" dxfId="753" priority="13" operator="notContains" text="порожний">
      <formula>ISERROR(SEARCH("порожний",F2))</formula>
    </cfRule>
  </conditionalFormatting>
  <conditionalFormatting sqref="E2:E428">
    <cfRule type="containsText" dxfId="752" priority="11" operator="containsText" text="Газель базы">
      <formula>NOT(ISERROR(SEARCH("Газель базы",E2)))</formula>
    </cfRule>
    <cfRule type="containsText" dxfId="751" priority="12" operator="containsText" text="Погрузчик базы">
      <formula>NOT(ISERROR(SEARCH("Погрузчик базы",E2)))</formula>
    </cfRule>
  </conditionalFormatting>
  <conditionalFormatting sqref="E2:E428">
    <cfRule type="containsText" dxfId="750" priority="10" operator="containsText" text="Трактор базы">
      <formula>NOT(ISERROR(SEARCH("Трактор базы",E2)))</formula>
    </cfRule>
  </conditionalFormatting>
  <conditionalFormatting sqref="A2:C414">
    <cfRule type="expression" dxfId="749" priority="9">
      <formula>$A2="пн"</formula>
    </cfRule>
  </conditionalFormatting>
  <conditionalFormatting sqref="A2:C416">
    <cfRule type="expression" dxfId="748" priority="3">
      <formula>$A2="вс"</formula>
    </cfRule>
    <cfRule type="expression" dxfId="747" priority="4">
      <formula>$A2="сб"</formula>
    </cfRule>
    <cfRule type="expression" dxfId="746" priority="5">
      <formula>$A2="пт"</formula>
    </cfRule>
    <cfRule type="expression" dxfId="745" priority="6">
      <formula>$A2="чт"</formula>
    </cfRule>
    <cfRule type="expression" dxfId="744" priority="7">
      <formula>$A2="ср"</formula>
    </cfRule>
    <cfRule type="expression" dxfId="743" priority="8">
      <formula>$A2="вт"</formula>
    </cfRule>
  </conditionalFormatting>
  <conditionalFormatting sqref="D2:D425">
    <cfRule type="containsText" dxfId="7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5">
    <cfRule type="containsText" dxfId="7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04"/>
  <sheetViews>
    <sheetView zoomScale="90" zoomScaleNormal="90" workbookViewId="0">
      <pane ySplit="1" topLeftCell="A290" activePane="bottomLeft" state="frozen"/>
      <selection pane="bottomLeft" activeCell="I299" sqref="I299:I3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9" t="s">
        <v>4</v>
      </c>
      <c r="E290" s="9" t="s">
        <v>8</v>
      </c>
      <c r="F290" s="9"/>
      <c r="H290" s="9"/>
      <c r="I290" s="9" t="s">
        <v>23264</v>
      </c>
      <c r="J290" s="9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9" t="s">
        <v>1607</v>
      </c>
      <c r="E291" s="9" t="s">
        <v>8</v>
      </c>
      <c r="F291" s="9"/>
      <c r="H291" s="9"/>
      <c r="I291" s="9" t="s">
        <v>23267</v>
      </c>
      <c r="J291" s="9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9" t="s">
        <v>4</v>
      </c>
      <c r="E292" s="9" t="s">
        <v>8</v>
      </c>
      <c r="F292" s="9"/>
      <c r="H292" s="9"/>
      <c r="I292" s="9" t="s">
        <v>23270</v>
      </c>
      <c r="J292" s="9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9" t="s">
        <v>1607</v>
      </c>
      <c r="E293" s="9" t="s">
        <v>8</v>
      </c>
      <c r="F293" s="9"/>
      <c r="H293" s="9"/>
      <c r="I293" s="9" t="s">
        <v>23273</v>
      </c>
      <c r="J293" s="9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9" t="s">
        <v>4</v>
      </c>
      <c r="E294" s="9" t="s">
        <v>8</v>
      </c>
      <c r="F294" s="9"/>
      <c r="H294" s="9"/>
      <c r="I294" s="9" t="s">
        <v>23774</v>
      </c>
      <c r="J294" s="9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9" t="s">
        <v>1607</v>
      </c>
      <c r="E295" s="9" t="s">
        <v>8</v>
      </c>
      <c r="F295" s="9"/>
      <c r="H295" s="9"/>
      <c r="I295" s="9" t="s">
        <v>23777</v>
      </c>
      <c r="J295" s="9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9" t="s">
        <v>4</v>
      </c>
      <c r="E296" s="9" t="s">
        <v>8</v>
      </c>
      <c r="F296" s="9"/>
      <c r="H296" s="9"/>
      <c r="I296" s="9" t="s">
        <v>23780</v>
      </c>
      <c r="J296" s="9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9" t="s">
        <v>4</v>
      </c>
      <c r="E297" s="9" t="s">
        <v>11073</v>
      </c>
      <c r="F297" s="9"/>
      <c r="H297" s="9"/>
      <c r="I297" s="9" t="s">
        <v>23783</v>
      </c>
      <c r="J297" s="9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9" t="s">
        <v>4</v>
      </c>
      <c r="E298" s="9" t="s">
        <v>8</v>
      </c>
      <c r="F298" s="9"/>
      <c r="H298" s="9"/>
      <c r="I298" s="9" t="s">
        <v>23786</v>
      </c>
      <c r="J298" s="9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9" t="s">
        <v>4</v>
      </c>
      <c r="E299" s="9" t="s">
        <v>8</v>
      </c>
      <c r="F299" s="9"/>
      <c r="H299" s="9"/>
      <c r="I299" s="9" t="s">
        <v>24271</v>
      </c>
      <c r="J299" s="9" t="s">
        <v>2400</v>
      </c>
      <c r="K299" t="s">
        <v>24272</v>
      </c>
      <c r="L299" t="s">
        <v>24273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9" t="s">
        <v>4</v>
      </c>
      <c r="E300" s="9" t="s">
        <v>8</v>
      </c>
      <c r="F300" s="9"/>
      <c r="H300" s="9"/>
      <c r="I300" s="9" t="s">
        <v>24274</v>
      </c>
      <c r="J300" s="9" t="s">
        <v>2400</v>
      </c>
      <c r="K300" t="s">
        <v>24275</v>
      </c>
      <c r="L300" t="s">
        <v>24276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9" t="s">
        <v>4</v>
      </c>
      <c r="E301" s="9" t="s">
        <v>8</v>
      </c>
      <c r="F301" s="9"/>
      <c r="H301" s="9"/>
      <c r="I301" s="9" t="s">
        <v>24277</v>
      </c>
      <c r="J301" s="9" t="s">
        <v>2400</v>
      </c>
      <c r="K301" t="s">
        <v>24278</v>
      </c>
      <c r="L301" t="s">
        <v>24279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9" t="s">
        <v>4</v>
      </c>
      <c r="E302" s="9" t="s">
        <v>8</v>
      </c>
      <c r="F302" s="9"/>
      <c r="H302" s="9"/>
      <c r="I302" s="9" t="s">
        <v>24645</v>
      </c>
      <c r="J302" s="9" t="s">
        <v>2400</v>
      </c>
      <c r="K302" t="s">
        <v>24646</v>
      </c>
      <c r="L302" t="s">
        <v>24647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9" t="s">
        <v>4</v>
      </c>
      <c r="E303" s="9" t="s">
        <v>8</v>
      </c>
      <c r="F303" s="9"/>
      <c r="H303" s="9"/>
      <c r="I303" s="9" t="s">
        <v>24648</v>
      </c>
      <c r="J303" s="9" t="s">
        <v>2400</v>
      </c>
      <c r="K303" t="s">
        <v>24649</v>
      </c>
      <c r="L303" t="s">
        <v>24650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9" t="s">
        <v>4</v>
      </c>
      <c r="E304" s="9" t="s">
        <v>8</v>
      </c>
      <c r="F304" s="9"/>
      <c r="H304" s="9"/>
      <c r="I304" s="9" t="s">
        <v>24651</v>
      </c>
      <c r="J304" s="9" t="s">
        <v>2400</v>
      </c>
      <c r="K304" t="s">
        <v>24652</v>
      </c>
      <c r="L304" t="s">
        <v>24653</v>
      </c>
      <c r="M304" s="2" t="str">
        <f>HYPERLINK(склад2въезд131920212223789[[#This Row],[RelativePath]])</f>
        <v>13 Склад хол\K07156189_23_20260402T193237Z.jpg</v>
      </c>
    </row>
  </sheetData>
  <conditionalFormatting sqref="D305:D315 E305:E318 G2:H304 D2:E304">
    <cfRule type="containsText" dxfId="740" priority="14" operator="containsText" text="Выезд с территории">
      <formula>NOT(ISERROR(SEARCH("Выезд с территории",D2)))</formula>
    </cfRule>
  </conditionalFormatting>
  <conditionalFormatting sqref="F2:F304">
    <cfRule type="notContainsText" dxfId="739" priority="13" operator="notContains" text="порожний">
      <formula>ISERROR(SEARCH("порожний",F2))</formula>
    </cfRule>
  </conditionalFormatting>
  <conditionalFormatting sqref="E2:E318">
    <cfRule type="containsText" dxfId="738" priority="11" operator="containsText" text="Газель базы">
      <formula>NOT(ISERROR(SEARCH("Газель базы",E2)))</formula>
    </cfRule>
    <cfRule type="containsText" dxfId="737" priority="12" operator="containsText" text="Погрузчик базы">
      <formula>NOT(ISERROR(SEARCH("Погрузчик базы",E2)))</formula>
    </cfRule>
  </conditionalFormatting>
  <conditionalFormatting sqref="E2:E318">
    <cfRule type="containsText" dxfId="736" priority="10" operator="containsText" text="Трактор базы">
      <formula>NOT(ISERROR(SEARCH("Трактор базы",E2)))</formula>
    </cfRule>
  </conditionalFormatting>
  <conditionalFormatting sqref="A2:C304">
    <cfRule type="expression" dxfId="735" priority="9">
      <formula>$A2="пн"</formula>
    </cfRule>
  </conditionalFormatting>
  <conditionalFormatting sqref="A2:C306">
    <cfRule type="expression" dxfId="734" priority="3">
      <formula>$A2="вс"</formula>
    </cfRule>
    <cfRule type="expression" dxfId="733" priority="4">
      <formula>$A2="сб"</formula>
    </cfRule>
    <cfRule type="expression" dxfId="732" priority="5">
      <formula>$A2="пт"</formula>
    </cfRule>
    <cfRule type="expression" dxfId="731" priority="6">
      <formula>$A2="чт"</formula>
    </cfRule>
    <cfRule type="expression" dxfId="730" priority="7">
      <formula>$A2="ср"</formula>
    </cfRule>
    <cfRule type="expression" dxfId="729" priority="8">
      <formula>$A2="вт"</formula>
    </cfRule>
  </conditionalFormatting>
  <conditionalFormatting sqref="D2:D315">
    <cfRule type="containsText" dxfId="7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5">
    <cfRule type="containsText" dxfId="7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50"/>
  <sheetViews>
    <sheetView zoomScale="90" zoomScaleNormal="90" workbookViewId="0">
      <pane ySplit="1" topLeftCell="A229" activePane="bottomLeft" state="frozen"/>
      <selection pane="bottomLeft" activeCell="I242" sqref="I242:I2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23276</v>
      </c>
      <c r="J225" s="9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23279</v>
      </c>
      <c r="J226" s="9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23282</v>
      </c>
      <c r="J227" s="9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23285</v>
      </c>
      <c r="J228" s="9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23288</v>
      </c>
      <c r="J229" s="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23291</v>
      </c>
      <c r="J230" s="9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23294</v>
      </c>
      <c r="J231" s="9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23297</v>
      </c>
      <c r="J232" s="9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9" t="s">
        <v>4</v>
      </c>
      <c r="E233" s="9" t="s">
        <v>8</v>
      </c>
      <c r="F233" s="9"/>
      <c r="H233" s="9"/>
      <c r="I233" s="9" t="s">
        <v>23789</v>
      </c>
      <c r="J233" s="9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9" t="s">
        <v>10020</v>
      </c>
      <c r="E234" s="9"/>
      <c r="F234" s="9"/>
      <c r="H234" s="9"/>
      <c r="I234" s="9" t="s">
        <v>23792</v>
      </c>
      <c r="J234" s="9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9" t="s">
        <v>10020</v>
      </c>
      <c r="E235" s="9"/>
      <c r="F235" s="9"/>
      <c r="H235" s="9"/>
      <c r="I235" s="9" t="s">
        <v>23795</v>
      </c>
      <c r="J235" s="9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9" t="s">
        <v>10020</v>
      </c>
      <c r="E236" s="9"/>
      <c r="F236" s="9"/>
      <c r="H236" s="9"/>
      <c r="I236" s="9" t="s">
        <v>23798</v>
      </c>
      <c r="J236" s="9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9" t="s">
        <v>4</v>
      </c>
      <c r="E237" s="9" t="s">
        <v>8</v>
      </c>
      <c r="F237" s="9"/>
      <c r="H237" s="9"/>
      <c r="I237" s="9" t="s">
        <v>23801</v>
      </c>
      <c r="J237" s="9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9" t="s">
        <v>4</v>
      </c>
      <c r="E238" s="9" t="s">
        <v>8</v>
      </c>
      <c r="F238" s="9"/>
      <c r="H238" s="9"/>
      <c r="I238" s="9" t="s">
        <v>23804</v>
      </c>
      <c r="J238" s="9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9" t="s">
        <v>10020</v>
      </c>
      <c r="E239" s="9"/>
      <c r="F239" s="9"/>
      <c r="H239" s="9"/>
      <c r="I239" s="9" t="s">
        <v>23807</v>
      </c>
      <c r="J239" s="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9" t="s">
        <v>10020</v>
      </c>
      <c r="E240" s="9"/>
      <c r="F240" s="9"/>
      <c r="H240" s="9"/>
      <c r="I240" s="9" t="s">
        <v>23810</v>
      </c>
      <c r="J240" s="9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9" t="s">
        <v>4</v>
      </c>
      <c r="E241" s="9" t="s">
        <v>8</v>
      </c>
      <c r="F241" s="9"/>
      <c r="H241" s="9"/>
      <c r="I241" s="9" t="s">
        <v>23813</v>
      </c>
      <c r="J241" s="9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9" t="s">
        <v>4</v>
      </c>
      <c r="E242" s="9" t="s">
        <v>8</v>
      </c>
      <c r="F242" s="9"/>
      <c r="H242" s="9"/>
      <c r="I242" s="9" t="s">
        <v>24666</v>
      </c>
      <c r="J242" s="9" t="s">
        <v>10066</v>
      </c>
      <c r="K242" t="s">
        <v>24667</v>
      </c>
      <c r="L242" t="s">
        <v>24668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9" t="s">
        <v>24678</v>
      </c>
      <c r="E243" s="9" t="s">
        <v>86</v>
      </c>
      <c r="F243" s="9"/>
      <c r="H243" s="9"/>
      <c r="I243" s="9" t="s">
        <v>24669</v>
      </c>
      <c r="J243" s="9" t="s">
        <v>10066</v>
      </c>
      <c r="K243" t="s">
        <v>24670</v>
      </c>
      <c r="L243" t="s">
        <v>24671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9" t="s">
        <v>7</v>
      </c>
      <c r="E244" s="9"/>
      <c r="F244" s="9"/>
      <c r="H244" s="9"/>
      <c r="I244" s="9" t="s">
        <v>24672</v>
      </c>
      <c r="J244" s="9" t="s">
        <v>10066</v>
      </c>
      <c r="K244" t="s">
        <v>24673</v>
      </c>
      <c r="L244" t="s">
        <v>24674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9" t="s">
        <v>4</v>
      </c>
      <c r="E245" s="9" t="s">
        <v>8</v>
      </c>
      <c r="F245" s="9"/>
      <c r="H245" s="9"/>
      <c r="I245" s="9" t="s">
        <v>24675</v>
      </c>
      <c r="J245" s="9" t="s">
        <v>10066</v>
      </c>
      <c r="K245" t="s">
        <v>24676</v>
      </c>
      <c r="L245" t="s">
        <v>24677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9" t="s">
        <v>4</v>
      </c>
      <c r="E246" s="9" t="s">
        <v>8</v>
      </c>
      <c r="F246" s="9"/>
      <c r="H246" s="9"/>
      <c r="I246" s="9" t="s">
        <v>24280</v>
      </c>
      <c r="J246" s="9" t="s">
        <v>10066</v>
      </c>
      <c r="K246" t="s">
        <v>24281</v>
      </c>
      <c r="L246" t="s">
        <v>24282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9" t="s">
        <v>10020</v>
      </c>
      <c r="E247" s="9"/>
      <c r="F247" s="9"/>
      <c r="H247" s="9"/>
      <c r="I247" s="9" t="s">
        <v>24283</v>
      </c>
      <c r="J247" s="9" t="s">
        <v>10066</v>
      </c>
      <c r="K247" t="s">
        <v>24284</v>
      </c>
      <c r="L247" t="s">
        <v>24285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9" t="s">
        <v>10020</v>
      </c>
      <c r="E248" s="9"/>
      <c r="F248" s="9"/>
      <c r="H248" s="9"/>
      <c r="I248" s="9" t="s">
        <v>24537</v>
      </c>
      <c r="J248" s="9" t="s">
        <v>10066</v>
      </c>
      <c r="K248" t="s">
        <v>24538</v>
      </c>
      <c r="L248" t="s">
        <v>24539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9" t="s">
        <v>10020</v>
      </c>
      <c r="E249" s="9"/>
      <c r="F249" s="9"/>
      <c r="H249" s="9"/>
      <c r="I249" s="9" t="s">
        <v>24286</v>
      </c>
      <c r="J249" s="9" t="s">
        <v>10066</v>
      </c>
      <c r="K249" t="s">
        <v>24287</v>
      </c>
      <c r="L249" t="s">
        <v>24288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9" t="s">
        <v>4</v>
      </c>
      <c r="E250" s="9" t="s">
        <v>8</v>
      </c>
      <c r="F250" s="9"/>
      <c r="H250" s="9"/>
      <c r="I250" s="9" t="s">
        <v>24540</v>
      </c>
      <c r="J250" s="9" t="s">
        <v>10066</v>
      </c>
      <c r="K250" t="s">
        <v>24541</v>
      </c>
      <c r="L250" t="s">
        <v>24542</v>
      </c>
      <c r="M250" s="2" t="str">
        <f>HYPERLINK(склад2въезд131920212223789106[[#This Row],[RelativePath]])</f>
        <v>14 На гаражи\GD7678666_1_20260402T203025Z.jpg</v>
      </c>
    </row>
  </sheetData>
  <conditionalFormatting sqref="D251:D261 E251:E264 D2:E250 G2:H250">
    <cfRule type="containsText" dxfId="726" priority="14" operator="containsText" text="Выезд с территории">
      <formula>NOT(ISERROR(SEARCH("Выезд с территории",D2)))</formula>
    </cfRule>
  </conditionalFormatting>
  <conditionalFormatting sqref="F2:F250">
    <cfRule type="notContainsText" dxfId="725" priority="13" operator="notContains" text="порожний">
      <formula>ISERROR(SEARCH("порожний",F2))</formula>
    </cfRule>
  </conditionalFormatting>
  <conditionalFormatting sqref="E2:E264">
    <cfRule type="containsText" dxfId="724" priority="11" operator="containsText" text="Газель базы">
      <formula>NOT(ISERROR(SEARCH("Газель базы",E2)))</formula>
    </cfRule>
    <cfRule type="containsText" dxfId="723" priority="12" operator="containsText" text="Погрузчик базы">
      <formula>NOT(ISERROR(SEARCH("Погрузчик базы",E2)))</formula>
    </cfRule>
  </conditionalFormatting>
  <conditionalFormatting sqref="E2:E264">
    <cfRule type="containsText" dxfId="722" priority="10" operator="containsText" text="Трактор базы">
      <formula>NOT(ISERROR(SEARCH("Трактор базы",E2)))</formula>
    </cfRule>
  </conditionalFormatting>
  <conditionalFormatting sqref="A2:C250">
    <cfRule type="expression" dxfId="721" priority="9">
      <formula>$A2="пн"</formula>
    </cfRule>
  </conditionalFormatting>
  <conditionalFormatting sqref="A2:C252">
    <cfRule type="expression" dxfId="720" priority="3">
      <formula>$A2="вс"</formula>
    </cfRule>
    <cfRule type="expression" dxfId="719" priority="4">
      <formula>$A2="сб"</formula>
    </cfRule>
    <cfRule type="expression" dxfId="718" priority="5">
      <formula>$A2="пт"</formula>
    </cfRule>
    <cfRule type="expression" dxfId="717" priority="6">
      <formula>$A2="чт"</formula>
    </cfRule>
    <cfRule type="expression" dxfId="716" priority="7">
      <formula>$A2="ср"</formula>
    </cfRule>
    <cfRule type="expression" dxfId="715" priority="8">
      <formula>$A2="вт"</formula>
    </cfRule>
  </conditionalFormatting>
  <conditionalFormatting sqref="D2:D261">
    <cfRule type="containsText" dxfId="7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1">
    <cfRule type="containsText" dxfId="7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40"/>
  <sheetViews>
    <sheetView tabSelected="1" zoomScale="90" zoomScaleNormal="90" workbookViewId="0">
      <pane ySplit="1" topLeftCell="A119" activePane="bottomLeft" state="frozen"/>
      <selection pane="bottomLeft" activeCell="I130" sqref="I130:I14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23300</v>
      </c>
      <c r="J121" s="9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23303</v>
      </c>
      <c r="J122" s="9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23306</v>
      </c>
      <c r="J123" s="9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23309</v>
      </c>
      <c r="J124" s="9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9" t="s">
        <v>4</v>
      </c>
      <c r="E125" s="9" t="s">
        <v>8</v>
      </c>
      <c r="F125" s="9"/>
      <c r="H125" s="9"/>
      <c r="I125" s="9" t="s">
        <v>23816</v>
      </c>
      <c r="J125" s="9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9" t="s">
        <v>4</v>
      </c>
      <c r="E126" s="9" t="s">
        <v>8</v>
      </c>
      <c r="F126" s="9"/>
      <c r="H126" s="9"/>
      <c r="I126" s="9" t="s">
        <v>23819</v>
      </c>
      <c r="J126" s="9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9" t="s">
        <v>4</v>
      </c>
      <c r="E127" s="9" t="s">
        <v>8</v>
      </c>
      <c r="F127" s="9"/>
      <c r="H127" s="9"/>
      <c r="I127" s="9" t="s">
        <v>23822</v>
      </c>
      <c r="J127" s="9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9" t="s">
        <v>4</v>
      </c>
      <c r="E128" s="9" t="s">
        <v>8</v>
      </c>
      <c r="F128" s="9"/>
      <c r="H128" s="9"/>
      <c r="I128" s="9" t="s">
        <v>23825</v>
      </c>
      <c r="J128" s="9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9" t="s">
        <v>4</v>
      </c>
      <c r="E129" s="9" t="s">
        <v>8</v>
      </c>
      <c r="F129" s="9"/>
      <c r="H129" s="9"/>
      <c r="I129" s="9" t="s">
        <v>23828</v>
      </c>
      <c r="J129" s="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9" t="s">
        <v>4</v>
      </c>
      <c r="E130" s="9" t="s">
        <v>8</v>
      </c>
      <c r="F130" s="9"/>
      <c r="H130" s="9"/>
      <c r="I130" s="9" t="s">
        <v>24289</v>
      </c>
      <c r="J130" s="9" t="s">
        <v>11085</v>
      </c>
      <c r="K130" t="s">
        <v>24290</v>
      </c>
      <c r="L130" t="s">
        <v>24291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9" t="s">
        <v>7354</v>
      </c>
      <c r="E131" s="9"/>
      <c r="F131" s="9"/>
      <c r="H131" s="9"/>
      <c r="I131" s="9" t="s">
        <v>24292</v>
      </c>
      <c r="J131" s="9" t="s">
        <v>11085</v>
      </c>
      <c r="K131" t="s">
        <v>24293</v>
      </c>
      <c r="L131" t="s">
        <v>24294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9" t="s">
        <v>7354</v>
      </c>
      <c r="E132" s="9"/>
      <c r="F132" s="9"/>
      <c r="H132" s="9"/>
      <c r="I132" s="9" t="s">
        <v>24295</v>
      </c>
      <c r="J132" s="9" t="s">
        <v>11085</v>
      </c>
      <c r="K132" t="s">
        <v>24296</v>
      </c>
      <c r="L132" t="s">
        <v>24297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9" t="s">
        <v>7354</v>
      </c>
      <c r="E133" s="9"/>
      <c r="F133" s="9"/>
      <c r="H133" s="9"/>
      <c r="I133" s="9" t="s">
        <v>24298</v>
      </c>
      <c r="J133" s="9" t="s">
        <v>11085</v>
      </c>
      <c r="K133" t="s">
        <v>24299</v>
      </c>
      <c r="L133" t="s">
        <v>24300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9" t="s">
        <v>4</v>
      </c>
      <c r="E134" s="9" t="s">
        <v>8</v>
      </c>
      <c r="F134" s="9"/>
      <c r="H134" s="9"/>
      <c r="I134" s="9" t="s">
        <v>24301</v>
      </c>
      <c r="J134" s="9" t="s">
        <v>11085</v>
      </c>
      <c r="K134" t="s">
        <v>24302</v>
      </c>
      <c r="L134" t="s">
        <v>24303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9" t="s">
        <v>4</v>
      </c>
      <c r="E135" s="9" t="s">
        <v>8</v>
      </c>
      <c r="F135" s="9"/>
      <c r="H135" s="9"/>
      <c r="I135" s="9" t="s">
        <v>24543</v>
      </c>
      <c r="J135" s="9" t="s">
        <v>11085</v>
      </c>
      <c r="K135" t="s">
        <v>24544</v>
      </c>
      <c r="L135" t="s">
        <v>24545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9" t="s">
        <v>4</v>
      </c>
      <c r="E136" s="9" t="s">
        <v>18884</v>
      </c>
      <c r="F136" s="9"/>
      <c r="H136" s="9"/>
      <c r="I136" s="9" t="s">
        <v>24546</v>
      </c>
      <c r="J136" s="9" t="s">
        <v>11085</v>
      </c>
      <c r="K136" t="s">
        <v>24547</v>
      </c>
      <c r="L136" t="s">
        <v>24548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9" t="s">
        <v>4</v>
      </c>
      <c r="E137" s="9" t="s">
        <v>18884</v>
      </c>
      <c r="F137" s="9"/>
      <c r="H137" s="9"/>
      <c r="I137" s="9" t="s">
        <v>24549</v>
      </c>
      <c r="J137" s="9" t="s">
        <v>11085</v>
      </c>
      <c r="K137" t="s">
        <v>24550</v>
      </c>
      <c r="L137" t="s">
        <v>24551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9" t="s">
        <v>7354</v>
      </c>
      <c r="E138" s="9"/>
      <c r="F138" s="9"/>
      <c r="H138" s="9"/>
      <c r="I138" s="9" t="s">
        <v>24552</v>
      </c>
      <c r="J138" s="9" t="s">
        <v>11085</v>
      </c>
      <c r="K138" t="s">
        <v>24553</v>
      </c>
      <c r="L138" t="s">
        <v>24554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9" t="s">
        <v>7354</v>
      </c>
      <c r="E139" s="9"/>
      <c r="F139" s="9"/>
      <c r="H139" s="9"/>
      <c r="I139" s="9" t="s">
        <v>24555</v>
      </c>
      <c r="J139" s="9" t="s">
        <v>11085</v>
      </c>
      <c r="K139" t="s">
        <v>24556</v>
      </c>
      <c r="L139" t="s">
        <v>24557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9" t="s">
        <v>4</v>
      </c>
      <c r="E140" s="9" t="s">
        <v>8</v>
      </c>
      <c r="F140" s="9"/>
      <c r="H140" s="9"/>
      <c r="I140" s="9" t="s">
        <v>24558</v>
      </c>
      <c r="J140" s="9" t="s">
        <v>11085</v>
      </c>
      <c r="K140" t="s">
        <v>24559</v>
      </c>
      <c r="L140" t="s">
        <v>24560</v>
      </c>
      <c r="M140" s="2" t="str">
        <f>HYPERLINK(входСтолярка[[#This Row],[RelativePath]])</f>
        <v>15 Вход столярка\GA3948333_9_20260402T190949Z.jpg</v>
      </c>
    </row>
  </sheetData>
  <conditionalFormatting sqref="D141:D151 E141:E154 D2:E140 G2:H140">
    <cfRule type="containsText" dxfId="712" priority="14" operator="containsText" text="Выезд с территории">
      <formula>NOT(ISERROR(SEARCH("Выезд с территории",D2)))</formula>
    </cfRule>
  </conditionalFormatting>
  <conditionalFormatting sqref="F2:F140">
    <cfRule type="notContainsText" dxfId="711" priority="13" operator="notContains" text="порожний">
      <formula>ISERROR(SEARCH("порожний",F2))</formula>
    </cfRule>
  </conditionalFormatting>
  <conditionalFormatting sqref="E2:E154">
    <cfRule type="containsText" dxfId="710" priority="11" operator="containsText" text="Газель базы">
      <formula>NOT(ISERROR(SEARCH("Газель базы",E2)))</formula>
    </cfRule>
    <cfRule type="containsText" dxfId="709" priority="12" operator="containsText" text="Погрузчик базы">
      <formula>NOT(ISERROR(SEARCH("Погрузчик базы",E2)))</formula>
    </cfRule>
  </conditionalFormatting>
  <conditionalFormatting sqref="E2:E154">
    <cfRule type="containsText" dxfId="708" priority="10" operator="containsText" text="Трактор базы">
      <formula>NOT(ISERROR(SEARCH("Трактор базы",E2)))</formula>
    </cfRule>
  </conditionalFormatting>
  <conditionalFormatting sqref="A2:C140">
    <cfRule type="expression" dxfId="707" priority="9">
      <formula>$A2="пн"</formula>
    </cfRule>
  </conditionalFormatting>
  <conditionalFormatting sqref="A2:C142">
    <cfRule type="expression" dxfId="706" priority="3">
      <formula>$A2="вс"</formula>
    </cfRule>
    <cfRule type="expression" dxfId="705" priority="4">
      <formula>$A2="сб"</formula>
    </cfRule>
    <cfRule type="expression" dxfId="704" priority="5">
      <formula>$A2="пт"</formula>
    </cfRule>
    <cfRule type="expression" dxfId="703" priority="6">
      <formula>$A2="чт"</formula>
    </cfRule>
    <cfRule type="expression" dxfId="702" priority="7">
      <formula>$A2="ср"</formula>
    </cfRule>
    <cfRule type="expression" dxfId="701" priority="8">
      <formula>$A2="вт"</formula>
    </cfRule>
  </conditionalFormatting>
  <conditionalFormatting sqref="D2:D151">
    <cfRule type="containsText" dxfId="70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1">
    <cfRule type="containsText" dxfId="69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377"/>
  <sheetViews>
    <sheetView zoomScale="90" zoomScaleNormal="90" workbookViewId="0">
      <pane ySplit="1" topLeftCell="A356" activePane="bottomLeft" state="frozen"/>
      <selection pane="bottomLeft" activeCell="I347" sqref="I347:I37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23312</v>
      </c>
      <c r="J301" s="9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23315</v>
      </c>
      <c r="J302" s="9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23318</v>
      </c>
      <c r="J303" s="9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23321</v>
      </c>
      <c r="J304" s="9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23324</v>
      </c>
      <c r="J305" s="9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23327</v>
      </c>
      <c r="J306" s="9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23330</v>
      </c>
      <c r="J307" s="9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23333</v>
      </c>
      <c r="J308" s="9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23336</v>
      </c>
      <c r="J309" s="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23339</v>
      </c>
      <c r="J310" s="9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9" t="s">
        <v>4</v>
      </c>
      <c r="E311" s="9" t="s">
        <v>1274</v>
      </c>
      <c r="F311" s="9"/>
      <c r="H311" s="9"/>
      <c r="I311" s="9" t="s">
        <v>23831</v>
      </c>
      <c r="J311" s="9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9" t="s">
        <v>16689</v>
      </c>
      <c r="E312" s="9" t="s">
        <v>1274</v>
      </c>
      <c r="F312" s="9"/>
      <c r="H312" s="9"/>
      <c r="I312" s="9" t="s">
        <v>23834</v>
      </c>
      <c r="J312" s="9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9" t="s">
        <v>16689</v>
      </c>
      <c r="E313" s="9" t="s">
        <v>1274</v>
      </c>
      <c r="F313" s="9"/>
      <c r="H313" s="9"/>
      <c r="I313" s="9" t="s">
        <v>23837</v>
      </c>
      <c r="J313" s="9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9" t="s">
        <v>21739</v>
      </c>
      <c r="E314" s="9" t="s">
        <v>1274</v>
      </c>
      <c r="F314" s="9"/>
      <c r="H314" s="9"/>
      <c r="I314" s="9" t="s">
        <v>23840</v>
      </c>
      <c r="J314" s="9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9" t="s">
        <v>7746</v>
      </c>
      <c r="E315" s="9" t="s">
        <v>1274</v>
      </c>
      <c r="F315" s="9"/>
      <c r="H315" s="9"/>
      <c r="I315" s="9" t="s">
        <v>23843</v>
      </c>
      <c r="J315" s="9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9" t="s">
        <v>16689</v>
      </c>
      <c r="E316" s="9" t="s">
        <v>1274</v>
      </c>
      <c r="F316" s="9"/>
      <c r="H316" s="9"/>
      <c r="I316" s="9" t="s">
        <v>23846</v>
      </c>
      <c r="J316" s="9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9" t="s">
        <v>21739</v>
      </c>
      <c r="E317" s="9" t="s">
        <v>1274</v>
      </c>
      <c r="F317" s="9"/>
      <c r="H317" s="9"/>
      <c r="I317" s="9" t="s">
        <v>23849</v>
      </c>
      <c r="J317" s="9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9" t="s">
        <v>4</v>
      </c>
      <c r="E318" s="9" t="s">
        <v>468</v>
      </c>
      <c r="F318" s="9"/>
      <c r="H318" s="9"/>
      <c r="I318" s="9" t="s">
        <v>23852</v>
      </c>
      <c r="J318" s="9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9" t="s">
        <v>21739</v>
      </c>
      <c r="E319" s="9" t="s">
        <v>468</v>
      </c>
      <c r="F319" s="9"/>
      <c r="H319" s="9"/>
      <c r="I319" s="9" t="s">
        <v>23855</v>
      </c>
      <c r="J319" s="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9" t="s">
        <v>16689</v>
      </c>
      <c r="E320" s="9" t="s">
        <v>1274</v>
      </c>
      <c r="F320" s="9"/>
      <c r="H320" s="9"/>
      <c r="I320" s="9" t="s">
        <v>23858</v>
      </c>
      <c r="J320" s="9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9" t="s">
        <v>16689</v>
      </c>
      <c r="E321" s="9" t="s">
        <v>1274</v>
      </c>
      <c r="F321" s="9"/>
      <c r="H321" s="9"/>
      <c r="I321" s="9" t="s">
        <v>23861</v>
      </c>
      <c r="J321" s="9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9" t="s">
        <v>16689</v>
      </c>
      <c r="E322" s="9" t="s">
        <v>1274</v>
      </c>
      <c r="F322" s="9"/>
      <c r="H322" s="9"/>
      <c r="I322" s="9" t="s">
        <v>23864</v>
      </c>
      <c r="J322" s="9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9" t="s">
        <v>16689</v>
      </c>
      <c r="E323" s="9" t="s">
        <v>1274</v>
      </c>
      <c r="F323" s="9"/>
      <c r="H323" s="9"/>
      <c r="I323" s="9" t="s">
        <v>23867</v>
      </c>
      <c r="J323" s="9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9" t="s">
        <v>16689</v>
      </c>
      <c r="E324" s="9" t="s">
        <v>1274</v>
      </c>
      <c r="F324" s="9"/>
      <c r="H324" s="9"/>
      <c r="I324" s="9" t="s">
        <v>23870</v>
      </c>
      <c r="J324" s="9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9" t="s">
        <v>21739</v>
      </c>
      <c r="E325" s="9" t="s">
        <v>1274</v>
      </c>
      <c r="F325" s="9"/>
      <c r="H325" s="9"/>
      <c r="I325" s="9" t="s">
        <v>23873</v>
      </c>
      <c r="J325" s="9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9" t="s">
        <v>4</v>
      </c>
      <c r="E326" s="9" t="s">
        <v>11080</v>
      </c>
      <c r="F326" s="9"/>
      <c r="H326" s="9"/>
      <c r="I326" s="9" t="s">
        <v>23876</v>
      </c>
      <c r="J326" s="9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9" t="s">
        <v>4</v>
      </c>
      <c r="E327" s="9" t="s">
        <v>1274</v>
      </c>
      <c r="F327" s="9"/>
      <c r="H327" s="9"/>
      <c r="I327" s="9" t="s">
        <v>23879</v>
      </c>
      <c r="J327" s="9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9" t="s">
        <v>4</v>
      </c>
      <c r="E328" s="9" t="s">
        <v>11080</v>
      </c>
      <c r="F328" s="9"/>
      <c r="H328" s="9"/>
      <c r="I328" s="9" t="s">
        <v>23882</v>
      </c>
      <c r="J328" s="9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9" t="s">
        <v>16689</v>
      </c>
      <c r="E329" s="9" t="s">
        <v>468</v>
      </c>
      <c r="F329" s="9"/>
      <c r="H329" s="9"/>
      <c r="I329" s="9" t="s">
        <v>23885</v>
      </c>
      <c r="J329" s="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9" t="s">
        <v>16689</v>
      </c>
      <c r="E330" s="9" t="s">
        <v>468</v>
      </c>
      <c r="F330" s="9"/>
      <c r="H330" s="9"/>
      <c r="I330" s="9" t="s">
        <v>23888</v>
      </c>
      <c r="J330" s="9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9" t="s">
        <v>16689</v>
      </c>
      <c r="E331" s="9" t="s">
        <v>468</v>
      </c>
      <c r="F331" s="9"/>
      <c r="H331" s="9"/>
      <c r="I331" s="9" t="s">
        <v>23891</v>
      </c>
      <c r="J331" s="9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9" t="s">
        <v>16689</v>
      </c>
      <c r="E332" s="9" t="s">
        <v>468</v>
      </c>
      <c r="F332" s="9"/>
      <c r="H332" s="9"/>
      <c r="I332" s="9" t="s">
        <v>23894</v>
      </c>
      <c r="J332" s="9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9" t="s">
        <v>16689</v>
      </c>
      <c r="E333" s="9" t="s">
        <v>468</v>
      </c>
      <c r="F333" s="9"/>
      <c r="H333" s="9"/>
      <c r="I333" s="9" t="s">
        <v>23897</v>
      </c>
      <c r="J333" s="9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9" t="s">
        <v>16689</v>
      </c>
      <c r="E334" s="9" t="s">
        <v>468</v>
      </c>
      <c r="F334" s="9"/>
      <c r="H334" s="9"/>
      <c r="I334" s="9" t="s">
        <v>23900</v>
      </c>
      <c r="J334" s="9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9" t="s">
        <v>4</v>
      </c>
      <c r="E335" s="9" t="s">
        <v>468</v>
      </c>
      <c r="F335" s="9"/>
      <c r="H335" s="9"/>
      <c r="I335" s="9" t="s">
        <v>23903</v>
      </c>
      <c r="J335" s="9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9" t="s">
        <v>16689</v>
      </c>
      <c r="E336" s="9" t="s">
        <v>1274</v>
      </c>
      <c r="F336" s="9"/>
      <c r="H336" s="9"/>
      <c r="I336" s="9" t="s">
        <v>23906</v>
      </c>
      <c r="J336" s="9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9" t="s">
        <v>16689</v>
      </c>
      <c r="E337" s="9" t="s">
        <v>1274</v>
      </c>
      <c r="F337" s="9"/>
      <c r="H337" s="9"/>
      <c r="I337" s="9" t="s">
        <v>23909</v>
      </c>
      <c r="J337" s="9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9" t="s">
        <v>4</v>
      </c>
      <c r="E338" s="9" t="s">
        <v>11080</v>
      </c>
      <c r="F338" s="9"/>
      <c r="H338" s="9"/>
      <c r="I338" s="9" t="s">
        <v>23912</v>
      </c>
      <c r="J338" s="9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9" t="s">
        <v>16689</v>
      </c>
      <c r="E339" s="9" t="s">
        <v>1274</v>
      </c>
      <c r="F339" s="9"/>
      <c r="H339" s="9"/>
      <c r="I339" s="9" t="s">
        <v>23915</v>
      </c>
      <c r="J339" s="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9" t="s">
        <v>16689</v>
      </c>
      <c r="E340" s="9" t="s">
        <v>1274</v>
      </c>
      <c r="F340" s="9"/>
      <c r="H340" s="9"/>
      <c r="I340" s="9" t="s">
        <v>23918</v>
      </c>
      <c r="J340" s="9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9" t="s">
        <v>16689</v>
      </c>
      <c r="E341" s="9" t="s">
        <v>1274</v>
      </c>
      <c r="F341" s="9"/>
      <c r="H341" s="9"/>
      <c r="I341" s="9" t="s">
        <v>23921</v>
      </c>
      <c r="J341" s="9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9" t="s">
        <v>16689</v>
      </c>
      <c r="E342" s="9" t="s">
        <v>1274</v>
      </c>
      <c r="F342" s="9"/>
      <c r="H342" s="9"/>
      <c r="I342" s="9" t="s">
        <v>23924</v>
      </c>
      <c r="J342" s="9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9" t="s">
        <v>16689</v>
      </c>
      <c r="E343" s="9" t="s">
        <v>1274</v>
      </c>
      <c r="F343" s="9"/>
      <c r="H343" s="9"/>
      <c r="I343" s="9" t="s">
        <v>23927</v>
      </c>
      <c r="J343" s="9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9" t="s">
        <v>16689</v>
      </c>
      <c r="E344" s="9" t="s">
        <v>1274</v>
      </c>
      <c r="F344" s="9"/>
      <c r="H344" s="9"/>
      <c r="I344" s="9" t="s">
        <v>23930</v>
      </c>
      <c r="J344" s="9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9" t="s">
        <v>16689</v>
      </c>
      <c r="E345" s="9" t="s">
        <v>1274</v>
      </c>
      <c r="F345" s="9"/>
      <c r="H345" s="9"/>
      <c r="I345" s="9" t="s">
        <v>23933</v>
      </c>
      <c r="J345" s="9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9" t="s">
        <v>4</v>
      </c>
      <c r="E346" s="9" t="s">
        <v>11080</v>
      </c>
      <c r="F346" s="9"/>
      <c r="H346" s="9"/>
      <c r="I346" s="9" t="s">
        <v>23936</v>
      </c>
      <c r="J346" s="9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9" t="s">
        <v>4</v>
      </c>
      <c r="E347" s="9" t="s">
        <v>11080</v>
      </c>
      <c r="F347" s="9"/>
      <c r="H347" s="9"/>
      <c r="I347" s="9" t="s">
        <v>24304</v>
      </c>
      <c r="J347" s="9" t="s">
        <v>13484</v>
      </c>
      <c r="K347" t="s">
        <v>24305</v>
      </c>
      <c r="L347" t="s">
        <v>24306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9" t="s">
        <v>4</v>
      </c>
      <c r="E348" s="9" t="s">
        <v>468</v>
      </c>
      <c r="F348" s="9"/>
      <c r="H348" s="9"/>
      <c r="I348" s="9" t="s">
        <v>24307</v>
      </c>
      <c r="J348" s="9" t="s">
        <v>13484</v>
      </c>
      <c r="K348" t="s">
        <v>24308</v>
      </c>
      <c r="L348" t="s">
        <v>24309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9" t="s">
        <v>4</v>
      </c>
      <c r="E349" s="9" t="s">
        <v>1274</v>
      </c>
      <c r="F349" s="9"/>
      <c r="H349" s="9"/>
      <c r="I349" s="9" t="s">
        <v>24310</v>
      </c>
      <c r="J349" s="9" t="s">
        <v>13484</v>
      </c>
      <c r="K349" t="s">
        <v>24311</v>
      </c>
      <c r="L349" t="s">
        <v>24312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9" t="s">
        <v>16689</v>
      </c>
      <c r="E350" s="9" t="s">
        <v>1274</v>
      </c>
      <c r="F350" s="9"/>
      <c r="H350" s="9"/>
      <c r="I350" s="9" t="s">
        <v>24313</v>
      </c>
      <c r="J350" s="9" t="s">
        <v>13484</v>
      </c>
      <c r="K350" t="s">
        <v>24314</v>
      </c>
      <c r="L350" t="s">
        <v>24315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9" t="s">
        <v>16689</v>
      </c>
      <c r="E351" s="9" t="s">
        <v>1274</v>
      </c>
      <c r="F351" s="9"/>
      <c r="H351" s="9"/>
      <c r="I351" s="9" t="s">
        <v>24316</v>
      </c>
      <c r="J351" s="9" t="s">
        <v>13484</v>
      </c>
      <c r="K351" t="s">
        <v>24317</v>
      </c>
      <c r="L351" t="s">
        <v>24318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9" t="s">
        <v>16689</v>
      </c>
      <c r="E352" s="9" t="s">
        <v>1274</v>
      </c>
      <c r="F352" s="9"/>
      <c r="H352" s="9"/>
      <c r="I352" s="9" t="s">
        <v>24319</v>
      </c>
      <c r="J352" s="9" t="s">
        <v>13484</v>
      </c>
      <c r="K352" t="s">
        <v>24320</v>
      </c>
      <c r="L352" t="s">
        <v>24321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9" t="s">
        <v>21739</v>
      </c>
      <c r="E353" s="9" t="s">
        <v>1274</v>
      </c>
      <c r="F353" s="9"/>
      <c r="H353" s="9"/>
      <c r="I353" s="9" t="s">
        <v>24322</v>
      </c>
      <c r="J353" s="9" t="s">
        <v>13484</v>
      </c>
      <c r="K353" t="s">
        <v>24323</v>
      </c>
      <c r="L353" t="s">
        <v>24324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9" t="s">
        <v>4</v>
      </c>
      <c r="E354" s="9" t="s">
        <v>468</v>
      </c>
      <c r="F354" s="9"/>
      <c r="H354" s="9"/>
      <c r="I354" s="9" t="s">
        <v>24325</v>
      </c>
      <c r="J354" s="9" t="s">
        <v>13484</v>
      </c>
      <c r="K354" t="s">
        <v>24326</v>
      </c>
      <c r="L354" t="s">
        <v>24327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9" t="s">
        <v>4</v>
      </c>
      <c r="E355" s="9" t="s">
        <v>11080</v>
      </c>
      <c r="F355" s="9"/>
      <c r="H355" s="9"/>
      <c r="I355" s="9" t="s">
        <v>24328</v>
      </c>
      <c r="J355" s="9" t="s">
        <v>13484</v>
      </c>
      <c r="K355" t="s">
        <v>24329</v>
      </c>
      <c r="L355" t="s">
        <v>24330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9" t="s">
        <v>7354</v>
      </c>
      <c r="E356" s="9" t="s">
        <v>1274</v>
      </c>
      <c r="F356" s="9"/>
      <c r="H356" s="9"/>
      <c r="I356" s="9" t="s">
        <v>24331</v>
      </c>
      <c r="J356" s="9" t="s">
        <v>13484</v>
      </c>
      <c r="K356" t="s">
        <v>24332</v>
      </c>
      <c r="L356" t="s">
        <v>24333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9" t="s">
        <v>21739</v>
      </c>
      <c r="E357" s="9" t="s">
        <v>1274</v>
      </c>
      <c r="F357" s="9"/>
      <c r="H357" s="9"/>
      <c r="I357" s="9" t="s">
        <v>24334</v>
      </c>
      <c r="J357" s="9" t="s">
        <v>13484</v>
      </c>
      <c r="K357" t="s">
        <v>24335</v>
      </c>
      <c r="L357" t="s">
        <v>24336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9" t="s">
        <v>4</v>
      </c>
      <c r="E358" s="9" t="s">
        <v>468</v>
      </c>
      <c r="F358" s="9"/>
      <c r="H358" s="9"/>
      <c r="I358" s="9" t="s">
        <v>23939</v>
      </c>
      <c r="J358" s="9" t="s">
        <v>13484</v>
      </c>
      <c r="K358" t="s">
        <v>23940</v>
      </c>
      <c r="L358" t="s">
        <v>23941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9" t="s">
        <v>16689</v>
      </c>
      <c r="E359" s="9" t="s">
        <v>1274</v>
      </c>
      <c r="F359" s="9"/>
      <c r="H359" s="9"/>
      <c r="I359" s="9" t="s">
        <v>24561</v>
      </c>
      <c r="J359" s="9" t="s">
        <v>13484</v>
      </c>
      <c r="K359" t="s">
        <v>24562</v>
      </c>
      <c r="L359" t="s">
        <v>24563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9" t="s">
        <v>16689</v>
      </c>
      <c r="E360" s="9" t="s">
        <v>1274</v>
      </c>
      <c r="F360" s="9"/>
      <c r="H360" s="9"/>
      <c r="I360" s="9" t="s">
        <v>24564</v>
      </c>
      <c r="J360" s="9" t="s">
        <v>13484</v>
      </c>
      <c r="K360" t="s">
        <v>24565</v>
      </c>
      <c r="L360" t="s">
        <v>24566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9" t="s">
        <v>4</v>
      </c>
      <c r="E361" s="9" t="s">
        <v>468</v>
      </c>
      <c r="F361" s="9"/>
      <c r="H361" s="9"/>
      <c r="I361" s="9" t="s">
        <v>24567</v>
      </c>
      <c r="J361" s="9" t="s">
        <v>13484</v>
      </c>
      <c r="K361" t="s">
        <v>24568</v>
      </c>
      <c r="L361" t="s">
        <v>24569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9" t="s">
        <v>16689</v>
      </c>
      <c r="E362" s="9" t="s">
        <v>1274</v>
      </c>
      <c r="F362" s="9"/>
      <c r="H362" s="9"/>
      <c r="I362" s="9" t="s">
        <v>24570</v>
      </c>
      <c r="J362" s="9" t="s">
        <v>13484</v>
      </c>
      <c r="K362" t="s">
        <v>24571</v>
      </c>
      <c r="L362" t="s">
        <v>24572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9" t="s">
        <v>16689</v>
      </c>
      <c r="E363" s="9" t="s">
        <v>1274</v>
      </c>
      <c r="F363" s="9"/>
      <c r="H363" s="9"/>
      <c r="I363" s="9" t="s">
        <v>24573</v>
      </c>
      <c r="J363" s="9" t="s">
        <v>13484</v>
      </c>
      <c r="K363" t="s">
        <v>24574</v>
      </c>
      <c r="L363" t="s">
        <v>24575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9" t="s">
        <v>16689</v>
      </c>
      <c r="E364" s="9" t="s">
        <v>1274</v>
      </c>
      <c r="F364" s="9"/>
      <c r="H364" s="9"/>
      <c r="I364" s="9" t="s">
        <v>24576</v>
      </c>
      <c r="J364" s="9" t="s">
        <v>13484</v>
      </c>
      <c r="K364" t="s">
        <v>24577</v>
      </c>
      <c r="L364" t="s">
        <v>24578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9" t="s">
        <v>16689</v>
      </c>
      <c r="E365" s="9" t="s">
        <v>1274</v>
      </c>
      <c r="F365" s="9"/>
      <c r="H365" s="9"/>
      <c r="I365" s="9" t="s">
        <v>24579</v>
      </c>
      <c r="J365" s="9" t="s">
        <v>13484</v>
      </c>
      <c r="K365" t="s">
        <v>24580</v>
      </c>
      <c r="L365" t="s">
        <v>24581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9" t="s">
        <v>16689</v>
      </c>
      <c r="E366" s="9" t="s">
        <v>468</v>
      </c>
      <c r="F366" s="9"/>
      <c r="H366" s="9"/>
      <c r="I366" s="9" t="s">
        <v>24582</v>
      </c>
      <c r="J366" s="9" t="s">
        <v>13484</v>
      </c>
      <c r="K366" t="s">
        <v>24583</v>
      </c>
      <c r="L366" t="s">
        <v>24584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9" t="s">
        <v>16689</v>
      </c>
      <c r="E367" s="9" t="s">
        <v>468</v>
      </c>
      <c r="F367" s="9"/>
      <c r="H367" s="9"/>
      <c r="I367" s="9" t="s">
        <v>24585</v>
      </c>
      <c r="J367" s="9" t="s">
        <v>13484</v>
      </c>
      <c r="K367" t="s">
        <v>24586</v>
      </c>
      <c r="L367" t="s">
        <v>24587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9" t="s">
        <v>16689</v>
      </c>
      <c r="E368" s="9" t="s">
        <v>468</v>
      </c>
      <c r="F368" s="9"/>
      <c r="H368" s="9"/>
      <c r="I368" s="9" t="s">
        <v>24588</v>
      </c>
      <c r="J368" s="9" t="s">
        <v>13484</v>
      </c>
      <c r="K368" t="s">
        <v>24589</v>
      </c>
      <c r="L368" t="s">
        <v>24590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9" t="s">
        <v>4</v>
      </c>
      <c r="E369" s="9" t="s">
        <v>1274</v>
      </c>
      <c r="F369" s="9"/>
      <c r="H369" s="9"/>
      <c r="I369" s="9" t="s">
        <v>24591</v>
      </c>
      <c r="J369" s="9" t="s">
        <v>13484</v>
      </c>
      <c r="K369" t="s">
        <v>24592</v>
      </c>
      <c r="L369" t="s">
        <v>24593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9" t="s">
        <v>16689</v>
      </c>
      <c r="E370" s="9" t="s">
        <v>1274</v>
      </c>
      <c r="F370" s="9"/>
      <c r="H370" s="9"/>
      <c r="I370" s="9" t="s">
        <v>24594</v>
      </c>
      <c r="J370" s="9" t="s">
        <v>13484</v>
      </c>
      <c r="K370" t="s">
        <v>24595</v>
      </c>
      <c r="L370" t="s">
        <v>24596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9" t="s">
        <v>16689</v>
      </c>
      <c r="E371" s="9" t="s">
        <v>468</v>
      </c>
      <c r="F371" s="9"/>
      <c r="H371" s="9"/>
      <c r="I371" s="9" t="s">
        <v>24597</v>
      </c>
      <c r="J371" s="9" t="s">
        <v>13484</v>
      </c>
      <c r="K371" t="s">
        <v>24598</v>
      </c>
      <c r="L371" t="s">
        <v>24599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9" t="s">
        <v>4</v>
      </c>
      <c r="E372" s="9" t="s">
        <v>468</v>
      </c>
      <c r="F372" s="9"/>
      <c r="H372" s="9"/>
      <c r="I372" s="9" t="s">
        <v>24600</v>
      </c>
      <c r="J372" s="9" t="s">
        <v>13484</v>
      </c>
      <c r="K372" t="s">
        <v>24601</v>
      </c>
      <c r="L372" t="s">
        <v>24602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9" t="s">
        <v>16689</v>
      </c>
      <c r="E373" s="9" t="s">
        <v>1274</v>
      </c>
      <c r="F373" s="9"/>
      <c r="H373" s="9"/>
      <c r="I373" s="9" t="s">
        <v>24603</v>
      </c>
      <c r="J373" s="9" t="s">
        <v>13484</v>
      </c>
      <c r="K373" t="s">
        <v>24604</v>
      </c>
      <c r="L373" t="s">
        <v>24605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9" t="s">
        <v>16689</v>
      </c>
      <c r="E374" s="9" t="s">
        <v>468</v>
      </c>
      <c r="F374" s="9"/>
      <c r="H374" s="9"/>
      <c r="I374" s="9" t="s">
        <v>24606</v>
      </c>
      <c r="J374" s="9" t="s">
        <v>13484</v>
      </c>
      <c r="K374" t="s">
        <v>24607</v>
      </c>
      <c r="L374" t="s">
        <v>24608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9" t="s">
        <v>16689</v>
      </c>
      <c r="E375" s="9" t="s">
        <v>468</v>
      </c>
      <c r="F375" s="9"/>
      <c r="H375" s="9"/>
      <c r="I375" s="9" t="s">
        <v>24609</v>
      </c>
      <c r="J375" s="9" t="s">
        <v>13484</v>
      </c>
      <c r="K375" t="s">
        <v>24610</v>
      </c>
      <c r="L375" t="s">
        <v>24611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9" t="s">
        <v>16689</v>
      </c>
      <c r="E376" s="9" t="s">
        <v>468</v>
      </c>
      <c r="F376" s="9"/>
      <c r="H376" s="9"/>
      <c r="I376" s="9" t="s">
        <v>24612</v>
      </c>
      <c r="J376" s="9" t="s">
        <v>13484</v>
      </c>
      <c r="K376" t="s">
        <v>24613</v>
      </c>
      <c r="L376" t="s">
        <v>24614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9" t="s">
        <v>4</v>
      </c>
      <c r="E377" s="9" t="s">
        <v>11080</v>
      </c>
      <c r="F377" s="9"/>
      <c r="H377" s="9"/>
      <c r="I377" s="9" t="s">
        <v>24615</v>
      </c>
      <c r="J377" s="9" t="s">
        <v>13484</v>
      </c>
      <c r="K377" t="s">
        <v>24616</v>
      </c>
      <c r="L377" t="s">
        <v>24617</v>
      </c>
      <c r="M377" s="2" t="str">
        <f>HYPERLINK(столярка[[#This Row],[RelativePath]])</f>
        <v>16 Столярка\GA3948333_11_20260402T182304Z.jpg</v>
      </c>
    </row>
  </sheetData>
  <conditionalFormatting sqref="D378:D388 E378:E391 D2:E377 G2:H377">
    <cfRule type="containsText" dxfId="698" priority="14" operator="containsText" text="Выезд с территории">
      <formula>NOT(ISERROR(SEARCH("Выезд с территории",D2)))</formula>
    </cfRule>
  </conditionalFormatting>
  <conditionalFormatting sqref="F2:F377">
    <cfRule type="notContainsText" dxfId="697" priority="13" operator="notContains" text="порожний">
      <formula>ISERROR(SEARCH("порожний",F2))</formula>
    </cfRule>
  </conditionalFormatting>
  <conditionalFormatting sqref="E2:E391">
    <cfRule type="containsText" dxfId="696" priority="11" operator="containsText" text="Газель базы">
      <formula>NOT(ISERROR(SEARCH("Газель базы",E2)))</formula>
    </cfRule>
    <cfRule type="containsText" dxfId="695" priority="12" operator="containsText" text="Погрузчик базы">
      <formula>NOT(ISERROR(SEARCH("Погрузчик базы",E2)))</formula>
    </cfRule>
  </conditionalFormatting>
  <conditionalFormatting sqref="E2:E391">
    <cfRule type="containsText" dxfId="694" priority="10" operator="containsText" text="Трактор базы">
      <formula>NOT(ISERROR(SEARCH("Трактор базы",E2)))</formula>
    </cfRule>
  </conditionalFormatting>
  <conditionalFormatting sqref="A2:C377">
    <cfRule type="expression" dxfId="693" priority="9">
      <formula>$A2="пн"</formula>
    </cfRule>
  </conditionalFormatting>
  <conditionalFormatting sqref="A2:C379">
    <cfRule type="expression" dxfId="692" priority="3">
      <formula>$A2="вс"</formula>
    </cfRule>
    <cfRule type="expression" dxfId="691" priority="4">
      <formula>$A2="сб"</formula>
    </cfRule>
    <cfRule type="expression" dxfId="690" priority="5">
      <formula>$A2="пт"</formula>
    </cfRule>
    <cfRule type="expression" dxfId="689" priority="6">
      <formula>$A2="чт"</formula>
    </cfRule>
    <cfRule type="expression" dxfId="688" priority="7">
      <formula>$A2="ср"</formula>
    </cfRule>
    <cfRule type="expression" dxfId="687" priority="8">
      <formula>$A2="вт"</formula>
    </cfRule>
  </conditionalFormatting>
  <conditionalFormatting sqref="D2:D388">
    <cfRule type="containsText" dxfId="6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8">
    <cfRule type="containsText" dxfId="6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279"/>
  <sheetViews>
    <sheetView zoomScale="90" zoomScaleNormal="90" workbookViewId="0">
      <pane ySplit="1" topLeftCell="A253" activePane="bottomLeft" state="frozen"/>
      <selection pane="bottomLeft" activeCell="I252" sqref="I252:I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23342</v>
      </c>
      <c r="J236" s="9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23345</v>
      </c>
      <c r="J237" s="9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23348</v>
      </c>
      <c r="J238" s="9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23351</v>
      </c>
      <c r="J239" s="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23354</v>
      </c>
      <c r="J240" s="9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9" t="s">
        <v>4</v>
      </c>
      <c r="E241" s="9" t="s">
        <v>8</v>
      </c>
      <c r="F241" s="9"/>
      <c r="H241" s="9"/>
      <c r="I241" s="9" t="s">
        <v>23942</v>
      </c>
      <c r="J241" s="9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9" t="s">
        <v>588</v>
      </c>
      <c r="E242" s="9" t="s">
        <v>86</v>
      </c>
      <c r="F242" s="9"/>
      <c r="H242" s="9"/>
      <c r="I242" s="9" t="s">
        <v>23945</v>
      </c>
      <c r="J242" s="9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9" t="s">
        <v>588</v>
      </c>
      <c r="E243" s="9" t="s">
        <v>86</v>
      </c>
      <c r="F243" s="9"/>
      <c r="H243" s="9"/>
      <c r="I243" s="9" t="s">
        <v>23948</v>
      </c>
      <c r="J243" s="9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9" t="s">
        <v>588</v>
      </c>
      <c r="E244" s="9" t="s">
        <v>86</v>
      </c>
      <c r="F244" s="9"/>
      <c r="H244" s="9"/>
      <c r="I244" s="9" t="s">
        <v>23951</v>
      </c>
      <c r="J244" s="9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9" t="s">
        <v>4</v>
      </c>
      <c r="E245" s="9" t="s">
        <v>8</v>
      </c>
      <c r="F245" s="9"/>
      <c r="H245" s="9"/>
      <c r="I245" s="9" t="s">
        <v>23954</v>
      </c>
      <c r="J245" s="9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9" t="s">
        <v>4</v>
      </c>
      <c r="E246" s="9" t="s">
        <v>8</v>
      </c>
      <c r="F246" s="9"/>
      <c r="H246" s="9"/>
      <c r="I246" s="9" t="s">
        <v>23957</v>
      </c>
      <c r="J246" s="9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9" t="s">
        <v>4</v>
      </c>
      <c r="E247" s="9" t="s">
        <v>8</v>
      </c>
      <c r="F247" s="9"/>
      <c r="H247" s="9"/>
      <c r="I247" s="9" t="s">
        <v>23960</v>
      </c>
      <c r="J247" s="9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9" t="s">
        <v>1539</v>
      </c>
      <c r="E248" s="9"/>
      <c r="F248" s="9"/>
      <c r="H248" s="9"/>
      <c r="I248" s="9" t="s">
        <v>23963</v>
      </c>
      <c r="J248" s="9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9" t="s">
        <v>1539</v>
      </c>
      <c r="E249" s="9"/>
      <c r="F249" s="9"/>
      <c r="H249" s="9"/>
      <c r="I249" s="9" t="s">
        <v>23966</v>
      </c>
      <c r="J249" s="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9" t="s">
        <v>4</v>
      </c>
      <c r="E250" s="9" t="s">
        <v>8</v>
      </c>
      <c r="F250" s="9"/>
      <c r="H250" s="9"/>
      <c r="I250" s="9" t="s">
        <v>23969</v>
      </c>
      <c r="J250" s="9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9" t="s">
        <v>4</v>
      </c>
      <c r="E251" s="9" t="s">
        <v>11073</v>
      </c>
      <c r="F251" s="9"/>
      <c r="H251" s="9"/>
      <c r="I251" s="9" t="s">
        <v>23972</v>
      </c>
      <c r="J251" s="9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9" t="s">
        <v>4</v>
      </c>
      <c r="E252" s="9" t="s">
        <v>23975</v>
      </c>
      <c r="F252" s="9" t="s">
        <v>60</v>
      </c>
      <c r="H252" s="9"/>
      <c r="I252" s="9" t="s">
        <v>24337</v>
      </c>
      <c r="J252" s="9" t="s">
        <v>10884</v>
      </c>
      <c r="K252" t="s">
        <v>24338</v>
      </c>
      <c r="L252" t="s">
        <v>24339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9" t="s">
        <v>227</v>
      </c>
      <c r="E253" s="9" t="s">
        <v>23975</v>
      </c>
      <c r="F253" s="9" t="s">
        <v>60</v>
      </c>
      <c r="H253" s="9"/>
      <c r="I253" s="9" t="s">
        <v>24340</v>
      </c>
      <c r="J253" s="9" t="s">
        <v>10884</v>
      </c>
      <c r="K253" t="s">
        <v>24341</v>
      </c>
      <c r="L253" t="s">
        <v>24342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9" t="s">
        <v>227</v>
      </c>
      <c r="E254" s="9" t="s">
        <v>23975</v>
      </c>
      <c r="F254" s="9" t="s">
        <v>60</v>
      </c>
      <c r="H254" s="9"/>
      <c r="I254" s="9" t="s">
        <v>24343</v>
      </c>
      <c r="J254" s="9" t="s">
        <v>10884</v>
      </c>
      <c r="K254" t="s">
        <v>24344</v>
      </c>
      <c r="L254" t="s">
        <v>24345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9" t="s">
        <v>227</v>
      </c>
      <c r="E255" s="9" t="s">
        <v>23975</v>
      </c>
      <c r="F255" s="9" t="s">
        <v>60</v>
      </c>
      <c r="H255" s="9"/>
      <c r="I255" s="9" t="s">
        <v>24346</v>
      </c>
      <c r="J255" s="9" t="s">
        <v>10884</v>
      </c>
      <c r="K255" t="s">
        <v>24347</v>
      </c>
      <c r="L255" t="s">
        <v>24348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9" t="s">
        <v>227</v>
      </c>
      <c r="E256" s="9" t="s">
        <v>23975</v>
      </c>
      <c r="F256" s="9" t="s">
        <v>60</v>
      </c>
      <c r="H256" s="9"/>
      <c r="I256" s="9" t="s">
        <v>24349</v>
      </c>
      <c r="J256" s="9" t="s">
        <v>10884</v>
      </c>
      <c r="K256" t="s">
        <v>24350</v>
      </c>
      <c r="L256" t="s">
        <v>24351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9" t="s">
        <v>227</v>
      </c>
      <c r="E257" s="9" t="s">
        <v>23975</v>
      </c>
      <c r="F257" s="9" t="s">
        <v>60</v>
      </c>
      <c r="H257" s="9"/>
      <c r="I257" s="9" t="s">
        <v>24352</v>
      </c>
      <c r="J257" s="9" t="s">
        <v>10884</v>
      </c>
      <c r="K257" t="s">
        <v>24353</v>
      </c>
      <c r="L257" t="s">
        <v>24354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9" t="s">
        <v>227</v>
      </c>
      <c r="E258" s="9" t="s">
        <v>23975</v>
      </c>
      <c r="F258" s="9" t="s">
        <v>60</v>
      </c>
      <c r="H258" s="9"/>
      <c r="I258" s="9" t="s">
        <v>24355</v>
      </c>
      <c r="J258" s="9" t="s">
        <v>10884</v>
      </c>
      <c r="K258" t="s">
        <v>24356</v>
      </c>
      <c r="L258" t="s">
        <v>24357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9" t="s">
        <v>227</v>
      </c>
      <c r="E259" s="9" t="s">
        <v>23975</v>
      </c>
      <c r="F259" s="9" t="s">
        <v>60</v>
      </c>
      <c r="H259" s="9"/>
      <c r="I259" s="9" t="s">
        <v>24358</v>
      </c>
      <c r="J259" s="9" t="s">
        <v>10884</v>
      </c>
      <c r="K259" t="s">
        <v>24359</v>
      </c>
      <c r="L259" t="s">
        <v>24360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9" t="s">
        <v>227</v>
      </c>
      <c r="E260" s="9" t="s">
        <v>23975</v>
      </c>
      <c r="F260" s="9" t="s">
        <v>60</v>
      </c>
      <c r="H260" s="9"/>
      <c r="I260" s="9" t="s">
        <v>24361</v>
      </c>
      <c r="J260" s="9" t="s">
        <v>10884</v>
      </c>
      <c r="K260" t="s">
        <v>24362</v>
      </c>
      <c r="L260" t="s">
        <v>24363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9" t="s">
        <v>227</v>
      </c>
      <c r="E261" s="9" t="s">
        <v>23975</v>
      </c>
      <c r="F261" s="9" t="s">
        <v>60</v>
      </c>
      <c r="H261" s="9"/>
      <c r="I261" s="9" t="s">
        <v>24364</v>
      </c>
      <c r="J261" s="9" t="s">
        <v>10884</v>
      </c>
      <c r="K261" t="s">
        <v>24365</v>
      </c>
      <c r="L261" t="s">
        <v>24366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9" t="s">
        <v>227</v>
      </c>
      <c r="E262" s="9" t="s">
        <v>23975</v>
      </c>
      <c r="F262" s="9" t="s">
        <v>60</v>
      </c>
      <c r="H262" s="9"/>
      <c r="I262" s="9" t="s">
        <v>24367</v>
      </c>
      <c r="J262" s="9" t="s">
        <v>10884</v>
      </c>
      <c r="K262" t="s">
        <v>24368</v>
      </c>
      <c r="L262" t="s">
        <v>24369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9" t="s">
        <v>227</v>
      </c>
      <c r="E263" s="9" t="s">
        <v>23975</v>
      </c>
      <c r="F263" s="9" t="s">
        <v>60</v>
      </c>
      <c r="H263" s="9"/>
      <c r="I263" s="9" t="s">
        <v>24370</v>
      </c>
      <c r="J263" s="9" t="s">
        <v>10884</v>
      </c>
      <c r="K263" t="s">
        <v>24371</v>
      </c>
      <c r="L263" t="s">
        <v>24372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9" t="s">
        <v>227</v>
      </c>
      <c r="E264" s="9" t="s">
        <v>23975</v>
      </c>
      <c r="F264" s="9" t="s">
        <v>60</v>
      </c>
      <c r="H264" s="9"/>
      <c r="I264" s="9" t="s">
        <v>24373</v>
      </c>
      <c r="J264" s="9" t="s">
        <v>10884</v>
      </c>
      <c r="K264" t="s">
        <v>24374</v>
      </c>
      <c r="L264" t="s">
        <v>24375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9" t="s">
        <v>587</v>
      </c>
      <c r="E265" s="9" t="s">
        <v>23975</v>
      </c>
      <c r="F265" s="9" t="s">
        <v>51</v>
      </c>
      <c r="H265" s="9"/>
      <c r="I265" s="9" t="s">
        <v>24376</v>
      </c>
      <c r="J265" s="9" t="s">
        <v>10884</v>
      </c>
      <c r="K265" t="s">
        <v>24377</v>
      </c>
      <c r="L265" t="s">
        <v>24378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9" t="s">
        <v>588</v>
      </c>
      <c r="E266" s="9" t="s">
        <v>86</v>
      </c>
      <c r="F266" s="9"/>
      <c r="H266" s="9"/>
      <c r="I266" s="9" t="s">
        <v>24379</v>
      </c>
      <c r="J266" s="9" t="s">
        <v>10884</v>
      </c>
      <c r="K266" t="s">
        <v>24380</v>
      </c>
      <c r="L266" t="s">
        <v>24381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9" t="s">
        <v>588</v>
      </c>
      <c r="E267" s="9" t="s">
        <v>86</v>
      </c>
      <c r="F267" s="9"/>
      <c r="H267" s="9"/>
      <c r="I267" s="9" t="s">
        <v>24382</v>
      </c>
      <c r="J267" s="9" t="s">
        <v>10884</v>
      </c>
      <c r="K267" t="s">
        <v>24383</v>
      </c>
      <c r="L267" t="s">
        <v>24384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9" t="s">
        <v>588</v>
      </c>
      <c r="E268" s="9" t="s">
        <v>86</v>
      </c>
      <c r="F268" s="9"/>
      <c r="H268" s="9"/>
      <c r="I268" s="9" t="s">
        <v>24385</v>
      </c>
      <c r="J268" s="9" t="s">
        <v>10884</v>
      </c>
      <c r="K268" t="s">
        <v>24386</v>
      </c>
      <c r="L268" t="s">
        <v>24387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9" t="s">
        <v>1539</v>
      </c>
      <c r="E269" s="9"/>
      <c r="F269" s="9"/>
      <c r="H269" s="9"/>
      <c r="I269" s="9" t="s">
        <v>24388</v>
      </c>
      <c r="J269" s="9" t="s">
        <v>10884</v>
      </c>
      <c r="K269" t="s">
        <v>24389</v>
      </c>
      <c r="L269" t="s">
        <v>24390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9" t="s">
        <v>4</v>
      </c>
      <c r="E270" s="9" t="s">
        <v>8</v>
      </c>
      <c r="F270" s="9"/>
      <c r="H270" s="9"/>
      <c r="I270" s="9" t="s">
        <v>24391</v>
      </c>
      <c r="J270" s="9" t="s">
        <v>10884</v>
      </c>
      <c r="K270" t="s">
        <v>24392</v>
      </c>
      <c r="L270" t="s">
        <v>24393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9" t="s">
        <v>1539</v>
      </c>
      <c r="E271" s="9"/>
      <c r="F271" s="9"/>
      <c r="H271" s="9"/>
      <c r="I271" s="9" t="s">
        <v>24618</v>
      </c>
      <c r="J271" s="9" t="s">
        <v>10884</v>
      </c>
      <c r="K271" t="s">
        <v>24619</v>
      </c>
      <c r="L271" t="s">
        <v>24620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9" t="s">
        <v>588</v>
      </c>
      <c r="E272" s="9" t="s">
        <v>86</v>
      </c>
      <c r="F272" s="9"/>
      <c r="H272" s="9"/>
      <c r="I272" s="9" t="s">
        <v>24621</v>
      </c>
      <c r="J272" s="9" t="s">
        <v>10884</v>
      </c>
      <c r="K272" t="s">
        <v>24622</v>
      </c>
      <c r="L272" t="s">
        <v>24623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9" t="s">
        <v>1539</v>
      </c>
      <c r="E273" s="9"/>
      <c r="F273" s="9"/>
      <c r="H273" s="9"/>
      <c r="I273" s="9" t="s">
        <v>24624</v>
      </c>
      <c r="J273" s="9" t="s">
        <v>10884</v>
      </c>
      <c r="K273" t="s">
        <v>24625</v>
      </c>
      <c r="L273" t="s">
        <v>24626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9" t="s">
        <v>1539</v>
      </c>
      <c r="E274" s="9"/>
      <c r="F274" s="9"/>
      <c r="H274" s="9"/>
      <c r="I274" s="9" t="s">
        <v>24627</v>
      </c>
      <c r="J274" s="9" t="s">
        <v>10884</v>
      </c>
      <c r="K274" t="s">
        <v>24628</v>
      </c>
      <c r="L274" t="s">
        <v>24629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9" t="s">
        <v>588</v>
      </c>
      <c r="E275" s="9" t="s">
        <v>86</v>
      </c>
      <c r="F275" s="9"/>
      <c r="H275" s="9"/>
      <c r="I275" s="9" t="s">
        <v>24630</v>
      </c>
      <c r="J275" s="9" t="s">
        <v>10884</v>
      </c>
      <c r="K275" t="s">
        <v>24631</v>
      </c>
      <c r="L275" t="s">
        <v>24632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9" t="s">
        <v>588</v>
      </c>
      <c r="E276" s="9" t="s">
        <v>86</v>
      </c>
      <c r="F276" s="9"/>
      <c r="H276" s="9"/>
      <c r="I276" s="9" t="s">
        <v>24633</v>
      </c>
      <c r="J276" s="9" t="s">
        <v>10884</v>
      </c>
      <c r="K276" t="s">
        <v>24634</v>
      </c>
      <c r="L276" t="s">
        <v>24635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9" t="s">
        <v>1539</v>
      </c>
      <c r="E277" s="9"/>
      <c r="F277" s="9"/>
      <c r="H277" s="9"/>
      <c r="I277" s="9" t="s">
        <v>24636</v>
      </c>
      <c r="J277" s="9" t="s">
        <v>10884</v>
      </c>
      <c r="K277" t="s">
        <v>24637</v>
      </c>
      <c r="L277" t="s">
        <v>24638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9" t="s">
        <v>4</v>
      </c>
      <c r="E278" s="9" t="s">
        <v>8</v>
      </c>
      <c r="F278" s="9"/>
      <c r="H278" s="9"/>
      <c r="I278" s="9" t="s">
        <v>24639</v>
      </c>
      <c r="J278" s="9" t="s">
        <v>10884</v>
      </c>
      <c r="K278" t="s">
        <v>24640</v>
      </c>
      <c r="L278" t="s">
        <v>24641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9" t="s">
        <v>1539</v>
      </c>
      <c r="E279" s="9"/>
      <c r="F279" s="9"/>
      <c r="H279" s="9"/>
      <c r="I279" s="9" t="s">
        <v>24642</v>
      </c>
      <c r="J279" s="9" t="s">
        <v>10884</v>
      </c>
      <c r="K279" t="s">
        <v>24643</v>
      </c>
      <c r="L279" t="s">
        <v>24644</v>
      </c>
      <c r="M279" s="2" t="str">
        <f>HYPERLINK(площадкаСнавесом[[#This Row],[RelativePath]])</f>
        <v>17 Площадка с навесом\GA3948333_10_20260402T205443Z.jpg</v>
      </c>
    </row>
  </sheetData>
  <conditionalFormatting sqref="D280:D290 E280:E293 D2:E279 G2:H279">
    <cfRule type="containsText" dxfId="684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683" priority="13" operator="notContains" text="порожний">
      <formula>ISERROR(SEARCH("порожний",F2))</formula>
    </cfRule>
  </conditionalFormatting>
  <conditionalFormatting sqref="E2:E293">
    <cfRule type="containsText" dxfId="682" priority="11" operator="containsText" text="Газель базы">
      <formula>NOT(ISERROR(SEARCH("Газель базы",E2)))</formula>
    </cfRule>
    <cfRule type="containsText" dxfId="681" priority="12" operator="containsText" text="Погрузчик базы">
      <formula>NOT(ISERROR(SEARCH("Погрузчик базы",E2)))</formula>
    </cfRule>
  </conditionalFormatting>
  <conditionalFormatting sqref="E2:E293">
    <cfRule type="containsText" dxfId="680" priority="10" operator="containsText" text="Трактор базы">
      <formula>NOT(ISERROR(SEARCH("Трактор базы",E2)))</formula>
    </cfRule>
  </conditionalFormatting>
  <conditionalFormatting sqref="A2:C279">
    <cfRule type="expression" dxfId="679" priority="9">
      <formula>$A2="пн"</formula>
    </cfRule>
  </conditionalFormatting>
  <conditionalFormatting sqref="A2:C281">
    <cfRule type="expression" dxfId="678" priority="3">
      <formula>$A2="вс"</formula>
    </cfRule>
    <cfRule type="expression" dxfId="677" priority="4">
      <formula>$A2="сб"</formula>
    </cfRule>
    <cfRule type="expression" dxfId="676" priority="5">
      <formula>$A2="пт"</formula>
    </cfRule>
    <cfRule type="expression" dxfId="675" priority="6">
      <formula>$A2="чт"</formula>
    </cfRule>
    <cfRule type="expression" dxfId="674" priority="7">
      <formula>$A2="ср"</formula>
    </cfRule>
    <cfRule type="expression" dxfId="673" priority="8">
      <formula>$A2="вт"</formula>
    </cfRule>
  </conditionalFormatting>
  <conditionalFormatting sqref="D2:D290">
    <cfRule type="containsText" dxfId="6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6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7520"/>
  <sheetViews>
    <sheetView topLeftCell="A7511" zoomScale="90" zoomScaleNormal="90" workbookViewId="0">
      <selection activeCell="C7521" sqref="C7521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t="s">
        <v>23157</v>
      </c>
      <c r="G7129" t="s">
        <v>896</v>
      </c>
    </row>
    <row r="7130" spans="1:7" hidden="1" x14ac:dyDescent="0.25">
      <c r="A7130" t="s">
        <v>1539</v>
      </c>
      <c r="F7130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t="s">
        <v>23393</v>
      </c>
      <c r="G7134" t="s">
        <v>896</v>
      </c>
    </row>
    <row r="7135" spans="1:7" hidden="1" x14ac:dyDescent="0.25">
      <c r="A7135" t="s">
        <v>1539</v>
      </c>
      <c r="F7135" t="s">
        <v>23163</v>
      </c>
      <c r="G7135" t="s">
        <v>896</v>
      </c>
    </row>
    <row r="7136" spans="1:7" hidden="1" x14ac:dyDescent="0.25">
      <c r="A7136" t="s">
        <v>7</v>
      </c>
      <c r="F7136" t="s">
        <v>23396</v>
      </c>
      <c r="G7136" t="s">
        <v>896</v>
      </c>
    </row>
    <row r="7137" spans="1:7" hidden="1" x14ac:dyDescent="0.25">
      <c r="A7137" t="s">
        <v>1539</v>
      </c>
      <c r="F7137" t="s">
        <v>23399</v>
      </c>
      <c r="G7137" t="s">
        <v>896</v>
      </c>
    </row>
    <row r="7138" spans="1:7" hidden="1" x14ac:dyDescent="0.25">
      <c r="A7138" t="s">
        <v>1539</v>
      </c>
      <c r="F7138" t="s">
        <v>23166</v>
      </c>
      <c r="G7138" t="s">
        <v>896</v>
      </c>
    </row>
    <row r="7139" spans="1:7" hidden="1" x14ac:dyDescent="0.25">
      <c r="A7139" t="s">
        <v>1539</v>
      </c>
      <c r="F7139" t="s">
        <v>23402</v>
      </c>
      <c r="G7139" t="s">
        <v>896</v>
      </c>
    </row>
    <row r="7140" spans="1:7" hidden="1" x14ac:dyDescent="0.25">
      <c r="A7140" t="s">
        <v>7</v>
      </c>
      <c r="F7140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t="s">
        <v>23405</v>
      </c>
      <c r="G7142" t="s">
        <v>896</v>
      </c>
    </row>
    <row r="7143" spans="1:7" hidden="1" x14ac:dyDescent="0.25">
      <c r="A7143" t="s">
        <v>7</v>
      </c>
      <c r="F7143" t="s">
        <v>23408</v>
      </c>
      <c r="G7143" t="s">
        <v>896</v>
      </c>
    </row>
    <row r="7144" spans="1:7" hidden="1" x14ac:dyDescent="0.25">
      <c r="A7144" t="s">
        <v>7</v>
      </c>
      <c r="F7144" t="s">
        <v>23411</v>
      </c>
      <c r="G7144" t="s">
        <v>896</v>
      </c>
    </row>
    <row r="7145" spans="1:7" hidden="1" x14ac:dyDescent="0.25">
      <c r="A7145" t="s">
        <v>1539</v>
      </c>
      <c r="F7145" t="s">
        <v>23414</v>
      </c>
      <c r="G7145" t="s">
        <v>896</v>
      </c>
    </row>
    <row r="7146" spans="1:7" hidden="1" x14ac:dyDescent="0.25">
      <c r="A7146" t="s">
        <v>7</v>
      </c>
      <c r="F7146" t="s">
        <v>23417</v>
      </c>
      <c r="G7146" t="s">
        <v>896</v>
      </c>
    </row>
    <row r="7147" spans="1:7" hidden="1" x14ac:dyDescent="0.25">
      <c r="A7147" t="s">
        <v>1539</v>
      </c>
      <c r="F7147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t="s">
        <v>23555</v>
      </c>
      <c r="G7153" t="s">
        <v>12641</v>
      </c>
    </row>
    <row r="7154" spans="1:7" hidden="1" x14ac:dyDescent="0.25">
      <c r="A7154" t="s">
        <v>7354</v>
      </c>
      <c r="F7154" t="s">
        <v>23558</v>
      </c>
      <c r="G7154" t="s">
        <v>12641</v>
      </c>
    </row>
    <row r="7155" spans="1:7" hidden="1" x14ac:dyDescent="0.25">
      <c r="A7155" t="s">
        <v>1627</v>
      </c>
      <c r="F7155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t="s">
        <v>23576</v>
      </c>
      <c r="G7160" t="s">
        <v>12641</v>
      </c>
    </row>
    <row r="7161" spans="1:7" hidden="1" x14ac:dyDescent="0.25">
      <c r="A7161" t="s">
        <v>7354</v>
      </c>
      <c r="F7161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t="s">
        <v>23588</v>
      </c>
      <c r="G7164" t="s">
        <v>12641</v>
      </c>
    </row>
    <row r="7165" spans="1:7" hidden="1" x14ac:dyDescent="0.25">
      <c r="A7165" t="s">
        <v>7354</v>
      </c>
      <c r="F7165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t="s">
        <v>23597</v>
      </c>
      <c r="G7167" t="s">
        <v>12641</v>
      </c>
    </row>
    <row r="7168" spans="1:7" hidden="1" x14ac:dyDescent="0.25">
      <c r="A7168" t="s">
        <v>7354</v>
      </c>
      <c r="F7168" t="s">
        <v>23600</v>
      </c>
      <c r="G7168" t="s">
        <v>12641</v>
      </c>
    </row>
    <row r="7169" spans="1:7" hidden="1" x14ac:dyDescent="0.25">
      <c r="A7169" t="s">
        <v>7354</v>
      </c>
      <c r="F716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t="s">
        <v>23609</v>
      </c>
      <c r="G7171" t="s">
        <v>12641</v>
      </c>
    </row>
    <row r="7172" spans="1:7" hidden="1" x14ac:dyDescent="0.25">
      <c r="A7172" t="s">
        <v>7354</v>
      </c>
      <c r="F7172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t="s">
        <v>23717</v>
      </c>
      <c r="G7207" t="s">
        <v>12644</v>
      </c>
    </row>
    <row r="7208" spans="1:7" hidden="1" x14ac:dyDescent="0.25">
      <c r="A7208" t="s">
        <v>1539</v>
      </c>
      <c r="F7208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t="s">
        <v>23726</v>
      </c>
      <c r="G7210" t="s">
        <v>12644</v>
      </c>
    </row>
    <row r="7211" spans="1:7" hidden="1" x14ac:dyDescent="0.25">
      <c r="A7211" t="s">
        <v>1539</v>
      </c>
      <c r="F7211" t="s">
        <v>23729</v>
      </c>
      <c r="G7211" t="s">
        <v>12644</v>
      </c>
    </row>
    <row r="7212" spans="1:7" hidden="1" x14ac:dyDescent="0.25">
      <c r="A7212" t="s">
        <v>1539</v>
      </c>
      <c r="F7212" t="s">
        <v>23732</v>
      </c>
      <c r="G7212" t="s">
        <v>12644</v>
      </c>
    </row>
    <row r="7213" spans="1:7" hidden="1" x14ac:dyDescent="0.25">
      <c r="A7213" t="s">
        <v>1539</v>
      </c>
      <c r="F7213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t="s">
        <v>23744</v>
      </c>
      <c r="G7216" t="s">
        <v>1537</v>
      </c>
    </row>
    <row r="7217" spans="1:7" hidden="1" x14ac:dyDescent="0.25">
      <c r="A7217" t="s">
        <v>10020</v>
      </c>
      <c r="F7217" t="s">
        <v>23747</v>
      </c>
      <c r="G7217" t="s">
        <v>1537</v>
      </c>
    </row>
    <row r="7218" spans="1:7" hidden="1" x14ac:dyDescent="0.25">
      <c r="A7218" t="s">
        <v>10020</v>
      </c>
      <c r="F7218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t="s">
        <v>23753</v>
      </c>
      <c r="G7219" t="s">
        <v>1537</v>
      </c>
    </row>
    <row r="7220" spans="1:7" hidden="1" x14ac:dyDescent="0.25">
      <c r="A7220" t="s">
        <v>10020</v>
      </c>
      <c r="F7220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t="s">
        <v>23759</v>
      </c>
      <c r="G7221" t="s">
        <v>1537</v>
      </c>
    </row>
    <row r="7222" spans="1:7" hidden="1" x14ac:dyDescent="0.25">
      <c r="A7222" t="s">
        <v>10020</v>
      </c>
      <c r="F7222" t="s">
        <v>23762</v>
      </c>
      <c r="G7222" t="s">
        <v>1537</v>
      </c>
    </row>
    <row r="7223" spans="1:7" hidden="1" x14ac:dyDescent="0.25">
      <c r="A7223" t="s">
        <v>10020</v>
      </c>
      <c r="F7223" t="s">
        <v>23765</v>
      </c>
      <c r="G7223" t="s">
        <v>1537</v>
      </c>
    </row>
    <row r="7224" spans="1:7" hidden="1" x14ac:dyDescent="0.25">
      <c r="A7224" t="s">
        <v>10020</v>
      </c>
      <c r="F7224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t="s">
        <v>23780</v>
      </c>
      <c r="G7228" t="s">
        <v>1600</v>
      </c>
    </row>
    <row r="7229" spans="1:7" hidden="1" x14ac:dyDescent="0.25">
      <c r="A7229" t="s">
        <v>4</v>
      </c>
      <c r="B7229" t="s">
        <v>11073</v>
      </c>
      <c r="F722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t="s">
        <v>23789</v>
      </c>
      <c r="G7231" t="s">
        <v>10022</v>
      </c>
    </row>
    <row r="7232" spans="1:7" hidden="1" x14ac:dyDescent="0.25">
      <c r="A7232" t="s">
        <v>10020</v>
      </c>
      <c r="F7232" t="s">
        <v>23792</v>
      </c>
      <c r="G7232" t="s">
        <v>10022</v>
      </c>
    </row>
    <row r="7233" spans="1:7" hidden="1" x14ac:dyDescent="0.25">
      <c r="A7233" t="s">
        <v>10020</v>
      </c>
      <c r="F7233" t="s">
        <v>23795</v>
      </c>
      <c r="G7233" t="s">
        <v>10022</v>
      </c>
    </row>
    <row r="7234" spans="1:7" hidden="1" x14ac:dyDescent="0.25">
      <c r="A7234" t="s">
        <v>10020</v>
      </c>
      <c r="F7234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t="s">
        <v>23804</v>
      </c>
      <c r="G7236" t="s">
        <v>10022</v>
      </c>
    </row>
    <row r="7237" spans="1:7" hidden="1" x14ac:dyDescent="0.25">
      <c r="A7237" t="s">
        <v>10020</v>
      </c>
      <c r="F7237" t="s">
        <v>23807</v>
      </c>
      <c r="G7237" t="s">
        <v>10022</v>
      </c>
    </row>
    <row r="7238" spans="1:7" hidden="1" x14ac:dyDescent="0.25">
      <c r="A7238" t="s">
        <v>10020</v>
      </c>
      <c r="F7238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t="s">
        <v>23960</v>
      </c>
      <c r="G7287" t="s">
        <v>11082</v>
      </c>
    </row>
    <row r="7288" spans="1:7" x14ac:dyDescent="0.25">
      <c r="A7288" t="s">
        <v>1539</v>
      </c>
      <c r="F7288" t="s">
        <v>23963</v>
      </c>
      <c r="G7288" t="s">
        <v>11082</v>
      </c>
    </row>
    <row r="7289" spans="1:7" x14ac:dyDescent="0.25">
      <c r="A7289" t="s">
        <v>1539</v>
      </c>
      <c r="F728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t="s">
        <v>23969</v>
      </c>
      <c r="G7290" t="s">
        <v>11082</v>
      </c>
    </row>
    <row r="7291" spans="1:7" x14ac:dyDescent="0.25">
      <c r="A7291" t="s">
        <v>4</v>
      </c>
      <c r="B7291" t="s">
        <v>11073</v>
      </c>
      <c r="F7291" t="s">
        <v>23972</v>
      </c>
      <c r="G7291" t="s">
        <v>11082</v>
      </c>
    </row>
    <row r="7292" spans="1:7" hidden="1" x14ac:dyDescent="0.25">
      <c r="A7292" t="s">
        <v>91</v>
      </c>
      <c r="B7292" t="s">
        <v>24394</v>
      </c>
      <c r="C7292" t="s">
        <v>60</v>
      </c>
      <c r="F7292" s="9" t="s">
        <v>24022</v>
      </c>
      <c r="G7292" t="s">
        <v>91</v>
      </c>
    </row>
    <row r="7293" spans="1:7" hidden="1" x14ac:dyDescent="0.25">
      <c r="A7293" t="s">
        <v>62</v>
      </c>
      <c r="B7293" t="s">
        <v>24394</v>
      </c>
      <c r="C7293" t="s">
        <v>51</v>
      </c>
      <c r="F7293" s="9" t="s">
        <v>24025</v>
      </c>
      <c r="G7293" t="s">
        <v>91</v>
      </c>
    </row>
    <row r="7294" spans="1:7" hidden="1" x14ac:dyDescent="0.25">
      <c r="A7294" t="s">
        <v>91</v>
      </c>
      <c r="B7294" t="s">
        <v>70</v>
      </c>
      <c r="F7294" s="9" t="s">
        <v>24028</v>
      </c>
      <c r="G7294" t="s">
        <v>91</v>
      </c>
    </row>
    <row r="7295" spans="1:7" hidden="1" x14ac:dyDescent="0.25">
      <c r="A7295" t="s">
        <v>62</v>
      </c>
      <c r="B7295" t="s">
        <v>70</v>
      </c>
      <c r="F7295" s="9" t="s">
        <v>24031</v>
      </c>
      <c r="G7295" t="s">
        <v>91</v>
      </c>
    </row>
    <row r="7296" spans="1:7" hidden="1" x14ac:dyDescent="0.25">
      <c r="A7296" t="s">
        <v>91</v>
      </c>
      <c r="B7296" t="s">
        <v>70</v>
      </c>
      <c r="F7296" s="9" t="s">
        <v>24034</v>
      </c>
      <c r="G7296" t="s">
        <v>91</v>
      </c>
    </row>
    <row r="7297" spans="1:7" hidden="1" x14ac:dyDescent="0.25">
      <c r="A7297" t="s">
        <v>62</v>
      </c>
      <c r="B7297" t="s">
        <v>70</v>
      </c>
      <c r="F7297" s="9" t="s">
        <v>24037</v>
      </c>
      <c r="G7297" t="s">
        <v>91</v>
      </c>
    </row>
    <row r="7298" spans="1:7" hidden="1" x14ac:dyDescent="0.25">
      <c r="A7298" t="s">
        <v>91</v>
      </c>
      <c r="B7298" t="s">
        <v>24395</v>
      </c>
      <c r="F7298" s="9" t="s">
        <v>24040</v>
      </c>
      <c r="G7298" t="s">
        <v>91</v>
      </c>
    </row>
    <row r="7299" spans="1:7" hidden="1" x14ac:dyDescent="0.25">
      <c r="A7299" t="s">
        <v>62</v>
      </c>
      <c r="B7299" t="s">
        <v>24395</v>
      </c>
      <c r="F7299" s="9" t="s">
        <v>24043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24398</v>
      </c>
      <c r="F7300" s="9" t="s">
        <v>24046</v>
      </c>
      <c r="G7300" t="s">
        <v>91</v>
      </c>
    </row>
    <row r="7301" spans="1:7" hidden="1" x14ac:dyDescent="0.25">
      <c r="A7301" t="s">
        <v>91</v>
      </c>
      <c r="B7301" t="s">
        <v>24396</v>
      </c>
      <c r="F7301" s="9" t="s">
        <v>24049</v>
      </c>
      <c r="G7301" t="s">
        <v>91</v>
      </c>
    </row>
    <row r="7302" spans="1:7" hidden="1" x14ac:dyDescent="0.25">
      <c r="A7302" t="s">
        <v>1607</v>
      </c>
      <c r="B7302" t="s">
        <v>8</v>
      </c>
      <c r="F7302" s="9" t="s">
        <v>23977</v>
      </c>
      <c r="G7302" t="s">
        <v>12640</v>
      </c>
    </row>
    <row r="7303" spans="1:7" hidden="1" x14ac:dyDescent="0.25">
      <c r="A7303" t="s">
        <v>21719</v>
      </c>
      <c r="B7303" t="s">
        <v>1274</v>
      </c>
      <c r="F7303" s="9" t="s">
        <v>23980</v>
      </c>
      <c r="G7303" t="s">
        <v>12640</v>
      </c>
    </row>
    <row r="7304" spans="1:7" hidden="1" x14ac:dyDescent="0.25">
      <c r="A7304" t="s">
        <v>24397</v>
      </c>
      <c r="B7304" t="s">
        <v>86</v>
      </c>
      <c r="F7304" s="9" t="s">
        <v>23983</v>
      </c>
      <c r="G7304" t="s">
        <v>12640</v>
      </c>
    </row>
    <row r="7305" spans="1:7" hidden="1" x14ac:dyDescent="0.25">
      <c r="A7305" t="s">
        <v>24397</v>
      </c>
      <c r="B7305" t="s">
        <v>86</v>
      </c>
      <c r="E7305" t="s">
        <v>2352</v>
      </c>
      <c r="F7305" s="9" t="s">
        <v>23986</v>
      </c>
      <c r="G7305" t="s">
        <v>12640</v>
      </c>
    </row>
    <row r="7306" spans="1:7" hidden="1" x14ac:dyDescent="0.25">
      <c r="A7306" t="s">
        <v>24399</v>
      </c>
      <c r="B7306" t="s">
        <v>86</v>
      </c>
      <c r="C7306" t="s">
        <v>24398</v>
      </c>
      <c r="F7306" s="9" t="s">
        <v>23989</v>
      </c>
      <c r="G7306" t="s">
        <v>12640</v>
      </c>
    </row>
    <row r="7307" spans="1:7" hidden="1" x14ac:dyDescent="0.25">
      <c r="A7307" t="s">
        <v>24399</v>
      </c>
      <c r="B7307" t="s">
        <v>86</v>
      </c>
      <c r="C7307" t="s">
        <v>24398</v>
      </c>
      <c r="E7307" t="s">
        <v>2352</v>
      </c>
      <c r="F7307" s="9" t="s">
        <v>23992</v>
      </c>
      <c r="G7307" t="s">
        <v>12640</v>
      </c>
    </row>
    <row r="7308" spans="1:7" hidden="1" x14ac:dyDescent="0.25">
      <c r="A7308" t="s">
        <v>4</v>
      </c>
      <c r="B7308" t="s">
        <v>7045</v>
      </c>
      <c r="F7308" s="9" t="s">
        <v>24052</v>
      </c>
      <c r="G7308" t="s">
        <v>11071</v>
      </c>
    </row>
    <row r="7309" spans="1:7" hidden="1" x14ac:dyDescent="0.25">
      <c r="A7309" t="s">
        <v>4</v>
      </c>
      <c r="B7309" t="s">
        <v>7045</v>
      </c>
      <c r="F7309" s="9" t="s">
        <v>24055</v>
      </c>
      <c r="G7309" t="s">
        <v>11071</v>
      </c>
    </row>
    <row r="7310" spans="1:7" hidden="1" x14ac:dyDescent="0.25">
      <c r="A7310" t="s">
        <v>4</v>
      </c>
      <c r="B7310" t="s">
        <v>7045</v>
      </c>
      <c r="F7310" s="9" t="s">
        <v>24058</v>
      </c>
      <c r="G7310" t="s">
        <v>11071</v>
      </c>
    </row>
    <row r="7311" spans="1:7" hidden="1" x14ac:dyDescent="0.25">
      <c r="A7311" t="s">
        <v>4</v>
      </c>
      <c r="B7311" t="s">
        <v>7045</v>
      </c>
      <c r="F7311" s="9" t="s">
        <v>24061</v>
      </c>
      <c r="G7311" t="s">
        <v>11071</v>
      </c>
    </row>
    <row r="7312" spans="1:7" hidden="1" x14ac:dyDescent="0.25">
      <c r="A7312" t="s">
        <v>24406</v>
      </c>
      <c r="B7312" t="s">
        <v>86</v>
      </c>
      <c r="F7312" s="9" t="s">
        <v>24064</v>
      </c>
      <c r="G7312" t="s">
        <v>11071</v>
      </c>
    </row>
    <row r="7313" spans="1:7" hidden="1" x14ac:dyDescent="0.25">
      <c r="A7313" t="s">
        <v>24406</v>
      </c>
      <c r="B7313" t="s">
        <v>86</v>
      </c>
      <c r="E7313" t="s">
        <v>2352</v>
      </c>
      <c r="F7313" s="9" t="s">
        <v>24067</v>
      </c>
      <c r="G7313" t="s">
        <v>11071</v>
      </c>
    </row>
    <row r="7314" spans="1:7" hidden="1" x14ac:dyDescent="0.25">
      <c r="A7314" t="s">
        <v>587</v>
      </c>
      <c r="B7314" t="s">
        <v>86</v>
      </c>
      <c r="F7314" s="9" t="s">
        <v>24070</v>
      </c>
      <c r="G7314" t="s">
        <v>11071</v>
      </c>
    </row>
    <row r="7315" spans="1:7" hidden="1" x14ac:dyDescent="0.25">
      <c r="A7315" t="s">
        <v>1273</v>
      </c>
      <c r="B7315" t="s">
        <v>24396</v>
      </c>
      <c r="F7315" s="9" t="s">
        <v>24073</v>
      </c>
      <c r="G7315" t="s">
        <v>11071</v>
      </c>
    </row>
    <row r="7316" spans="1:7" hidden="1" x14ac:dyDescent="0.25">
      <c r="A7316" t="s">
        <v>24407</v>
      </c>
      <c r="B7316" t="s">
        <v>24396</v>
      </c>
      <c r="F7316" s="9" t="s">
        <v>24076</v>
      </c>
      <c r="G7316" t="s">
        <v>11071</v>
      </c>
    </row>
    <row r="7317" spans="1:7" hidden="1" x14ac:dyDescent="0.25">
      <c r="A7317" t="s">
        <v>24407</v>
      </c>
      <c r="B7317" t="s">
        <v>24396</v>
      </c>
      <c r="E7317" t="s">
        <v>2352</v>
      </c>
      <c r="F7317" s="9" t="s">
        <v>24079</v>
      </c>
      <c r="G7317" t="s">
        <v>11071</v>
      </c>
    </row>
    <row r="7318" spans="1:7" hidden="1" x14ac:dyDescent="0.25">
      <c r="A7318" t="s">
        <v>4</v>
      </c>
      <c r="B7318" t="s">
        <v>70</v>
      </c>
      <c r="E7318" t="s">
        <v>24408</v>
      </c>
      <c r="F7318" s="9" t="s">
        <v>23995</v>
      </c>
      <c r="G7318" t="s">
        <v>894</v>
      </c>
    </row>
    <row r="7319" spans="1:7" hidden="1" x14ac:dyDescent="0.25">
      <c r="A7319" t="s">
        <v>24410</v>
      </c>
      <c r="B7319" t="s">
        <v>70</v>
      </c>
      <c r="F7319" s="9" t="s">
        <v>23998</v>
      </c>
      <c r="G7319" t="s">
        <v>894</v>
      </c>
    </row>
    <row r="7320" spans="1:7" hidden="1" x14ac:dyDescent="0.25">
      <c r="A7320" t="s">
        <v>24409</v>
      </c>
      <c r="B7320" t="s">
        <v>86</v>
      </c>
      <c r="F7320" s="9" t="s">
        <v>24001</v>
      </c>
      <c r="G7320" t="s">
        <v>894</v>
      </c>
    </row>
    <row r="7321" spans="1:7" hidden="1" x14ac:dyDescent="0.25">
      <c r="A7321" t="s">
        <v>24410</v>
      </c>
      <c r="B7321" t="s">
        <v>70</v>
      </c>
      <c r="F7321" s="9" t="s">
        <v>24004</v>
      </c>
      <c r="G7321" t="s">
        <v>894</v>
      </c>
    </row>
    <row r="7322" spans="1:7" hidden="1" x14ac:dyDescent="0.25">
      <c r="A7322" t="s">
        <v>24409</v>
      </c>
      <c r="B7322" t="s">
        <v>86</v>
      </c>
      <c r="F7322" s="9" t="s">
        <v>24007</v>
      </c>
      <c r="G7322" t="s">
        <v>894</v>
      </c>
    </row>
    <row r="7323" spans="1:7" hidden="1" x14ac:dyDescent="0.25">
      <c r="A7323" t="s">
        <v>4</v>
      </c>
      <c r="B7323" t="s">
        <v>8</v>
      </c>
      <c r="F7323" s="9" t="s">
        <v>24010</v>
      </c>
      <c r="G7323" t="s">
        <v>894</v>
      </c>
    </row>
    <row r="7324" spans="1:7" hidden="1" x14ac:dyDescent="0.25">
      <c r="A7324" t="s">
        <v>24410</v>
      </c>
      <c r="B7324" t="s">
        <v>24395</v>
      </c>
      <c r="F7324" s="9" t="s">
        <v>24013</v>
      </c>
      <c r="G7324" t="s">
        <v>894</v>
      </c>
    </row>
    <row r="7325" spans="1:7" hidden="1" x14ac:dyDescent="0.25">
      <c r="A7325" t="s">
        <v>24409</v>
      </c>
      <c r="B7325" t="s">
        <v>86</v>
      </c>
      <c r="F7325" s="9" t="s">
        <v>24016</v>
      </c>
      <c r="G7325" t="s">
        <v>894</v>
      </c>
    </row>
    <row r="7326" spans="1:7" hidden="1" x14ac:dyDescent="0.25">
      <c r="A7326" t="s">
        <v>24409</v>
      </c>
      <c r="B7326" t="s">
        <v>86</v>
      </c>
      <c r="E7326" t="s">
        <v>2352</v>
      </c>
      <c r="F7326" s="9" t="s">
        <v>24019</v>
      </c>
      <c r="G7326" t="s">
        <v>894</v>
      </c>
    </row>
    <row r="7327" spans="1:7" hidden="1" x14ac:dyDescent="0.25">
      <c r="A7327" t="s">
        <v>4</v>
      </c>
      <c r="B7327" t="s">
        <v>8</v>
      </c>
      <c r="F7327" s="9" t="s">
        <v>24400</v>
      </c>
      <c r="G7327" t="s">
        <v>894</v>
      </c>
    </row>
    <row r="7328" spans="1:7" hidden="1" x14ac:dyDescent="0.25">
      <c r="A7328" t="s">
        <v>4</v>
      </c>
      <c r="B7328" t="s">
        <v>8</v>
      </c>
      <c r="F7328" s="9" t="s">
        <v>24082</v>
      </c>
      <c r="G7328" t="s">
        <v>895</v>
      </c>
    </row>
    <row r="7329" spans="1:7" hidden="1" x14ac:dyDescent="0.25">
      <c r="A7329" t="s">
        <v>4</v>
      </c>
      <c r="B7329" t="s">
        <v>8</v>
      </c>
      <c r="F7329" s="9" t="s">
        <v>24085</v>
      </c>
      <c r="G7329" t="s">
        <v>895</v>
      </c>
    </row>
    <row r="7330" spans="1:7" hidden="1" x14ac:dyDescent="0.25">
      <c r="A7330" t="s">
        <v>21734</v>
      </c>
      <c r="F7330" s="9" t="s">
        <v>24088</v>
      </c>
      <c r="G7330" t="s">
        <v>895</v>
      </c>
    </row>
    <row r="7331" spans="1:7" hidden="1" x14ac:dyDescent="0.25">
      <c r="A7331" t="s">
        <v>226</v>
      </c>
      <c r="B7331" t="s">
        <v>18882</v>
      </c>
      <c r="C7331" t="s">
        <v>53</v>
      </c>
      <c r="D7331">
        <v>2</v>
      </c>
      <c r="F7331" s="9" t="s">
        <v>24091</v>
      </c>
      <c r="G7331" t="s">
        <v>895</v>
      </c>
    </row>
    <row r="7332" spans="1:7" hidden="1" x14ac:dyDescent="0.25">
      <c r="A7332" t="s">
        <v>21734</v>
      </c>
      <c r="F7332" s="9" t="s">
        <v>24094</v>
      </c>
      <c r="G7332" t="s">
        <v>895</v>
      </c>
    </row>
    <row r="7333" spans="1:7" hidden="1" x14ac:dyDescent="0.25">
      <c r="A7333" t="s">
        <v>226</v>
      </c>
      <c r="B7333" t="s">
        <v>18882</v>
      </c>
      <c r="C7333" t="s">
        <v>53</v>
      </c>
      <c r="D7333">
        <v>2</v>
      </c>
      <c r="F7333" s="9" t="s">
        <v>24097</v>
      </c>
      <c r="G7333" t="s">
        <v>895</v>
      </c>
    </row>
    <row r="7334" spans="1:7" hidden="1" x14ac:dyDescent="0.25">
      <c r="A7334" t="s">
        <v>21734</v>
      </c>
      <c r="F7334" s="9" t="s">
        <v>24100</v>
      </c>
      <c r="G7334" t="s">
        <v>895</v>
      </c>
    </row>
    <row r="7335" spans="1:7" hidden="1" x14ac:dyDescent="0.25">
      <c r="A7335" t="s">
        <v>226</v>
      </c>
      <c r="B7335" t="s">
        <v>18882</v>
      </c>
      <c r="C7335" t="s">
        <v>53</v>
      </c>
      <c r="D7335">
        <v>1</v>
      </c>
      <c r="F7335" s="9" t="s">
        <v>24103</v>
      </c>
      <c r="G7335" t="s">
        <v>895</v>
      </c>
    </row>
    <row r="7336" spans="1:7" hidden="1" x14ac:dyDescent="0.25">
      <c r="A7336" t="s">
        <v>4</v>
      </c>
      <c r="B7336" t="s">
        <v>8</v>
      </c>
      <c r="F7336" s="9" t="s">
        <v>24106</v>
      </c>
      <c r="G7336" t="s">
        <v>895</v>
      </c>
    </row>
    <row r="7337" spans="1:7" hidden="1" x14ac:dyDescent="0.25">
      <c r="A7337" t="s">
        <v>4</v>
      </c>
      <c r="B7337" t="s">
        <v>8</v>
      </c>
      <c r="F7337" s="9" t="s">
        <v>24403</v>
      </c>
      <c r="G7337" t="s">
        <v>895</v>
      </c>
    </row>
    <row r="7338" spans="1:7" hidden="1" x14ac:dyDescent="0.25">
      <c r="A7338" t="s">
        <v>4</v>
      </c>
      <c r="B7338" t="s">
        <v>8</v>
      </c>
      <c r="F7338" s="9" t="s">
        <v>24109</v>
      </c>
      <c r="G7338" t="s">
        <v>896</v>
      </c>
    </row>
    <row r="7339" spans="1:7" hidden="1" x14ac:dyDescent="0.25">
      <c r="A7339" t="s">
        <v>588</v>
      </c>
      <c r="B7339" t="s">
        <v>86</v>
      </c>
      <c r="F7339" s="9" t="s">
        <v>24112</v>
      </c>
      <c r="G7339" t="s">
        <v>896</v>
      </c>
    </row>
    <row r="7340" spans="1:7" hidden="1" x14ac:dyDescent="0.25">
      <c r="A7340" t="s">
        <v>588</v>
      </c>
      <c r="B7340" t="s">
        <v>86</v>
      </c>
      <c r="F7340" s="9" t="s">
        <v>24115</v>
      </c>
      <c r="G7340" t="s">
        <v>896</v>
      </c>
    </row>
    <row r="7341" spans="1:7" hidden="1" x14ac:dyDescent="0.25">
      <c r="A7341" t="s">
        <v>4</v>
      </c>
      <c r="B7341" t="s">
        <v>8</v>
      </c>
      <c r="F7341" s="9" t="s">
        <v>24118</v>
      </c>
      <c r="G7341" t="s">
        <v>896</v>
      </c>
    </row>
    <row r="7342" spans="1:7" hidden="1" x14ac:dyDescent="0.25">
      <c r="A7342" t="s">
        <v>588</v>
      </c>
      <c r="B7342" t="s">
        <v>86</v>
      </c>
      <c r="F7342" s="9" t="s">
        <v>24121</v>
      </c>
      <c r="G7342" t="s">
        <v>896</v>
      </c>
    </row>
    <row r="7343" spans="1:7" hidden="1" x14ac:dyDescent="0.25">
      <c r="A7343" t="s">
        <v>588</v>
      </c>
      <c r="B7343" t="s">
        <v>86</v>
      </c>
      <c r="F7343" s="9" t="s">
        <v>24124</v>
      </c>
      <c r="G7343" t="s">
        <v>896</v>
      </c>
    </row>
    <row r="7344" spans="1:7" hidden="1" x14ac:dyDescent="0.25">
      <c r="A7344" t="s">
        <v>588</v>
      </c>
      <c r="B7344" t="s">
        <v>86</v>
      </c>
      <c r="F7344" s="9" t="s">
        <v>24127</v>
      </c>
      <c r="G7344" t="s">
        <v>896</v>
      </c>
    </row>
    <row r="7345" spans="1:7" hidden="1" x14ac:dyDescent="0.25">
      <c r="A7345" t="s">
        <v>4</v>
      </c>
      <c r="B7345" t="s">
        <v>8</v>
      </c>
      <c r="F7345" s="9" t="s">
        <v>24130</v>
      </c>
      <c r="G7345" t="s">
        <v>896</v>
      </c>
    </row>
    <row r="7346" spans="1:7" hidden="1" x14ac:dyDescent="0.25">
      <c r="A7346" t="s">
        <v>4</v>
      </c>
      <c r="B7346" t="s">
        <v>8</v>
      </c>
      <c r="F7346" s="9" t="s">
        <v>24133</v>
      </c>
      <c r="G7346" t="s">
        <v>896</v>
      </c>
    </row>
    <row r="7347" spans="1:7" hidden="1" x14ac:dyDescent="0.25">
      <c r="A7347" t="s">
        <v>4</v>
      </c>
      <c r="B7347" t="s">
        <v>8</v>
      </c>
      <c r="F7347" s="9" t="s">
        <v>24136</v>
      </c>
      <c r="G7347" t="s">
        <v>896</v>
      </c>
    </row>
    <row r="7348" spans="1:7" hidden="1" x14ac:dyDescent="0.25">
      <c r="A7348" t="s">
        <v>4</v>
      </c>
      <c r="B7348" t="s">
        <v>8</v>
      </c>
      <c r="F7348" s="9" t="s">
        <v>24414</v>
      </c>
      <c r="G7348" t="s">
        <v>896</v>
      </c>
    </row>
    <row r="7349" spans="1:7" hidden="1" x14ac:dyDescent="0.25">
      <c r="A7349" t="s">
        <v>588</v>
      </c>
      <c r="B7349" t="s">
        <v>86</v>
      </c>
      <c r="F7349" s="9" t="s">
        <v>24417</v>
      </c>
      <c r="G7349" t="s">
        <v>896</v>
      </c>
    </row>
    <row r="7350" spans="1:7" hidden="1" x14ac:dyDescent="0.25">
      <c r="A7350" t="s">
        <v>588</v>
      </c>
      <c r="B7350" t="s">
        <v>86</v>
      </c>
      <c r="F7350" s="9" t="s">
        <v>24420</v>
      </c>
      <c r="G7350" t="s">
        <v>896</v>
      </c>
    </row>
    <row r="7351" spans="1:7" hidden="1" x14ac:dyDescent="0.25">
      <c r="A7351" t="s">
        <v>4</v>
      </c>
      <c r="B7351" t="s">
        <v>8</v>
      </c>
      <c r="F7351" s="9" t="s">
        <v>24423</v>
      </c>
      <c r="G7351" t="s">
        <v>896</v>
      </c>
    </row>
    <row r="7352" spans="1:7" hidden="1" x14ac:dyDescent="0.25">
      <c r="A7352" t="s">
        <v>4</v>
      </c>
      <c r="B7352" t="s">
        <v>8</v>
      </c>
      <c r="F7352" s="9" t="s">
        <v>24426</v>
      </c>
      <c r="G7352" t="s">
        <v>896</v>
      </c>
    </row>
    <row r="7353" spans="1:7" hidden="1" x14ac:dyDescent="0.25">
      <c r="A7353" t="s">
        <v>4</v>
      </c>
      <c r="B7353" t="s">
        <v>8</v>
      </c>
      <c r="F7353" s="9" t="s">
        <v>24438</v>
      </c>
      <c r="G7353" t="s">
        <v>897</v>
      </c>
    </row>
    <row r="7354" spans="1:7" hidden="1" x14ac:dyDescent="0.25">
      <c r="A7354" t="s">
        <v>4</v>
      </c>
      <c r="B7354" t="s">
        <v>8</v>
      </c>
      <c r="F7354" s="9" t="s">
        <v>24441</v>
      </c>
      <c r="G7354" t="s">
        <v>897</v>
      </c>
    </row>
    <row r="7355" spans="1:7" hidden="1" x14ac:dyDescent="0.25">
      <c r="A7355" t="s">
        <v>4</v>
      </c>
      <c r="B7355" t="s">
        <v>8</v>
      </c>
      <c r="F7355" s="9" t="s">
        <v>24444</v>
      </c>
      <c r="G7355" t="s">
        <v>897</v>
      </c>
    </row>
    <row r="7356" spans="1:7" hidden="1" x14ac:dyDescent="0.25">
      <c r="A7356" t="s">
        <v>4</v>
      </c>
      <c r="B7356" t="s">
        <v>8</v>
      </c>
      <c r="F7356" s="9" t="s">
        <v>24429</v>
      </c>
      <c r="G7356" t="s">
        <v>897</v>
      </c>
    </row>
    <row r="7357" spans="1:7" hidden="1" x14ac:dyDescent="0.25">
      <c r="A7357" t="s">
        <v>4</v>
      </c>
      <c r="B7357" t="s">
        <v>8</v>
      </c>
      <c r="F7357" s="9" t="s">
        <v>24139</v>
      </c>
      <c r="G7357" t="s">
        <v>897</v>
      </c>
    </row>
    <row r="7358" spans="1:7" hidden="1" x14ac:dyDescent="0.25">
      <c r="A7358" t="s">
        <v>4</v>
      </c>
      <c r="B7358" t="s">
        <v>8</v>
      </c>
      <c r="F7358" s="9" t="s">
        <v>24432</v>
      </c>
      <c r="G7358" t="s">
        <v>897</v>
      </c>
    </row>
    <row r="7359" spans="1:7" hidden="1" x14ac:dyDescent="0.25">
      <c r="A7359" t="s">
        <v>4</v>
      </c>
      <c r="B7359" t="s">
        <v>8</v>
      </c>
      <c r="F7359" s="9" t="s">
        <v>24142</v>
      </c>
      <c r="G7359" t="s">
        <v>897</v>
      </c>
    </row>
    <row r="7360" spans="1:7" hidden="1" x14ac:dyDescent="0.25">
      <c r="A7360" t="s">
        <v>4</v>
      </c>
      <c r="B7360" t="s">
        <v>8</v>
      </c>
      <c r="F7360" s="9" t="s">
        <v>24435</v>
      </c>
      <c r="G7360" t="s">
        <v>897</v>
      </c>
    </row>
    <row r="7361" spans="1:7" hidden="1" x14ac:dyDescent="0.25">
      <c r="A7361" t="s">
        <v>4</v>
      </c>
      <c r="B7361" t="s">
        <v>9</v>
      </c>
      <c r="F7361" s="9" t="s">
        <v>24145</v>
      </c>
      <c r="G7361" t="s">
        <v>12641</v>
      </c>
    </row>
    <row r="7362" spans="1:7" hidden="1" x14ac:dyDescent="0.25">
      <c r="A7362" t="s">
        <v>7354</v>
      </c>
      <c r="F7362" s="9" t="s">
        <v>24148</v>
      </c>
      <c r="G7362" t="s">
        <v>12641</v>
      </c>
    </row>
    <row r="7363" spans="1:7" hidden="1" x14ac:dyDescent="0.25">
      <c r="A7363" t="s">
        <v>1627</v>
      </c>
      <c r="F7363" s="9" t="s">
        <v>24151</v>
      </c>
      <c r="G7363" t="s">
        <v>12641</v>
      </c>
    </row>
    <row r="7364" spans="1:7" hidden="1" x14ac:dyDescent="0.25">
      <c r="A7364" t="s">
        <v>1627</v>
      </c>
      <c r="F7364" s="9" t="s">
        <v>24154</v>
      </c>
      <c r="G7364" t="s">
        <v>12641</v>
      </c>
    </row>
    <row r="7365" spans="1:7" hidden="1" x14ac:dyDescent="0.25">
      <c r="A7365" t="s">
        <v>16669</v>
      </c>
      <c r="F7365" s="9" t="s">
        <v>24157</v>
      </c>
      <c r="G7365" t="s">
        <v>12641</v>
      </c>
    </row>
    <row r="7366" spans="1:7" hidden="1" x14ac:dyDescent="0.25">
      <c r="A7366" t="s">
        <v>7354</v>
      </c>
      <c r="F7366" s="9" t="s">
        <v>24160</v>
      </c>
      <c r="G7366" t="s">
        <v>12641</v>
      </c>
    </row>
    <row r="7367" spans="1:7" hidden="1" x14ac:dyDescent="0.25">
      <c r="A7367" t="s">
        <v>1627</v>
      </c>
      <c r="F7367" s="9" t="s">
        <v>24163</v>
      </c>
      <c r="G7367" t="s">
        <v>12641</v>
      </c>
    </row>
    <row r="7368" spans="1:7" hidden="1" x14ac:dyDescent="0.25">
      <c r="A7368" t="s">
        <v>7354</v>
      </c>
      <c r="F7368" s="9" t="s">
        <v>24166</v>
      </c>
      <c r="G7368" t="s">
        <v>12641</v>
      </c>
    </row>
    <row r="7369" spans="1:7" hidden="1" x14ac:dyDescent="0.25">
      <c r="A7369" t="s">
        <v>4</v>
      </c>
      <c r="B7369" t="s">
        <v>9</v>
      </c>
      <c r="F7369" s="9" t="s">
        <v>24169</v>
      </c>
      <c r="G7369" t="s">
        <v>12641</v>
      </c>
    </row>
    <row r="7370" spans="1:7" hidden="1" x14ac:dyDescent="0.25">
      <c r="A7370" t="s">
        <v>4</v>
      </c>
      <c r="B7370" t="s">
        <v>7066</v>
      </c>
      <c r="F7370" s="9" t="s">
        <v>24172</v>
      </c>
      <c r="G7370" t="s">
        <v>12641</v>
      </c>
    </row>
    <row r="7371" spans="1:7" hidden="1" x14ac:dyDescent="0.25">
      <c r="A7371" t="s">
        <v>4</v>
      </c>
      <c r="B7371" t="s">
        <v>9</v>
      </c>
      <c r="F7371" s="9" t="s">
        <v>24447</v>
      </c>
      <c r="G7371" t="s">
        <v>12641</v>
      </c>
    </row>
    <row r="7372" spans="1:7" hidden="1" x14ac:dyDescent="0.25">
      <c r="A7372" t="s">
        <v>7354</v>
      </c>
      <c r="F7372" s="9" t="s">
        <v>24450</v>
      </c>
      <c r="G7372" t="s">
        <v>12641</v>
      </c>
    </row>
    <row r="7373" spans="1:7" hidden="1" x14ac:dyDescent="0.25">
      <c r="A7373" t="s">
        <v>22948</v>
      </c>
      <c r="F7373" s="9" t="s">
        <v>24453</v>
      </c>
      <c r="G7373" t="s">
        <v>12641</v>
      </c>
    </row>
    <row r="7374" spans="1:7" hidden="1" x14ac:dyDescent="0.25">
      <c r="A7374" t="s">
        <v>4</v>
      </c>
      <c r="B7374" t="s">
        <v>9</v>
      </c>
      <c r="F7374" s="9" t="s">
        <v>24456</v>
      </c>
      <c r="G7374" t="s">
        <v>12641</v>
      </c>
    </row>
    <row r="7375" spans="1:7" hidden="1" x14ac:dyDescent="0.25">
      <c r="A7375" t="s">
        <v>4</v>
      </c>
      <c r="B7375" t="s">
        <v>9</v>
      </c>
      <c r="F7375" s="9" t="s">
        <v>24459</v>
      </c>
      <c r="G7375" t="s">
        <v>12641</v>
      </c>
    </row>
    <row r="7376" spans="1:7" hidden="1" x14ac:dyDescent="0.25">
      <c r="A7376" t="s">
        <v>4</v>
      </c>
      <c r="B7376" t="s">
        <v>9</v>
      </c>
      <c r="F7376" s="9" t="s">
        <v>24462</v>
      </c>
      <c r="G7376" t="s">
        <v>12641</v>
      </c>
    </row>
    <row r="7377" spans="1:7" hidden="1" x14ac:dyDescent="0.25">
      <c r="A7377" t="s">
        <v>7354</v>
      </c>
      <c r="F7377" s="9" t="s">
        <v>24465</v>
      </c>
      <c r="G7377" t="s">
        <v>12641</v>
      </c>
    </row>
    <row r="7378" spans="1:7" hidden="1" x14ac:dyDescent="0.25">
      <c r="A7378" t="s">
        <v>4</v>
      </c>
      <c r="B7378" t="s">
        <v>9</v>
      </c>
      <c r="F7378" s="9" t="s">
        <v>24468</v>
      </c>
      <c r="G7378" t="s">
        <v>12641</v>
      </c>
    </row>
    <row r="7379" spans="1:7" hidden="1" x14ac:dyDescent="0.25">
      <c r="A7379" t="s">
        <v>4</v>
      </c>
      <c r="B7379" t="s">
        <v>9</v>
      </c>
      <c r="F7379" s="9" t="s">
        <v>24175</v>
      </c>
      <c r="G7379" t="s">
        <v>12642</v>
      </c>
    </row>
    <row r="7380" spans="1:7" hidden="1" x14ac:dyDescent="0.25">
      <c r="A7380" t="s">
        <v>4</v>
      </c>
      <c r="B7380" t="s">
        <v>4393</v>
      </c>
      <c r="F7380" s="9" t="s">
        <v>24178</v>
      </c>
      <c r="G7380" t="s">
        <v>12642</v>
      </c>
    </row>
    <row r="7381" spans="1:7" hidden="1" x14ac:dyDescent="0.25">
      <c r="A7381" t="s">
        <v>7354</v>
      </c>
      <c r="B7381" t="s">
        <v>7355</v>
      </c>
      <c r="F7381" s="9" t="s">
        <v>24181</v>
      </c>
      <c r="G7381" t="s">
        <v>12642</v>
      </c>
    </row>
    <row r="7382" spans="1:7" hidden="1" x14ac:dyDescent="0.25">
      <c r="A7382" t="s">
        <v>1627</v>
      </c>
      <c r="F7382" s="9" t="s">
        <v>24184</v>
      </c>
      <c r="G7382" t="s">
        <v>12642</v>
      </c>
    </row>
    <row r="7383" spans="1:7" hidden="1" x14ac:dyDescent="0.25">
      <c r="A7383" t="s">
        <v>7354</v>
      </c>
      <c r="B7383" t="s">
        <v>7355</v>
      </c>
      <c r="F7383" s="9" t="s">
        <v>24187</v>
      </c>
      <c r="G7383" t="s">
        <v>12642</v>
      </c>
    </row>
    <row r="7384" spans="1:7" hidden="1" x14ac:dyDescent="0.25">
      <c r="A7384" t="s">
        <v>4</v>
      </c>
      <c r="B7384" t="s">
        <v>9</v>
      </c>
      <c r="F7384" s="9" t="s">
        <v>24190</v>
      </c>
      <c r="G7384" t="s">
        <v>12642</v>
      </c>
    </row>
    <row r="7385" spans="1:7" hidden="1" x14ac:dyDescent="0.25">
      <c r="A7385" t="s">
        <v>685</v>
      </c>
      <c r="F7385" s="9" t="s">
        <v>24193</v>
      </c>
      <c r="G7385" t="s">
        <v>12642</v>
      </c>
    </row>
    <row r="7386" spans="1:7" hidden="1" x14ac:dyDescent="0.25">
      <c r="A7386" t="s">
        <v>7354</v>
      </c>
      <c r="B7386" t="s">
        <v>7355</v>
      </c>
      <c r="F7386" s="9" t="s">
        <v>24196</v>
      </c>
      <c r="G7386" t="s">
        <v>12642</v>
      </c>
    </row>
    <row r="7387" spans="1:7" hidden="1" x14ac:dyDescent="0.25">
      <c r="A7387" t="s">
        <v>1627</v>
      </c>
      <c r="B7387" t="s">
        <v>687</v>
      </c>
      <c r="F7387" s="9" t="s">
        <v>24199</v>
      </c>
      <c r="G7387" t="s">
        <v>12642</v>
      </c>
    </row>
    <row r="7388" spans="1:7" hidden="1" x14ac:dyDescent="0.25">
      <c r="A7388" t="s">
        <v>4</v>
      </c>
      <c r="B7388" t="s">
        <v>9</v>
      </c>
      <c r="F7388" s="9" t="s">
        <v>24202</v>
      </c>
      <c r="G7388" t="s">
        <v>12642</v>
      </c>
    </row>
    <row r="7389" spans="1:7" hidden="1" x14ac:dyDescent="0.25">
      <c r="A7389" t="s">
        <v>1627</v>
      </c>
      <c r="B7389" t="s">
        <v>687</v>
      </c>
      <c r="F7389" s="9" t="s">
        <v>24205</v>
      </c>
      <c r="G7389" t="s">
        <v>12642</v>
      </c>
    </row>
    <row r="7390" spans="1:7" hidden="1" x14ac:dyDescent="0.25">
      <c r="A7390" t="s">
        <v>1627</v>
      </c>
      <c r="B7390" t="s">
        <v>687</v>
      </c>
      <c r="F7390" s="9" t="s">
        <v>24471</v>
      </c>
      <c r="G7390" t="s">
        <v>12642</v>
      </c>
    </row>
    <row r="7391" spans="1:7" hidden="1" x14ac:dyDescent="0.25">
      <c r="A7391" t="s">
        <v>1627</v>
      </c>
      <c r="B7391" t="s">
        <v>687</v>
      </c>
      <c r="F7391" s="9" t="s">
        <v>24474</v>
      </c>
      <c r="G7391" t="s">
        <v>12642</v>
      </c>
    </row>
    <row r="7392" spans="1:7" hidden="1" x14ac:dyDescent="0.25">
      <c r="A7392" t="s">
        <v>1627</v>
      </c>
      <c r="B7392" t="s">
        <v>687</v>
      </c>
      <c r="F7392" s="9" t="s">
        <v>24477</v>
      </c>
      <c r="G7392" t="s">
        <v>12642</v>
      </c>
    </row>
    <row r="7393" spans="1:7" hidden="1" x14ac:dyDescent="0.25">
      <c r="A7393" t="s">
        <v>4</v>
      </c>
      <c r="B7393" t="s">
        <v>4393</v>
      </c>
      <c r="F7393" s="9" t="s">
        <v>24480</v>
      </c>
      <c r="G7393" t="s">
        <v>12642</v>
      </c>
    </row>
    <row r="7394" spans="1:7" hidden="1" x14ac:dyDescent="0.25">
      <c r="A7394" t="s">
        <v>1627</v>
      </c>
      <c r="B7394" t="s">
        <v>687</v>
      </c>
      <c r="F7394" s="9" t="s">
        <v>24483</v>
      </c>
      <c r="G7394" t="s">
        <v>12642</v>
      </c>
    </row>
    <row r="7395" spans="1:7" hidden="1" x14ac:dyDescent="0.25">
      <c r="A7395" t="s">
        <v>1627</v>
      </c>
      <c r="B7395" t="s">
        <v>687</v>
      </c>
      <c r="F7395" s="9" t="s">
        <v>24486</v>
      </c>
      <c r="G7395" t="s">
        <v>12642</v>
      </c>
    </row>
    <row r="7396" spans="1:7" hidden="1" x14ac:dyDescent="0.25">
      <c r="A7396" t="s">
        <v>4</v>
      </c>
      <c r="B7396" t="s">
        <v>4393</v>
      </c>
      <c r="F7396" s="9" t="s">
        <v>24489</v>
      </c>
      <c r="G7396" t="s">
        <v>12642</v>
      </c>
    </row>
    <row r="7397" spans="1:7" hidden="1" x14ac:dyDescent="0.25">
      <c r="A7397" t="s">
        <v>7354</v>
      </c>
      <c r="B7397" t="s">
        <v>4131</v>
      </c>
      <c r="F7397" s="9" t="s">
        <v>24492</v>
      </c>
      <c r="G7397" t="s">
        <v>12642</v>
      </c>
    </row>
    <row r="7398" spans="1:7" hidden="1" x14ac:dyDescent="0.25">
      <c r="A7398" t="s">
        <v>4</v>
      </c>
      <c r="B7398" t="s">
        <v>9</v>
      </c>
      <c r="F7398" s="9" t="s">
        <v>24495</v>
      </c>
      <c r="G7398" t="s">
        <v>12642</v>
      </c>
    </row>
    <row r="7399" spans="1:7" hidden="1" x14ac:dyDescent="0.25">
      <c r="A7399" t="s">
        <v>4</v>
      </c>
      <c r="B7399" t="s">
        <v>8</v>
      </c>
      <c r="F7399" s="9" t="s">
        <v>24208</v>
      </c>
      <c r="G7399" t="s">
        <v>12643</v>
      </c>
    </row>
    <row r="7400" spans="1:7" hidden="1" x14ac:dyDescent="0.25">
      <c r="A7400" t="s">
        <v>7354</v>
      </c>
      <c r="B7400" t="s">
        <v>1274</v>
      </c>
      <c r="F7400" s="9" t="s">
        <v>24211</v>
      </c>
      <c r="G7400" t="s">
        <v>12643</v>
      </c>
    </row>
    <row r="7401" spans="1:7" hidden="1" x14ac:dyDescent="0.25">
      <c r="A7401" t="s">
        <v>7354</v>
      </c>
      <c r="B7401" t="s">
        <v>1274</v>
      </c>
      <c r="F7401" s="9" t="s">
        <v>24214</v>
      </c>
      <c r="G7401" t="s">
        <v>12643</v>
      </c>
    </row>
    <row r="7402" spans="1:7" hidden="1" x14ac:dyDescent="0.25">
      <c r="A7402" t="s">
        <v>21734</v>
      </c>
      <c r="F7402" s="9" t="s">
        <v>24217</v>
      </c>
      <c r="G7402" t="s">
        <v>12643</v>
      </c>
    </row>
    <row r="7403" spans="1:7" hidden="1" x14ac:dyDescent="0.25">
      <c r="A7403" t="s">
        <v>21734</v>
      </c>
      <c r="F7403" s="9" t="s">
        <v>24220</v>
      </c>
      <c r="G7403" t="s">
        <v>12643</v>
      </c>
    </row>
    <row r="7404" spans="1:7" hidden="1" x14ac:dyDescent="0.25">
      <c r="A7404" t="s">
        <v>21734</v>
      </c>
      <c r="F7404" s="9" t="s">
        <v>24223</v>
      </c>
      <c r="G7404" t="s">
        <v>12643</v>
      </c>
    </row>
    <row r="7405" spans="1:7" hidden="1" x14ac:dyDescent="0.25">
      <c r="A7405" t="s">
        <v>21734</v>
      </c>
      <c r="F7405" s="9" t="s">
        <v>24226</v>
      </c>
      <c r="G7405" t="s">
        <v>12643</v>
      </c>
    </row>
    <row r="7406" spans="1:7" hidden="1" x14ac:dyDescent="0.25">
      <c r="A7406" t="s">
        <v>21734</v>
      </c>
      <c r="F7406" s="9" t="s">
        <v>24229</v>
      </c>
      <c r="G7406" t="s">
        <v>12643</v>
      </c>
    </row>
    <row r="7407" spans="1:7" hidden="1" x14ac:dyDescent="0.25">
      <c r="A7407" t="s">
        <v>4</v>
      </c>
      <c r="B7407" t="s">
        <v>8</v>
      </c>
      <c r="F7407" s="9" t="s">
        <v>24232</v>
      </c>
      <c r="G7407" t="s">
        <v>12643</v>
      </c>
    </row>
    <row r="7408" spans="1:7" hidden="1" x14ac:dyDescent="0.25">
      <c r="A7408" t="s">
        <v>4</v>
      </c>
      <c r="B7408" t="s">
        <v>8</v>
      </c>
      <c r="F7408" s="9" t="s">
        <v>24235</v>
      </c>
      <c r="G7408" t="s">
        <v>12643</v>
      </c>
    </row>
    <row r="7409" spans="1:7" hidden="1" x14ac:dyDescent="0.25">
      <c r="A7409" t="s">
        <v>4</v>
      </c>
      <c r="B7409" t="s">
        <v>8</v>
      </c>
      <c r="F7409" s="9" t="s">
        <v>24519</v>
      </c>
      <c r="G7409" t="s">
        <v>12643</v>
      </c>
    </row>
    <row r="7410" spans="1:7" hidden="1" x14ac:dyDescent="0.25">
      <c r="A7410" t="s">
        <v>4</v>
      </c>
      <c r="B7410" t="s">
        <v>18884</v>
      </c>
      <c r="F7410" s="9" t="s">
        <v>24522</v>
      </c>
      <c r="G7410" t="s">
        <v>12643</v>
      </c>
    </row>
    <row r="7411" spans="1:7" hidden="1" x14ac:dyDescent="0.25">
      <c r="A7411" t="s">
        <v>24663</v>
      </c>
      <c r="F7411" s="9" t="s">
        <v>24525</v>
      </c>
      <c r="G7411" t="s">
        <v>12643</v>
      </c>
    </row>
    <row r="7412" spans="1:7" hidden="1" x14ac:dyDescent="0.25">
      <c r="A7412" t="s">
        <v>7354</v>
      </c>
      <c r="B7412" t="s">
        <v>1274</v>
      </c>
      <c r="F7412" s="9" t="s">
        <v>24528</v>
      </c>
      <c r="G7412" t="s">
        <v>12643</v>
      </c>
    </row>
    <row r="7413" spans="1:7" hidden="1" x14ac:dyDescent="0.25">
      <c r="A7413" t="s">
        <v>7354</v>
      </c>
      <c r="B7413" t="s">
        <v>1274</v>
      </c>
      <c r="F7413" s="9" t="s">
        <v>24531</v>
      </c>
      <c r="G7413" t="s">
        <v>12643</v>
      </c>
    </row>
    <row r="7414" spans="1:7" hidden="1" x14ac:dyDescent="0.25">
      <c r="A7414" t="s">
        <v>4</v>
      </c>
      <c r="B7414" t="s">
        <v>8</v>
      </c>
      <c r="F7414" s="9" t="s">
        <v>24534</v>
      </c>
      <c r="G7414" t="s">
        <v>12643</v>
      </c>
    </row>
    <row r="7415" spans="1:7" hidden="1" x14ac:dyDescent="0.25">
      <c r="A7415" t="s">
        <v>1273</v>
      </c>
      <c r="B7415" t="s">
        <v>23975</v>
      </c>
      <c r="C7415" t="s">
        <v>60</v>
      </c>
      <c r="F7415" s="9" t="s">
        <v>24238</v>
      </c>
      <c r="G7415" t="s">
        <v>12644</v>
      </c>
    </row>
    <row r="7416" spans="1:7" hidden="1" x14ac:dyDescent="0.25">
      <c r="A7416" t="s">
        <v>4</v>
      </c>
      <c r="B7416" t="s">
        <v>23359</v>
      </c>
      <c r="F7416" s="9" t="s">
        <v>24241</v>
      </c>
      <c r="G7416" t="s">
        <v>12644</v>
      </c>
    </row>
    <row r="7417" spans="1:7" hidden="1" x14ac:dyDescent="0.25">
      <c r="A7417" t="s">
        <v>4</v>
      </c>
      <c r="B7417" t="s">
        <v>24664</v>
      </c>
      <c r="F7417" s="9" t="s">
        <v>24244</v>
      </c>
      <c r="G7417" t="s">
        <v>12644</v>
      </c>
    </row>
    <row r="7418" spans="1:7" hidden="1" x14ac:dyDescent="0.25">
      <c r="A7418" t="s">
        <v>4</v>
      </c>
      <c r="B7418" t="s">
        <v>4099</v>
      </c>
      <c r="F7418" s="9" t="s">
        <v>24247</v>
      </c>
      <c r="G7418" t="s">
        <v>12644</v>
      </c>
    </row>
    <row r="7419" spans="1:7" hidden="1" x14ac:dyDescent="0.25">
      <c r="A7419" t="s">
        <v>588</v>
      </c>
      <c r="B7419" t="s">
        <v>86</v>
      </c>
      <c r="F7419" s="9" t="s">
        <v>24250</v>
      </c>
      <c r="G7419" t="s">
        <v>12644</v>
      </c>
    </row>
    <row r="7420" spans="1:7" hidden="1" x14ac:dyDescent="0.25">
      <c r="A7420" t="s">
        <v>1539</v>
      </c>
      <c r="F7420" s="9" t="s">
        <v>24253</v>
      </c>
      <c r="G7420" t="s">
        <v>12644</v>
      </c>
    </row>
    <row r="7421" spans="1:7" hidden="1" x14ac:dyDescent="0.25">
      <c r="A7421" t="s">
        <v>4</v>
      </c>
      <c r="B7421" t="s">
        <v>8</v>
      </c>
      <c r="F7421" s="9" t="s">
        <v>24256</v>
      </c>
      <c r="G7421" t="s">
        <v>12644</v>
      </c>
    </row>
    <row r="7422" spans="1:7" hidden="1" x14ac:dyDescent="0.25">
      <c r="A7422" t="s">
        <v>4</v>
      </c>
      <c r="B7422" t="s">
        <v>8</v>
      </c>
      <c r="F7422" s="9" t="s">
        <v>24498</v>
      </c>
      <c r="G7422" t="s">
        <v>12644</v>
      </c>
    </row>
    <row r="7423" spans="1:7" hidden="1" x14ac:dyDescent="0.25">
      <c r="A7423" t="s">
        <v>588</v>
      </c>
      <c r="B7423" t="s">
        <v>86</v>
      </c>
      <c r="F7423" s="9" t="s">
        <v>24501</v>
      </c>
      <c r="G7423" t="s">
        <v>12644</v>
      </c>
    </row>
    <row r="7424" spans="1:7" hidden="1" x14ac:dyDescent="0.25">
      <c r="A7424" t="s">
        <v>1539</v>
      </c>
      <c r="F7424" s="9" t="s">
        <v>24504</v>
      </c>
      <c r="G7424" t="s">
        <v>12644</v>
      </c>
    </row>
    <row r="7425" spans="1:7" hidden="1" x14ac:dyDescent="0.25">
      <c r="A7425" t="s">
        <v>588</v>
      </c>
      <c r="B7425" t="s">
        <v>86</v>
      </c>
      <c r="F7425" s="9" t="s">
        <v>24507</v>
      </c>
      <c r="G7425" t="s">
        <v>12644</v>
      </c>
    </row>
    <row r="7426" spans="1:7" hidden="1" x14ac:dyDescent="0.25">
      <c r="A7426" t="s">
        <v>588</v>
      </c>
      <c r="B7426" t="s">
        <v>86</v>
      </c>
      <c r="F7426" s="9" t="s">
        <v>24510</v>
      </c>
      <c r="G7426" t="s">
        <v>12644</v>
      </c>
    </row>
    <row r="7427" spans="1:7" hidden="1" x14ac:dyDescent="0.25">
      <c r="A7427" t="s">
        <v>1539</v>
      </c>
      <c r="F7427" s="9" t="s">
        <v>24513</v>
      </c>
      <c r="G7427" t="s">
        <v>12644</v>
      </c>
    </row>
    <row r="7428" spans="1:7" hidden="1" x14ac:dyDescent="0.25">
      <c r="A7428" t="s">
        <v>4</v>
      </c>
      <c r="B7428" t="s">
        <v>8</v>
      </c>
      <c r="F7428" s="9" t="s">
        <v>24516</v>
      </c>
      <c r="G7428" t="s">
        <v>12644</v>
      </c>
    </row>
    <row r="7429" spans="1:7" hidden="1" x14ac:dyDescent="0.25">
      <c r="A7429" t="s">
        <v>10020</v>
      </c>
      <c r="F7429" s="9" t="s">
        <v>24259</v>
      </c>
      <c r="G7429" t="s">
        <v>1537</v>
      </c>
    </row>
    <row r="7430" spans="1:7" hidden="1" x14ac:dyDescent="0.25">
      <c r="A7430" t="s">
        <v>10020</v>
      </c>
      <c r="F7430" s="9" t="s">
        <v>24262</v>
      </c>
      <c r="G7430" t="s">
        <v>1537</v>
      </c>
    </row>
    <row r="7431" spans="1:7" hidden="1" x14ac:dyDescent="0.25">
      <c r="A7431" t="s">
        <v>10020</v>
      </c>
      <c r="F7431" s="9" t="s">
        <v>24265</v>
      </c>
      <c r="G7431" t="s">
        <v>1537</v>
      </c>
    </row>
    <row r="7432" spans="1:7" hidden="1" x14ac:dyDescent="0.25">
      <c r="A7432" t="s">
        <v>4</v>
      </c>
      <c r="B7432" t="s">
        <v>8</v>
      </c>
      <c r="F7432" s="9" t="s">
        <v>24268</v>
      </c>
      <c r="G7432" t="s">
        <v>1537</v>
      </c>
    </row>
    <row r="7433" spans="1:7" hidden="1" x14ac:dyDescent="0.25">
      <c r="A7433" t="s">
        <v>4</v>
      </c>
      <c r="B7433" t="s">
        <v>8</v>
      </c>
      <c r="F7433" s="9" t="s">
        <v>24654</v>
      </c>
      <c r="G7433" t="s">
        <v>1537</v>
      </c>
    </row>
    <row r="7434" spans="1:7" hidden="1" x14ac:dyDescent="0.25">
      <c r="A7434" t="s">
        <v>24665</v>
      </c>
      <c r="F7434" s="9" t="s">
        <v>24657</v>
      </c>
      <c r="G7434" t="s">
        <v>1537</v>
      </c>
    </row>
    <row r="7435" spans="1:7" hidden="1" x14ac:dyDescent="0.25">
      <c r="A7435" t="s">
        <v>10020</v>
      </c>
      <c r="F7435" s="9" t="s">
        <v>24660</v>
      </c>
      <c r="G7435" t="s">
        <v>1537</v>
      </c>
    </row>
    <row r="7436" spans="1:7" hidden="1" x14ac:dyDescent="0.25">
      <c r="A7436" t="s">
        <v>4</v>
      </c>
      <c r="B7436" t="s">
        <v>8</v>
      </c>
      <c r="F7436" s="9" t="s">
        <v>24271</v>
      </c>
      <c r="G7436" t="s">
        <v>1600</v>
      </c>
    </row>
    <row r="7437" spans="1:7" hidden="1" x14ac:dyDescent="0.25">
      <c r="A7437" t="s">
        <v>4</v>
      </c>
      <c r="B7437" t="s">
        <v>8</v>
      </c>
      <c r="F7437" s="9" t="s">
        <v>24274</v>
      </c>
      <c r="G7437" t="s">
        <v>1600</v>
      </c>
    </row>
    <row r="7438" spans="1:7" hidden="1" x14ac:dyDescent="0.25">
      <c r="A7438" t="s">
        <v>4</v>
      </c>
      <c r="B7438" t="s">
        <v>8</v>
      </c>
      <c r="F7438" s="9" t="s">
        <v>24277</v>
      </c>
      <c r="G7438" t="s">
        <v>1600</v>
      </c>
    </row>
    <row r="7439" spans="1:7" hidden="1" x14ac:dyDescent="0.25">
      <c r="A7439" t="s">
        <v>4</v>
      </c>
      <c r="B7439" t="s">
        <v>8</v>
      </c>
      <c r="F7439" s="9" t="s">
        <v>24645</v>
      </c>
      <c r="G7439" t="s">
        <v>1600</v>
      </c>
    </row>
    <row r="7440" spans="1:7" hidden="1" x14ac:dyDescent="0.25">
      <c r="A7440" t="s">
        <v>4</v>
      </c>
      <c r="B7440" t="s">
        <v>8</v>
      </c>
      <c r="F7440" s="9" t="s">
        <v>24648</v>
      </c>
      <c r="G7440" t="s">
        <v>1600</v>
      </c>
    </row>
    <row r="7441" spans="1:7" hidden="1" x14ac:dyDescent="0.25">
      <c r="A7441" t="s">
        <v>4</v>
      </c>
      <c r="B7441" t="s">
        <v>8</v>
      </c>
      <c r="F7441" s="9" t="s">
        <v>24651</v>
      </c>
      <c r="G7441" t="s">
        <v>1600</v>
      </c>
    </row>
    <row r="7442" spans="1:7" hidden="1" x14ac:dyDescent="0.25">
      <c r="A7442" t="s">
        <v>4</v>
      </c>
      <c r="B7442" t="s">
        <v>8</v>
      </c>
      <c r="F7442" s="9" t="s">
        <v>24666</v>
      </c>
      <c r="G7442" t="s">
        <v>10022</v>
      </c>
    </row>
    <row r="7443" spans="1:7" hidden="1" x14ac:dyDescent="0.25">
      <c r="A7443" t="s">
        <v>24678</v>
      </c>
      <c r="B7443" t="s">
        <v>86</v>
      </c>
      <c r="F7443" s="9" t="s">
        <v>24669</v>
      </c>
      <c r="G7443" t="s">
        <v>10022</v>
      </c>
    </row>
    <row r="7444" spans="1:7" hidden="1" x14ac:dyDescent="0.25">
      <c r="A7444" t="s">
        <v>7</v>
      </c>
      <c r="F7444" s="9" t="s">
        <v>24672</v>
      </c>
      <c r="G7444" t="s">
        <v>10022</v>
      </c>
    </row>
    <row r="7445" spans="1:7" hidden="1" x14ac:dyDescent="0.25">
      <c r="A7445" t="s">
        <v>4</v>
      </c>
      <c r="B7445" t="s">
        <v>8</v>
      </c>
      <c r="F7445" s="9" t="s">
        <v>24675</v>
      </c>
      <c r="G7445" t="s">
        <v>10022</v>
      </c>
    </row>
    <row r="7446" spans="1:7" hidden="1" x14ac:dyDescent="0.25">
      <c r="A7446" t="s">
        <v>4</v>
      </c>
      <c r="B7446" t="s">
        <v>8</v>
      </c>
      <c r="F7446" s="9" t="s">
        <v>24280</v>
      </c>
      <c r="G7446" t="s">
        <v>10022</v>
      </c>
    </row>
    <row r="7447" spans="1:7" hidden="1" x14ac:dyDescent="0.25">
      <c r="A7447" t="s">
        <v>10020</v>
      </c>
      <c r="F7447" s="9" t="s">
        <v>24283</v>
      </c>
      <c r="G7447" t="s">
        <v>10022</v>
      </c>
    </row>
    <row r="7448" spans="1:7" hidden="1" x14ac:dyDescent="0.25">
      <c r="A7448" t="s">
        <v>10020</v>
      </c>
      <c r="F7448" s="9" t="s">
        <v>24537</v>
      </c>
      <c r="G7448" t="s">
        <v>10022</v>
      </c>
    </row>
    <row r="7449" spans="1:7" hidden="1" x14ac:dyDescent="0.25">
      <c r="A7449" t="s">
        <v>10020</v>
      </c>
      <c r="F7449" s="9" t="s">
        <v>24286</v>
      </c>
      <c r="G7449" t="s">
        <v>10022</v>
      </c>
    </row>
    <row r="7450" spans="1:7" hidden="1" x14ac:dyDescent="0.25">
      <c r="A7450" t="s">
        <v>4</v>
      </c>
      <c r="B7450" t="s">
        <v>8</v>
      </c>
      <c r="F7450" s="9" t="s">
        <v>24540</v>
      </c>
      <c r="G7450" t="s">
        <v>10022</v>
      </c>
    </row>
    <row r="7451" spans="1:7" hidden="1" x14ac:dyDescent="0.25">
      <c r="A7451" t="s">
        <v>4</v>
      </c>
      <c r="B7451" t="s">
        <v>8</v>
      </c>
      <c r="F7451" s="9" t="s">
        <v>24289</v>
      </c>
      <c r="G7451" t="s">
        <v>11078</v>
      </c>
    </row>
    <row r="7452" spans="1:7" hidden="1" x14ac:dyDescent="0.25">
      <c r="A7452" t="s">
        <v>7354</v>
      </c>
      <c r="F7452" s="9" t="s">
        <v>24292</v>
      </c>
      <c r="G7452" t="s">
        <v>11078</v>
      </c>
    </row>
    <row r="7453" spans="1:7" hidden="1" x14ac:dyDescent="0.25">
      <c r="A7453" t="s">
        <v>7354</v>
      </c>
      <c r="F7453" s="9" t="s">
        <v>24295</v>
      </c>
      <c r="G7453" t="s">
        <v>11078</v>
      </c>
    </row>
    <row r="7454" spans="1:7" hidden="1" x14ac:dyDescent="0.25">
      <c r="A7454" t="s">
        <v>7354</v>
      </c>
      <c r="F7454" s="9" t="s">
        <v>24298</v>
      </c>
      <c r="G7454" t="s">
        <v>11078</v>
      </c>
    </row>
    <row r="7455" spans="1:7" hidden="1" x14ac:dyDescent="0.25">
      <c r="A7455" t="s">
        <v>4</v>
      </c>
      <c r="B7455" t="s">
        <v>8</v>
      </c>
      <c r="F7455" s="9" t="s">
        <v>24301</v>
      </c>
      <c r="G7455" t="s">
        <v>11078</v>
      </c>
    </row>
    <row r="7456" spans="1:7" hidden="1" x14ac:dyDescent="0.25">
      <c r="A7456" t="s">
        <v>4</v>
      </c>
      <c r="B7456" t="s">
        <v>8</v>
      </c>
      <c r="F7456" s="9" t="s">
        <v>24543</v>
      </c>
      <c r="G7456" t="s">
        <v>11078</v>
      </c>
    </row>
    <row r="7457" spans="1:7" hidden="1" x14ac:dyDescent="0.25">
      <c r="A7457" t="s">
        <v>4</v>
      </c>
      <c r="B7457" t="s">
        <v>18884</v>
      </c>
      <c r="F7457" s="9" t="s">
        <v>24546</v>
      </c>
      <c r="G7457" t="s">
        <v>11078</v>
      </c>
    </row>
    <row r="7458" spans="1:7" hidden="1" x14ac:dyDescent="0.25">
      <c r="A7458" t="s">
        <v>4</v>
      </c>
      <c r="B7458" t="s">
        <v>18884</v>
      </c>
      <c r="F7458" s="9" t="s">
        <v>24549</v>
      </c>
      <c r="G7458" t="s">
        <v>11078</v>
      </c>
    </row>
    <row r="7459" spans="1:7" hidden="1" x14ac:dyDescent="0.25">
      <c r="A7459" t="s">
        <v>7354</v>
      </c>
      <c r="F7459" s="9" t="s">
        <v>24552</v>
      </c>
      <c r="G7459" t="s">
        <v>11078</v>
      </c>
    </row>
    <row r="7460" spans="1:7" hidden="1" x14ac:dyDescent="0.25">
      <c r="A7460" t="s">
        <v>7354</v>
      </c>
      <c r="F7460" s="9" t="s">
        <v>24555</v>
      </c>
      <c r="G7460" t="s">
        <v>11078</v>
      </c>
    </row>
    <row r="7461" spans="1:7" hidden="1" x14ac:dyDescent="0.25">
      <c r="A7461" t="s">
        <v>4</v>
      </c>
      <c r="B7461" t="s">
        <v>8</v>
      </c>
      <c r="F7461" s="9" t="s">
        <v>24558</v>
      </c>
      <c r="G7461" t="s">
        <v>11078</v>
      </c>
    </row>
    <row r="7462" spans="1:7" hidden="1" x14ac:dyDescent="0.25">
      <c r="A7462" t="s">
        <v>4</v>
      </c>
      <c r="B7462" t="s">
        <v>11080</v>
      </c>
      <c r="F7462" s="9" t="s">
        <v>24304</v>
      </c>
      <c r="G7462" t="s">
        <v>11079</v>
      </c>
    </row>
    <row r="7463" spans="1:7" hidden="1" x14ac:dyDescent="0.25">
      <c r="A7463" t="s">
        <v>4</v>
      </c>
      <c r="B7463" t="s">
        <v>468</v>
      </c>
      <c r="F7463" s="9" t="s">
        <v>24307</v>
      </c>
      <c r="G7463" t="s">
        <v>11079</v>
      </c>
    </row>
    <row r="7464" spans="1:7" hidden="1" x14ac:dyDescent="0.25">
      <c r="A7464" t="s">
        <v>4</v>
      </c>
      <c r="B7464" t="s">
        <v>1274</v>
      </c>
      <c r="F7464" s="9" t="s">
        <v>24310</v>
      </c>
      <c r="G7464" t="s">
        <v>11079</v>
      </c>
    </row>
    <row r="7465" spans="1:7" hidden="1" x14ac:dyDescent="0.25">
      <c r="A7465" t="s">
        <v>16689</v>
      </c>
      <c r="B7465" t="s">
        <v>1274</v>
      </c>
      <c r="F7465" s="9" t="s">
        <v>24313</v>
      </c>
      <c r="G7465" t="s">
        <v>11079</v>
      </c>
    </row>
    <row r="7466" spans="1:7" hidden="1" x14ac:dyDescent="0.25">
      <c r="A7466" t="s">
        <v>16689</v>
      </c>
      <c r="B7466" t="s">
        <v>1274</v>
      </c>
      <c r="F7466" s="9" t="s">
        <v>24316</v>
      </c>
      <c r="G7466" t="s">
        <v>11079</v>
      </c>
    </row>
    <row r="7467" spans="1:7" hidden="1" x14ac:dyDescent="0.25">
      <c r="A7467" t="s">
        <v>16689</v>
      </c>
      <c r="B7467" t="s">
        <v>1274</v>
      </c>
      <c r="F7467" s="9" t="s">
        <v>24319</v>
      </c>
      <c r="G7467" t="s">
        <v>11079</v>
      </c>
    </row>
    <row r="7468" spans="1:7" hidden="1" x14ac:dyDescent="0.25">
      <c r="A7468" t="s">
        <v>21739</v>
      </c>
      <c r="B7468" t="s">
        <v>1274</v>
      </c>
      <c r="F7468" s="9" t="s">
        <v>24322</v>
      </c>
      <c r="G7468" t="s">
        <v>11079</v>
      </c>
    </row>
    <row r="7469" spans="1:7" hidden="1" x14ac:dyDescent="0.25">
      <c r="A7469" t="s">
        <v>4</v>
      </c>
      <c r="B7469" t="s">
        <v>468</v>
      </c>
      <c r="F7469" s="9" t="s">
        <v>24325</v>
      </c>
      <c r="G7469" t="s">
        <v>11079</v>
      </c>
    </row>
    <row r="7470" spans="1:7" hidden="1" x14ac:dyDescent="0.25">
      <c r="A7470" t="s">
        <v>4</v>
      </c>
      <c r="B7470" t="s">
        <v>11080</v>
      </c>
      <c r="F7470" s="9" t="s">
        <v>24328</v>
      </c>
      <c r="G7470" t="s">
        <v>11079</v>
      </c>
    </row>
    <row r="7471" spans="1:7" hidden="1" x14ac:dyDescent="0.25">
      <c r="A7471" t="s">
        <v>7354</v>
      </c>
      <c r="B7471" t="s">
        <v>1274</v>
      </c>
      <c r="F7471" s="9" t="s">
        <v>24331</v>
      </c>
      <c r="G7471" t="s">
        <v>11079</v>
      </c>
    </row>
    <row r="7472" spans="1:7" hidden="1" x14ac:dyDescent="0.25">
      <c r="A7472" t="s">
        <v>21739</v>
      </c>
      <c r="B7472" t="s">
        <v>1274</v>
      </c>
      <c r="F7472" s="9" t="s">
        <v>24334</v>
      </c>
      <c r="G7472" t="s">
        <v>11079</v>
      </c>
    </row>
    <row r="7473" spans="1:7" hidden="1" x14ac:dyDescent="0.25">
      <c r="A7473" t="s">
        <v>4</v>
      </c>
      <c r="B7473" t="s">
        <v>468</v>
      </c>
      <c r="F7473" s="9" t="s">
        <v>23939</v>
      </c>
      <c r="G7473" t="s">
        <v>11079</v>
      </c>
    </row>
    <row r="7474" spans="1:7" hidden="1" x14ac:dyDescent="0.25">
      <c r="A7474" t="s">
        <v>16689</v>
      </c>
      <c r="B7474" t="s">
        <v>1274</v>
      </c>
      <c r="F7474" s="9" t="s">
        <v>24561</v>
      </c>
      <c r="G7474" t="s">
        <v>11079</v>
      </c>
    </row>
    <row r="7475" spans="1:7" hidden="1" x14ac:dyDescent="0.25">
      <c r="A7475" t="s">
        <v>16689</v>
      </c>
      <c r="B7475" t="s">
        <v>1274</v>
      </c>
      <c r="F7475" s="9" t="s">
        <v>24564</v>
      </c>
      <c r="G7475" t="s">
        <v>11079</v>
      </c>
    </row>
    <row r="7476" spans="1:7" hidden="1" x14ac:dyDescent="0.25">
      <c r="A7476" t="s">
        <v>4</v>
      </c>
      <c r="B7476" t="s">
        <v>468</v>
      </c>
      <c r="F7476" s="9" t="s">
        <v>24567</v>
      </c>
      <c r="G7476" t="s">
        <v>11079</v>
      </c>
    </row>
    <row r="7477" spans="1:7" hidden="1" x14ac:dyDescent="0.25">
      <c r="A7477" t="s">
        <v>16689</v>
      </c>
      <c r="B7477" t="s">
        <v>1274</v>
      </c>
      <c r="F7477" s="9" t="s">
        <v>24570</v>
      </c>
      <c r="G7477" t="s">
        <v>11079</v>
      </c>
    </row>
    <row r="7478" spans="1:7" hidden="1" x14ac:dyDescent="0.25">
      <c r="A7478" t="s">
        <v>16689</v>
      </c>
      <c r="B7478" t="s">
        <v>1274</v>
      </c>
      <c r="F7478" s="9" t="s">
        <v>24573</v>
      </c>
      <c r="G7478" t="s">
        <v>11079</v>
      </c>
    </row>
    <row r="7479" spans="1:7" hidden="1" x14ac:dyDescent="0.25">
      <c r="A7479" t="s">
        <v>16689</v>
      </c>
      <c r="B7479" t="s">
        <v>1274</v>
      </c>
      <c r="F7479" s="9" t="s">
        <v>24576</v>
      </c>
      <c r="G7479" t="s">
        <v>11079</v>
      </c>
    </row>
    <row r="7480" spans="1:7" hidden="1" x14ac:dyDescent="0.25">
      <c r="A7480" t="s">
        <v>16689</v>
      </c>
      <c r="B7480" t="s">
        <v>1274</v>
      </c>
      <c r="F7480" s="9" t="s">
        <v>24579</v>
      </c>
      <c r="G7480" t="s">
        <v>11079</v>
      </c>
    </row>
    <row r="7481" spans="1:7" hidden="1" x14ac:dyDescent="0.25">
      <c r="A7481" t="s">
        <v>16689</v>
      </c>
      <c r="B7481" t="s">
        <v>468</v>
      </c>
      <c r="F7481" s="9" t="s">
        <v>24582</v>
      </c>
      <c r="G7481" t="s">
        <v>11079</v>
      </c>
    </row>
    <row r="7482" spans="1:7" hidden="1" x14ac:dyDescent="0.25">
      <c r="A7482" t="s">
        <v>16689</v>
      </c>
      <c r="B7482" t="s">
        <v>468</v>
      </c>
      <c r="F7482" s="9" t="s">
        <v>24585</v>
      </c>
      <c r="G7482" t="s">
        <v>11079</v>
      </c>
    </row>
    <row r="7483" spans="1:7" hidden="1" x14ac:dyDescent="0.25">
      <c r="A7483" t="s">
        <v>16689</v>
      </c>
      <c r="B7483" t="s">
        <v>468</v>
      </c>
      <c r="F7483" s="9" t="s">
        <v>24588</v>
      </c>
      <c r="G7483" t="s">
        <v>11079</v>
      </c>
    </row>
    <row r="7484" spans="1:7" hidden="1" x14ac:dyDescent="0.25">
      <c r="A7484" t="s">
        <v>4</v>
      </c>
      <c r="B7484" t="s">
        <v>1274</v>
      </c>
      <c r="F7484" s="9" t="s">
        <v>24591</v>
      </c>
      <c r="G7484" t="s">
        <v>11079</v>
      </c>
    </row>
    <row r="7485" spans="1:7" hidden="1" x14ac:dyDescent="0.25">
      <c r="A7485" t="s">
        <v>16689</v>
      </c>
      <c r="B7485" t="s">
        <v>1274</v>
      </c>
      <c r="F7485" s="9" t="s">
        <v>24594</v>
      </c>
      <c r="G7485" t="s">
        <v>11079</v>
      </c>
    </row>
    <row r="7486" spans="1:7" hidden="1" x14ac:dyDescent="0.25">
      <c r="A7486" t="s">
        <v>16689</v>
      </c>
      <c r="B7486" t="s">
        <v>468</v>
      </c>
      <c r="F7486" s="9" t="s">
        <v>24597</v>
      </c>
      <c r="G7486" t="s">
        <v>11079</v>
      </c>
    </row>
    <row r="7487" spans="1:7" hidden="1" x14ac:dyDescent="0.25">
      <c r="A7487" t="s">
        <v>4</v>
      </c>
      <c r="B7487" t="s">
        <v>468</v>
      </c>
      <c r="F7487" s="9" t="s">
        <v>24600</v>
      </c>
      <c r="G7487" t="s">
        <v>11079</v>
      </c>
    </row>
    <row r="7488" spans="1:7" hidden="1" x14ac:dyDescent="0.25">
      <c r="A7488" t="s">
        <v>16689</v>
      </c>
      <c r="B7488" t="s">
        <v>1274</v>
      </c>
      <c r="F7488" s="9" t="s">
        <v>24603</v>
      </c>
      <c r="G7488" t="s">
        <v>11079</v>
      </c>
    </row>
    <row r="7489" spans="1:7" hidden="1" x14ac:dyDescent="0.25">
      <c r="A7489" t="s">
        <v>16689</v>
      </c>
      <c r="B7489" t="s">
        <v>468</v>
      </c>
      <c r="F7489" s="9" t="s">
        <v>24606</v>
      </c>
      <c r="G7489" t="s">
        <v>11079</v>
      </c>
    </row>
    <row r="7490" spans="1:7" hidden="1" x14ac:dyDescent="0.25">
      <c r="A7490" t="s">
        <v>16689</v>
      </c>
      <c r="B7490" t="s">
        <v>468</v>
      </c>
      <c r="F7490" s="9" t="s">
        <v>24609</v>
      </c>
      <c r="G7490" t="s">
        <v>11079</v>
      </c>
    </row>
    <row r="7491" spans="1:7" hidden="1" x14ac:dyDescent="0.25">
      <c r="A7491" t="s">
        <v>16689</v>
      </c>
      <c r="B7491" t="s">
        <v>468</v>
      </c>
      <c r="F7491" s="9" t="s">
        <v>24612</v>
      </c>
      <c r="G7491" t="s">
        <v>11079</v>
      </c>
    </row>
    <row r="7492" spans="1:7" hidden="1" x14ac:dyDescent="0.25">
      <c r="A7492" t="s">
        <v>4</v>
      </c>
      <c r="B7492" t="s">
        <v>11080</v>
      </c>
      <c r="F7492" s="9" t="s">
        <v>24615</v>
      </c>
      <c r="G7492" t="s">
        <v>11079</v>
      </c>
    </row>
    <row r="7493" spans="1:7" x14ac:dyDescent="0.25">
      <c r="A7493" t="s">
        <v>4</v>
      </c>
      <c r="B7493" t="s">
        <v>23975</v>
      </c>
      <c r="C7493" t="s">
        <v>60</v>
      </c>
      <c r="F7493" s="9" t="s">
        <v>24337</v>
      </c>
      <c r="G7493" t="s">
        <v>11082</v>
      </c>
    </row>
    <row r="7494" spans="1:7" x14ac:dyDescent="0.25">
      <c r="A7494" t="s">
        <v>227</v>
      </c>
      <c r="B7494" t="s">
        <v>23975</v>
      </c>
      <c r="C7494" t="s">
        <v>60</v>
      </c>
      <c r="F7494" s="9" t="s">
        <v>24340</v>
      </c>
      <c r="G7494" t="s">
        <v>11082</v>
      </c>
    </row>
    <row r="7495" spans="1:7" x14ac:dyDescent="0.25">
      <c r="A7495" t="s">
        <v>227</v>
      </c>
      <c r="B7495" t="s">
        <v>23975</v>
      </c>
      <c r="C7495" t="s">
        <v>60</v>
      </c>
      <c r="F7495" s="9" t="s">
        <v>24343</v>
      </c>
      <c r="G7495" t="s">
        <v>11082</v>
      </c>
    </row>
    <row r="7496" spans="1:7" x14ac:dyDescent="0.25">
      <c r="A7496" t="s">
        <v>227</v>
      </c>
      <c r="B7496" t="s">
        <v>23975</v>
      </c>
      <c r="C7496" t="s">
        <v>60</v>
      </c>
      <c r="F7496" s="9" t="s">
        <v>24346</v>
      </c>
      <c r="G7496" t="s">
        <v>11082</v>
      </c>
    </row>
    <row r="7497" spans="1:7" x14ac:dyDescent="0.25">
      <c r="A7497" t="s">
        <v>227</v>
      </c>
      <c r="B7497" t="s">
        <v>23975</v>
      </c>
      <c r="C7497" t="s">
        <v>60</v>
      </c>
      <c r="F7497" s="9" t="s">
        <v>24349</v>
      </c>
      <c r="G7497" t="s">
        <v>11082</v>
      </c>
    </row>
    <row r="7498" spans="1:7" x14ac:dyDescent="0.25">
      <c r="A7498" t="s">
        <v>227</v>
      </c>
      <c r="B7498" t="s">
        <v>23975</v>
      </c>
      <c r="C7498" t="s">
        <v>60</v>
      </c>
      <c r="F7498" s="9" t="s">
        <v>24352</v>
      </c>
      <c r="G7498" t="s">
        <v>11082</v>
      </c>
    </row>
    <row r="7499" spans="1:7" x14ac:dyDescent="0.25">
      <c r="A7499" t="s">
        <v>227</v>
      </c>
      <c r="B7499" t="s">
        <v>23975</v>
      </c>
      <c r="C7499" t="s">
        <v>60</v>
      </c>
      <c r="F7499" s="9" t="s">
        <v>24355</v>
      </c>
      <c r="G7499" t="s">
        <v>11082</v>
      </c>
    </row>
    <row r="7500" spans="1:7" x14ac:dyDescent="0.25">
      <c r="A7500" t="s">
        <v>227</v>
      </c>
      <c r="B7500" t="s">
        <v>23975</v>
      </c>
      <c r="C7500" t="s">
        <v>60</v>
      </c>
      <c r="F7500" s="9" t="s">
        <v>24358</v>
      </c>
      <c r="G7500" t="s">
        <v>11082</v>
      </c>
    </row>
    <row r="7501" spans="1:7" x14ac:dyDescent="0.25">
      <c r="A7501" t="s">
        <v>227</v>
      </c>
      <c r="B7501" t="s">
        <v>23975</v>
      </c>
      <c r="C7501" t="s">
        <v>60</v>
      </c>
      <c r="F7501" s="9" t="s">
        <v>24361</v>
      </c>
      <c r="G7501" t="s">
        <v>11082</v>
      </c>
    </row>
    <row r="7502" spans="1:7" x14ac:dyDescent="0.25">
      <c r="A7502" t="s">
        <v>227</v>
      </c>
      <c r="B7502" t="s">
        <v>23975</v>
      </c>
      <c r="C7502" t="s">
        <v>60</v>
      </c>
      <c r="F7502" s="9" t="s">
        <v>24364</v>
      </c>
      <c r="G7502" t="s">
        <v>11082</v>
      </c>
    </row>
    <row r="7503" spans="1:7" x14ac:dyDescent="0.25">
      <c r="A7503" t="s">
        <v>227</v>
      </c>
      <c r="B7503" t="s">
        <v>23975</v>
      </c>
      <c r="C7503" t="s">
        <v>60</v>
      </c>
      <c r="F7503" s="9" t="s">
        <v>24367</v>
      </c>
      <c r="G7503" t="s">
        <v>11082</v>
      </c>
    </row>
    <row r="7504" spans="1:7" x14ac:dyDescent="0.25">
      <c r="A7504" t="s">
        <v>227</v>
      </c>
      <c r="B7504" t="s">
        <v>23975</v>
      </c>
      <c r="C7504" t="s">
        <v>60</v>
      </c>
      <c r="F7504" s="9" t="s">
        <v>24370</v>
      </c>
      <c r="G7504" t="s">
        <v>11082</v>
      </c>
    </row>
    <row r="7505" spans="1:7" x14ac:dyDescent="0.25">
      <c r="A7505" t="s">
        <v>227</v>
      </c>
      <c r="B7505" t="s">
        <v>23975</v>
      </c>
      <c r="C7505" t="s">
        <v>60</v>
      </c>
      <c r="F7505" s="9" t="s">
        <v>24373</v>
      </c>
      <c r="G7505" t="s">
        <v>11082</v>
      </c>
    </row>
    <row r="7506" spans="1:7" x14ac:dyDescent="0.25">
      <c r="A7506" t="s">
        <v>587</v>
      </c>
      <c r="B7506" t="s">
        <v>23975</v>
      </c>
      <c r="C7506" t="s">
        <v>51</v>
      </c>
      <c r="F7506" s="9" t="s">
        <v>24376</v>
      </c>
      <c r="G7506" t="s">
        <v>11082</v>
      </c>
    </row>
    <row r="7507" spans="1:7" x14ac:dyDescent="0.25">
      <c r="A7507" t="s">
        <v>588</v>
      </c>
      <c r="B7507" t="s">
        <v>86</v>
      </c>
      <c r="F7507" s="9" t="s">
        <v>24379</v>
      </c>
      <c r="G7507" t="s">
        <v>11082</v>
      </c>
    </row>
    <row r="7508" spans="1:7" x14ac:dyDescent="0.25">
      <c r="A7508" t="s">
        <v>588</v>
      </c>
      <c r="B7508" t="s">
        <v>86</v>
      </c>
      <c r="F7508" s="9" t="s">
        <v>24382</v>
      </c>
      <c r="G7508" t="s">
        <v>11082</v>
      </c>
    </row>
    <row r="7509" spans="1:7" x14ac:dyDescent="0.25">
      <c r="A7509" t="s">
        <v>588</v>
      </c>
      <c r="B7509" t="s">
        <v>86</v>
      </c>
      <c r="F7509" s="9" t="s">
        <v>24385</v>
      </c>
      <c r="G7509" t="s">
        <v>11082</v>
      </c>
    </row>
    <row r="7510" spans="1:7" x14ac:dyDescent="0.25">
      <c r="A7510" t="s">
        <v>1539</v>
      </c>
      <c r="F7510" s="9" t="s">
        <v>24388</v>
      </c>
      <c r="G7510" t="s">
        <v>11082</v>
      </c>
    </row>
    <row r="7511" spans="1:7" x14ac:dyDescent="0.25">
      <c r="A7511" t="s">
        <v>4</v>
      </c>
      <c r="B7511" t="s">
        <v>8</v>
      </c>
      <c r="F7511" s="9" t="s">
        <v>24391</v>
      </c>
      <c r="G7511" t="s">
        <v>11082</v>
      </c>
    </row>
    <row r="7512" spans="1:7" x14ac:dyDescent="0.25">
      <c r="A7512" t="s">
        <v>1539</v>
      </c>
      <c r="F7512" s="9" t="s">
        <v>24618</v>
      </c>
      <c r="G7512" t="s">
        <v>11082</v>
      </c>
    </row>
    <row r="7513" spans="1:7" x14ac:dyDescent="0.25">
      <c r="A7513" t="s">
        <v>588</v>
      </c>
      <c r="B7513" t="s">
        <v>86</v>
      </c>
      <c r="F7513" s="9" t="s">
        <v>24621</v>
      </c>
      <c r="G7513" t="s">
        <v>11082</v>
      </c>
    </row>
    <row r="7514" spans="1:7" x14ac:dyDescent="0.25">
      <c r="A7514" t="s">
        <v>1539</v>
      </c>
      <c r="F7514" s="9" t="s">
        <v>24624</v>
      </c>
      <c r="G7514" t="s">
        <v>11082</v>
      </c>
    </row>
    <row r="7515" spans="1:7" x14ac:dyDescent="0.25">
      <c r="A7515" t="s">
        <v>1539</v>
      </c>
      <c r="F7515" s="9" t="s">
        <v>24627</v>
      </c>
      <c r="G7515" t="s">
        <v>11082</v>
      </c>
    </row>
    <row r="7516" spans="1:7" x14ac:dyDescent="0.25">
      <c r="A7516" t="s">
        <v>588</v>
      </c>
      <c r="B7516" t="s">
        <v>86</v>
      </c>
      <c r="F7516" s="9" t="s">
        <v>24630</v>
      </c>
      <c r="G7516" t="s">
        <v>11082</v>
      </c>
    </row>
    <row r="7517" spans="1:7" x14ac:dyDescent="0.25">
      <c r="A7517" t="s">
        <v>588</v>
      </c>
      <c r="B7517" t="s">
        <v>86</v>
      </c>
      <c r="F7517" s="9" t="s">
        <v>24633</v>
      </c>
      <c r="G7517" t="s">
        <v>11082</v>
      </c>
    </row>
    <row r="7518" spans="1:7" x14ac:dyDescent="0.25">
      <c r="A7518" t="s">
        <v>1539</v>
      </c>
      <c r="F7518" s="9" t="s">
        <v>24636</v>
      </c>
      <c r="G7518" t="s">
        <v>11082</v>
      </c>
    </row>
    <row r="7519" spans="1:7" x14ac:dyDescent="0.25">
      <c r="A7519" t="s">
        <v>4</v>
      </c>
      <c r="B7519" t="s">
        <v>8</v>
      </c>
      <c r="F7519" s="9" t="s">
        <v>24639</v>
      </c>
      <c r="G7519" t="s">
        <v>11082</v>
      </c>
    </row>
    <row r="7520" spans="1:7" x14ac:dyDescent="0.25">
      <c r="A7520" t="s">
        <v>1539</v>
      </c>
      <c r="F7520" s="9" t="s">
        <v>24642</v>
      </c>
      <c r="G7520" t="s">
        <v>11082</v>
      </c>
    </row>
  </sheetData>
  <phoneticPr fontId="2" type="noConversion"/>
  <conditionalFormatting sqref="C2:C11 C14 C16:C18 C23:C24">
    <cfRule type="notContainsText" dxfId="670" priority="647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69" priority="646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68" priority="645" operator="notContains" text="порожний">
      <formula>ISERROR(SEARCH("порожний",C12))</formula>
    </cfRule>
  </conditionalFormatting>
  <conditionalFormatting sqref="B12:B14">
    <cfRule type="containsText" dxfId="667" priority="644" operator="containsText" text="Выезд с территории">
      <formula>NOT(ISERROR(SEARCH("Выезд с территории",B12)))</formula>
    </cfRule>
  </conditionalFormatting>
  <conditionalFormatting sqref="C15">
    <cfRule type="notContainsText" dxfId="666" priority="643" operator="notContains" text="порожний">
      <formula>ISERROR(SEARCH("порожний",C15))</formula>
    </cfRule>
  </conditionalFormatting>
  <conditionalFormatting sqref="C19:C22">
    <cfRule type="notContainsText" dxfId="665" priority="642" operator="notContains" text="порожний">
      <formula>ISERROR(SEARCH("порожний",C19))</formula>
    </cfRule>
  </conditionalFormatting>
  <conditionalFormatting sqref="C25">
    <cfRule type="notContainsText" dxfId="664" priority="641" operator="notContains" text="порожний">
      <formula>ISERROR(SEARCH("порожний",C25))</formula>
    </cfRule>
  </conditionalFormatting>
  <conditionalFormatting sqref="C26:C27">
    <cfRule type="notContainsText" dxfId="663" priority="640" operator="notContains" text="порожний">
      <formula>ISERROR(SEARCH("порожний",C26))</formula>
    </cfRule>
  </conditionalFormatting>
  <conditionalFormatting sqref="C29">
    <cfRule type="notContainsText" dxfId="662" priority="639" operator="notContains" text="порожний">
      <formula>ISERROR(SEARCH("порожний",C29))</formula>
    </cfRule>
  </conditionalFormatting>
  <conditionalFormatting sqref="C39">
    <cfRule type="notContainsText" dxfId="661" priority="634" operator="notContains" text="порожний">
      <formula>ISERROR(SEARCH("порожний",C39))</formula>
    </cfRule>
  </conditionalFormatting>
  <conditionalFormatting sqref="C32">
    <cfRule type="notContainsText" dxfId="660" priority="638" operator="notContains" text="порожний">
      <formula>ISERROR(SEARCH("порожний",C32))</formula>
    </cfRule>
  </conditionalFormatting>
  <conditionalFormatting sqref="C34">
    <cfRule type="notContainsText" dxfId="659" priority="637" operator="notContains" text="порожний">
      <formula>ISERROR(SEARCH("порожний",C34))</formula>
    </cfRule>
  </conditionalFormatting>
  <conditionalFormatting sqref="C36">
    <cfRule type="notContainsText" dxfId="658" priority="636" operator="notContains" text="порожний">
      <formula>ISERROR(SEARCH("порожний",C36))</formula>
    </cfRule>
  </conditionalFormatting>
  <conditionalFormatting sqref="C38">
    <cfRule type="notContainsText" dxfId="657" priority="635" operator="notContains" text="порожний">
      <formula>ISERROR(SEARCH("порожний",C38))</formula>
    </cfRule>
  </conditionalFormatting>
  <conditionalFormatting sqref="E147">
    <cfRule type="containsText" dxfId="656" priority="633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55" priority="632" operator="notContains" text="порожний">
      <formula>ISERROR(SEARCH("порожний",C581))</formula>
    </cfRule>
  </conditionalFormatting>
  <conditionalFormatting sqref="C586">
    <cfRule type="notContainsText" dxfId="654" priority="631" operator="notContains" text="порожний">
      <formula>ISERROR(SEARCH("порожний",C586))</formula>
    </cfRule>
  </conditionalFormatting>
  <conditionalFormatting sqref="B609">
    <cfRule type="containsText" dxfId="653" priority="630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52" priority="628" operator="containsText" text="Газель базы">
      <formula>NOT(ISERROR(SEARCH("Газель базы",B609)))</formula>
    </cfRule>
    <cfRule type="containsText" dxfId="651" priority="629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50" priority="627" operator="containsText" text="Трактор базы">
      <formula>NOT(ISERROR(SEARCH("Трактор базы",B609)))</formula>
    </cfRule>
  </conditionalFormatting>
  <conditionalFormatting sqref="B614">
    <cfRule type="containsText" dxfId="649" priority="623" operator="containsText" text="Трактор базы">
      <formula>NOT(ISERROR(SEARCH("Трактор базы",B614)))</formula>
    </cfRule>
  </conditionalFormatting>
  <conditionalFormatting sqref="B614">
    <cfRule type="containsText" dxfId="648" priority="626" operator="containsText" text="Выезд с территории">
      <formula>NOT(ISERROR(SEARCH("Выезд с территории",B614)))</formula>
    </cfRule>
  </conditionalFormatting>
  <conditionalFormatting sqref="B614">
    <cfRule type="containsText" dxfId="647" priority="624" operator="containsText" text="Газель базы">
      <formula>NOT(ISERROR(SEARCH("Газель базы",B614)))</formula>
    </cfRule>
    <cfRule type="containsText" dxfId="646" priority="625" operator="containsText" text="Погрузчик базы">
      <formula>NOT(ISERROR(SEARCH("Погрузчик базы",B614)))</formula>
    </cfRule>
  </conditionalFormatting>
  <conditionalFormatting sqref="C649">
    <cfRule type="notContainsText" dxfId="645" priority="622" operator="notContains" text="порожний">
      <formula>ISERROR(SEARCH("порожний",C649))</formula>
    </cfRule>
  </conditionalFormatting>
  <conditionalFormatting sqref="C655">
    <cfRule type="notContainsText" dxfId="644" priority="619" operator="notContains" text="порожний">
      <formula>ISERROR(SEARCH("порожний",C655))</formula>
    </cfRule>
  </conditionalFormatting>
  <conditionalFormatting sqref="C650">
    <cfRule type="notContainsText" dxfId="643" priority="621" operator="notContains" text="порожний">
      <formula>ISERROR(SEARCH("порожний",C650))</formula>
    </cfRule>
  </conditionalFormatting>
  <conditionalFormatting sqref="C654">
    <cfRule type="notContainsText" dxfId="642" priority="620" operator="notContains" text="порожний">
      <formula>ISERROR(SEARCH("порожний",C654))</formula>
    </cfRule>
  </conditionalFormatting>
  <conditionalFormatting sqref="A663:A666 A668:A670 A695 A697:A701 A825 A3437">
    <cfRule type="containsText" dxfId="641" priority="616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40" priority="618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39" priority="617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38" priority="613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37" priority="615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36" priority="614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35" priority="603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34" priority="612" operator="containsText" text="Выезд с территории">
      <formula>NOT(ISERROR(SEARCH("Выезд с территории",A681)))</formula>
    </cfRule>
  </conditionalFormatting>
  <conditionalFormatting sqref="A681">
    <cfRule type="containsText" dxfId="633" priority="611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32" priority="610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31" priority="606" operator="containsText" text="Трактор базы">
      <formula>NOT(ISERROR(SEARCH("Трактор базы",B682)))</formula>
    </cfRule>
  </conditionalFormatting>
  <conditionalFormatting sqref="B682">
    <cfRule type="containsText" dxfId="630" priority="609" operator="containsText" text="Выезд с территории">
      <formula>NOT(ISERROR(SEARCH("Выезд с территории",B682)))</formula>
    </cfRule>
  </conditionalFormatting>
  <conditionalFormatting sqref="B682">
    <cfRule type="containsText" dxfId="629" priority="607" operator="containsText" text="Газель базы">
      <formula>NOT(ISERROR(SEARCH("Газель базы",B682)))</formula>
    </cfRule>
    <cfRule type="containsText" dxfId="628" priority="608" operator="containsText" text="Погрузчик базы">
      <formula>NOT(ISERROR(SEARCH("Погрузчик базы",B682)))</formula>
    </cfRule>
  </conditionalFormatting>
  <conditionalFormatting sqref="A684:A687">
    <cfRule type="containsText" dxfId="627" priority="605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26" priority="604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25" priority="594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24" priority="596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23" priority="595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22" priority="591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21" priority="593" operator="containsText" text="Выезд с территории">
      <formula>NOT(ISERROR(SEARCH("Выезд с территории",A824)))</formula>
    </cfRule>
  </conditionalFormatting>
  <conditionalFormatting sqref="A824">
    <cfRule type="containsText" dxfId="620" priority="592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19" priority="587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18" priority="585" operator="containsText" text="Газель базы">
      <formula>NOT(ISERROR(SEARCH("Газель базы",B846)))</formula>
    </cfRule>
    <cfRule type="containsText" dxfId="617" priority="586" operator="containsText" text="Погрузчик базы">
      <formula>NOT(ISERROR(SEARCH("Погрузчик базы",B846)))</formula>
    </cfRule>
  </conditionalFormatting>
  <conditionalFormatting sqref="B846:B850">
    <cfRule type="containsText" dxfId="616" priority="584" operator="containsText" text="Трактор базы">
      <formula>NOT(ISERROR(SEARCH("Трактор базы",B846)))</formula>
    </cfRule>
  </conditionalFormatting>
  <conditionalFormatting sqref="A916:A917">
    <cfRule type="containsText" dxfId="615" priority="578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14" priority="583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13" priority="581" operator="containsText" text="Газель базы">
      <formula>NOT(ISERROR(SEARCH("Газель базы",B916)))</formula>
    </cfRule>
    <cfRule type="containsText" dxfId="612" priority="582" operator="containsText" text="Погрузчик базы">
      <formula>NOT(ISERROR(SEARCH("Погрузчик базы",B916)))</formula>
    </cfRule>
  </conditionalFormatting>
  <conditionalFormatting sqref="B916:B917">
    <cfRule type="containsText" dxfId="611" priority="580" operator="containsText" text="Трактор базы">
      <formula>NOT(ISERROR(SEARCH("Трактор базы",B916)))</formula>
    </cfRule>
  </conditionalFormatting>
  <conditionalFormatting sqref="A916:A917">
    <cfRule type="containsText" dxfId="610" priority="579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09" priority="577" operator="containsText" text="Выезд с территории">
      <formula>NOT(ISERROR(SEARCH("Выезд с территории",E916)))</formula>
    </cfRule>
  </conditionalFormatting>
  <conditionalFormatting sqref="A932">
    <cfRule type="containsText" dxfId="608" priority="554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07" priority="576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06" priority="574" operator="containsText" text="Газель базы">
      <formula>NOT(ISERROR(SEARCH("Газель базы",B918)))</formula>
    </cfRule>
    <cfRule type="containsText" dxfId="605" priority="575" operator="containsText" text="Погрузчик базы">
      <formula>NOT(ISERROR(SEARCH("Погрузчик базы",B918)))</formula>
    </cfRule>
  </conditionalFormatting>
  <conditionalFormatting sqref="B918:B924">
    <cfRule type="containsText" dxfId="604" priority="573" operator="containsText" text="Трактор базы">
      <formula>NOT(ISERROR(SEARCH("Трактор базы",B918)))</formula>
    </cfRule>
  </conditionalFormatting>
  <conditionalFormatting sqref="A918">
    <cfRule type="containsText" dxfId="603" priority="572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02" priority="571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01" priority="565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00" priority="570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99" priority="568" operator="containsText" text="Газель базы">
      <formula>NOT(ISERROR(SEARCH("Газель базы",B926)))</formula>
    </cfRule>
    <cfRule type="containsText" dxfId="598" priority="569" operator="containsText" text="Погрузчик базы">
      <formula>NOT(ISERROR(SEARCH("Погрузчик базы",B926)))</formula>
    </cfRule>
  </conditionalFormatting>
  <conditionalFormatting sqref="B926:B928">
    <cfRule type="containsText" dxfId="597" priority="567" operator="containsText" text="Трактор базы">
      <formula>NOT(ISERROR(SEARCH("Трактор базы",B926)))</formula>
    </cfRule>
  </conditionalFormatting>
  <conditionalFormatting sqref="A926:A928">
    <cfRule type="containsText" dxfId="596" priority="566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95" priority="564" operator="containsText" text="Выезд с территории">
      <formula>NOT(ISERROR(SEARCH("Выезд с территории",E926)))</formula>
    </cfRule>
  </conditionalFormatting>
  <conditionalFormatting sqref="A930">
    <cfRule type="containsText" dxfId="594" priority="558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93" priority="563" operator="containsText" text="Выезд с территории">
      <formula>NOT(ISERROR(SEARCH("Выезд с территории",A930)))</formula>
    </cfRule>
  </conditionalFormatting>
  <conditionalFormatting sqref="B930">
    <cfRule type="containsText" dxfId="592" priority="561" operator="containsText" text="Газель базы">
      <formula>NOT(ISERROR(SEARCH("Газель базы",B930)))</formula>
    </cfRule>
    <cfRule type="containsText" dxfId="591" priority="562" operator="containsText" text="Погрузчик базы">
      <formula>NOT(ISERROR(SEARCH("Погрузчик базы",B930)))</formula>
    </cfRule>
  </conditionalFormatting>
  <conditionalFormatting sqref="B930">
    <cfRule type="containsText" dxfId="590" priority="560" operator="containsText" text="Трактор базы">
      <formula>NOT(ISERROR(SEARCH("Трактор базы",B930)))</formula>
    </cfRule>
  </conditionalFormatting>
  <conditionalFormatting sqref="A930">
    <cfRule type="containsText" dxfId="589" priority="559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88" priority="557" operator="containsText" text="Выезд с территории">
      <formula>NOT(ISERROR(SEARCH("Выезд с территории",E930)))</formula>
    </cfRule>
  </conditionalFormatting>
  <conditionalFormatting sqref="A932">
    <cfRule type="containsText" dxfId="587" priority="556" operator="containsText" text="Выезд с территории">
      <formula>NOT(ISERROR(SEARCH("Выезд с территории",A932)))</formula>
    </cfRule>
  </conditionalFormatting>
  <conditionalFormatting sqref="A932">
    <cfRule type="containsText" dxfId="586" priority="555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85" priority="551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84" priority="553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83" priority="552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82" priority="550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81" priority="549" operator="notContains" text="порожний">
      <formula>ISERROR(SEARCH("порожний",C954))</formula>
    </cfRule>
  </conditionalFormatting>
  <conditionalFormatting sqref="B954:B956">
    <cfRule type="containsText" dxfId="580" priority="547" operator="containsText" text="Газель базы">
      <formula>NOT(ISERROR(SEARCH("Газель базы",B954)))</formula>
    </cfRule>
    <cfRule type="containsText" dxfId="579" priority="548" operator="containsText" text="Погрузчик базы">
      <formula>NOT(ISERROR(SEARCH("Погрузчик базы",B954)))</formula>
    </cfRule>
  </conditionalFormatting>
  <conditionalFormatting sqref="B954:B956">
    <cfRule type="containsText" dxfId="578" priority="546" operator="containsText" text="Трактор базы">
      <formula>NOT(ISERROR(SEARCH("Трактор базы",B954)))</formula>
    </cfRule>
  </conditionalFormatting>
  <conditionalFormatting sqref="A954:A956">
    <cfRule type="containsText" dxfId="577" priority="545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76" priority="544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75" priority="542" operator="notContains" text="порожний">
      <formula>ISERROR(SEARCH("порожний",C995))</formula>
    </cfRule>
  </conditionalFormatting>
  <conditionalFormatting sqref="C987">
    <cfRule type="notContainsText" dxfId="574" priority="543" operator="notContains" text="порожний">
      <formula>ISERROR(SEARCH("порожний",C987))</formula>
    </cfRule>
  </conditionalFormatting>
  <conditionalFormatting sqref="B999">
    <cfRule type="containsText" dxfId="573" priority="541" operator="containsText" text="Выезд с территории">
      <formula>NOT(ISERROR(SEARCH("Выезд с территории",B999)))</formula>
    </cfRule>
  </conditionalFormatting>
  <conditionalFormatting sqref="B999">
    <cfRule type="containsText" dxfId="572" priority="539" operator="containsText" text="Газель базы">
      <formula>NOT(ISERROR(SEARCH("Газель базы",B999)))</formula>
    </cfRule>
    <cfRule type="containsText" dxfId="571" priority="540" operator="containsText" text="Погрузчик базы">
      <formula>NOT(ISERROR(SEARCH("Погрузчик базы",B999)))</formula>
    </cfRule>
  </conditionalFormatting>
  <conditionalFormatting sqref="B999">
    <cfRule type="containsText" dxfId="570" priority="538" operator="containsText" text="Трактор базы">
      <formula>NOT(ISERROR(SEARCH("Трактор базы",B999)))</formula>
    </cfRule>
  </conditionalFormatting>
  <conditionalFormatting sqref="B1019:B1022">
    <cfRule type="containsText" dxfId="569" priority="534" operator="containsText" text="Трактор базы">
      <formula>NOT(ISERROR(SEARCH("Трактор базы",B1019)))</formula>
    </cfRule>
  </conditionalFormatting>
  <conditionalFormatting sqref="B1019:B1022">
    <cfRule type="containsText" dxfId="568" priority="537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67" priority="535" operator="containsText" text="Газель базы">
      <formula>NOT(ISERROR(SEARCH("Газель базы",B1019)))</formula>
    </cfRule>
    <cfRule type="containsText" dxfId="566" priority="536" operator="containsText" text="Погрузчик базы">
      <formula>NOT(ISERROR(SEARCH("Погрузчик базы",B1019)))</formula>
    </cfRule>
  </conditionalFormatting>
  <conditionalFormatting sqref="C966">
    <cfRule type="notContainsText" dxfId="565" priority="533" operator="notContains" text="порожний">
      <formula>ISERROR(SEARCH("порожний",C966))</formula>
    </cfRule>
  </conditionalFormatting>
  <conditionalFormatting sqref="A1029">
    <cfRule type="containsText" dxfId="564" priority="530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63" priority="532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62" priority="531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61" priority="529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60" priority="527" operator="containsText" text="Газель базы">
      <formula>NOT(ISERROR(SEARCH("Газель базы",B1030)))</formula>
    </cfRule>
    <cfRule type="containsText" dxfId="559" priority="528" operator="containsText" text="Погрузчик базы">
      <formula>NOT(ISERROR(SEARCH("Погрузчик базы",B1030)))</formula>
    </cfRule>
  </conditionalFormatting>
  <conditionalFormatting sqref="B1030">
    <cfRule type="containsText" dxfId="558" priority="526" operator="containsText" text="Трактор базы">
      <formula>NOT(ISERROR(SEARCH("Трактор базы",B1030)))</formula>
    </cfRule>
  </conditionalFormatting>
  <conditionalFormatting sqref="A1035">
    <cfRule type="containsText" dxfId="557" priority="520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56" priority="523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55" priority="525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54" priority="524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53" priority="522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52" priority="521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51" priority="519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50" priority="517" operator="containsText" text="Газель базы">
      <formula>NOT(ISERROR(SEARCH("Газель базы",B1138)))</formula>
    </cfRule>
    <cfRule type="containsText" dxfId="549" priority="518" operator="containsText" text="Погрузчик базы">
      <formula>NOT(ISERROR(SEARCH("Погрузчик базы",B1138)))</formula>
    </cfRule>
  </conditionalFormatting>
  <conditionalFormatting sqref="B1138:B1161">
    <cfRule type="containsText" dxfId="548" priority="516" operator="containsText" text="Трактор базы">
      <formula>NOT(ISERROR(SEARCH("Трактор базы",B1138)))</formula>
    </cfRule>
  </conditionalFormatting>
  <conditionalFormatting sqref="B1258:B1262">
    <cfRule type="containsText" dxfId="547" priority="500" operator="containsText" text="Трактор базы">
      <formula>NOT(ISERROR(SEARCH("Трактор базы",B1258)))</formula>
    </cfRule>
  </conditionalFormatting>
  <conditionalFormatting sqref="B1244:B1252">
    <cfRule type="containsText" dxfId="546" priority="515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45" priority="513" operator="containsText" text="Газель базы">
      <formula>NOT(ISERROR(SEARCH("Газель базы",B1244)))</formula>
    </cfRule>
    <cfRule type="containsText" dxfId="544" priority="514" operator="containsText" text="Погрузчик базы">
      <formula>NOT(ISERROR(SEARCH("Погрузчик базы",B1244)))</formula>
    </cfRule>
  </conditionalFormatting>
  <conditionalFormatting sqref="B1244:B1252">
    <cfRule type="containsText" dxfId="543" priority="512" operator="containsText" text="Трактор базы">
      <formula>NOT(ISERROR(SEARCH("Трактор базы",B1244)))</formula>
    </cfRule>
  </conditionalFormatting>
  <conditionalFormatting sqref="B1253:B1256">
    <cfRule type="containsText" dxfId="542" priority="511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41" priority="509" operator="containsText" text="Газель базы">
      <formula>NOT(ISERROR(SEARCH("Газель базы",B1253)))</formula>
    </cfRule>
    <cfRule type="containsText" dxfId="540" priority="510" operator="containsText" text="Погрузчик базы">
      <formula>NOT(ISERROR(SEARCH("Погрузчик базы",B1253)))</formula>
    </cfRule>
  </conditionalFormatting>
  <conditionalFormatting sqref="B1253:B1256">
    <cfRule type="containsText" dxfId="539" priority="508" operator="containsText" text="Трактор базы">
      <formula>NOT(ISERROR(SEARCH("Трактор базы",B1253)))</formula>
    </cfRule>
  </conditionalFormatting>
  <conditionalFormatting sqref="B1257">
    <cfRule type="containsText" dxfId="538" priority="507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37" priority="505" operator="containsText" text="Газель базы">
      <formula>NOT(ISERROR(SEARCH("Газель базы",B1257)))</formula>
    </cfRule>
    <cfRule type="containsText" dxfId="536" priority="506" operator="containsText" text="Погрузчик базы">
      <formula>NOT(ISERROR(SEARCH("Погрузчик базы",B1257)))</formula>
    </cfRule>
  </conditionalFormatting>
  <conditionalFormatting sqref="B1257">
    <cfRule type="containsText" dxfId="535" priority="504" operator="containsText" text="Трактор базы">
      <formula>NOT(ISERROR(SEARCH("Трактор базы",B1257)))</formula>
    </cfRule>
  </conditionalFormatting>
  <conditionalFormatting sqref="B1258:B1262">
    <cfRule type="containsText" dxfId="534" priority="503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33" priority="501" operator="containsText" text="Газель базы">
      <formula>NOT(ISERROR(SEARCH("Газель базы",B1258)))</formula>
    </cfRule>
    <cfRule type="containsText" dxfId="532" priority="502" operator="containsText" text="Погрузчик базы">
      <formula>NOT(ISERROR(SEARCH("Погрузчик базы",B1258)))</formula>
    </cfRule>
  </conditionalFormatting>
  <conditionalFormatting sqref="B1281:B1287">
    <cfRule type="containsText" dxfId="531" priority="499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30" priority="497" operator="containsText" text="Газель базы">
      <formula>NOT(ISERROR(SEARCH("Газель базы",B1281)))</formula>
    </cfRule>
    <cfRule type="containsText" dxfId="529" priority="498" operator="containsText" text="Погрузчик базы">
      <formula>NOT(ISERROR(SEARCH("Погрузчик базы",B1281)))</formula>
    </cfRule>
  </conditionalFormatting>
  <conditionalFormatting sqref="B1281:B1287">
    <cfRule type="containsText" dxfId="528" priority="496" operator="containsText" text="Трактор базы">
      <formula>NOT(ISERROR(SEARCH("Трактор базы",B1281)))</formula>
    </cfRule>
  </conditionalFormatting>
  <conditionalFormatting sqref="B1296">
    <cfRule type="containsText" dxfId="527" priority="492" operator="containsText" text="Трактор базы">
      <formula>NOT(ISERROR(SEARCH("Трактор базы",B1296)))</formula>
    </cfRule>
  </conditionalFormatting>
  <conditionalFormatting sqref="B1296">
    <cfRule type="containsText" dxfId="526" priority="495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25" priority="493" operator="containsText" text="Газель базы">
      <formula>NOT(ISERROR(SEARCH("Газель базы",B1296)))</formula>
    </cfRule>
    <cfRule type="containsText" dxfId="524" priority="494" operator="containsText" text="Погрузчик базы">
      <formula>NOT(ISERROR(SEARCH("Погрузчик базы",B1296)))</formula>
    </cfRule>
  </conditionalFormatting>
  <conditionalFormatting sqref="C1320:C1321">
    <cfRule type="notContainsText" dxfId="523" priority="490" operator="notContains" text="порожний">
      <formula>ISERROR(SEARCH("порожний",C1320))</formula>
    </cfRule>
  </conditionalFormatting>
  <conditionalFormatting sqref="A1323">
    <cfRule type="containsText" dxfId="522" priority="484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21" priority="487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20" priority="489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19" priority="488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18" priority="486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17" priority="485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16" priority="483" operator="notContains" text="порожний">
      <formula>ISERROR(SEARCH("порожний",C1336))</formula>
    </cfRule>
  </conditionalFormatting>
  <conditionalFormatting sqref="C1346">
    <cfRule type="notContainsText" dxfId="515" priority="482" operator="notContains" text="порожний">
      <formula>ISERROR(SEARCH("порожний",C1346))</formula>
    </cfRule>
  </conditionalFormatting>
  <conditionalFormatting sqref="A1391">
    <cfRule type="containsText" dxfId="514" priority="476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13" priority="478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12" priority="477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11" priority="473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10" priority="475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09" priority="474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08" priority="472" operator="notContains" text="порожний">
      <formula>ISERROR(SEARCH("порожний",C1606))</formula>
    </cfRule>
  </conditionalFormatting>
  <conditionalFormatting sqref="B1633:B1636">
    <cfRule type="containsText" dxfId="507" priority="471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06" priority="469" operator="containsText" text="Газель базы">
      <formula>NOT(ISERROR(SEARCH("Газель базы",B1633)))</formula>
    </cfRule>
    <cfRule type="containsText" dxfId="505" priority="470" operator="containsText" text="Погрузчик базы">
      <formula>NOT(ISERROR(SEARCH("Погрузчик базы",B1633)))</formula>
    </cfRule>
  </conditionalFormatting>
  <conditionalFormatting sqref="B1633:B1636">
    <cfRule type="containsText" dxfId="504" priority="468" operator="containsText" text="Трактор базы">
      <formula>NOT(ISERROR(SEARCH("Трактор базы",B1633)))</formula>
    </cfRule>
  </conditionalFormatting>
  <conditionalFormatting sqref="B1637:B1642">
    <cfRule type="containsText" dxfId="503" priority="467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02" priority="465" operator="containsText" text="Газель базы">
      <formula>NOT(ISERROR(SEARCH("Газель базы",B1637)))</formula>
    </cfRule>
    <cfRule type="containsText" dxfId="501" priority="466" operator="containsText" text="Погрузчик базы">
      <formula>NOT(ISERROR(SEARCH("Погрузчик базы",B1637)))</formula>
    </cfRule>
  </conditionalFormatting>
  <conditionalFormatting sqref="B1637:B1642">
    <cfRule type="containsText" dxfId="500" priority="464" operator="containsText" text="Трактор базы">
      <formula>NOT(ISERROR(SEARCH("Трактор базы",B1637)))</formula>
    </cfRule>
  </conditionalFormatting>
  <conditionalFormatting sqref="B1671:B1672">
    <cfRule type="containsText" dxfId="499" priority="460" operator="containsText" text="Трактор базы">
      <formula>NOT(ISERROR(SEARCH("Трактор базы",B1671)))</formula>
    </cfRule>
  </conditionalFormatting>
  <conditionalFormatting sqref="B1671:B1672">
    <cfRule type="containsText" dxfId="498" priority="463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97" priority="461" operator="containsText" text="Газель базы">
      <formula>NOT(ISERROR(SEARCH("Газель базы",B1671)))</formula>
    </cfRule>
    <cfRule type="containsText" dxfId="496" priority="462" operator="containsText" text="Погрузчик базы">
      <formula>NOT(ISERROR(SEARCH("Погрузчик базы",B1671)))</formula>
    </cfRule>
  </conditionalFormatting>
  <conditionalFormatting sqref="B1675">
    <cfRule type="containsText" dxfId="495" priority="456" operator="containsText" text="Трактор базы">
      <formula>NOT(ISERROR(SEARCH("Трактор базы",B1675)))</formula>
    </cfRule>
  </conditionalFormatting>
  <conditionalFormatting sqref="B1675">
    <cfRule type="containsText" dxfId="494" priority="459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93" priority="457" operator="containsText" text="Газель базы">
      <formula>NOT(ISERROR(SEARCH("Газель базы",B1675)))</formula>
    </cfRule>
    <cfRule type="containsText" dxfId="492" priority="458" operator="containsText" text="Погрузчик базы">
      <formula>NOT(ISERROR(SEARCH("Погрузчик базы",B1675)))</formula>
    </cfRule>
  </conditionalFormatting>
  <conditionalFormatting sqref="A1678">
    <cfRule type="containsText" dxfId="491" priority="453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90" priority="455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89" priority="454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88" priority="452" operator="notContains" text="порожний">
      <formula>ISERROR(SEARCH("порожний",C1723))</formula>
    </cfRule>
  </conditionalFormatting>
  <conditionalFormatting sqref="C1725:C1726">
    <cfRule type="notContainsText" dxfId="487" priority="451" operator="notContains" text="порожний">
      <formula>ISERROR(SEARCH("порожний",C1725))</formula>
    </cfRule>
  </conditionalFormatting>
  <conditionalFormatting sqref="C1727">
    <cfRule type="notContainsText" dxfId="486" priority="450" operator="notContains" text="порожний">
      <formula>ISERROR(SEARCH("порожний",C1727))</formula>
    </cfRule>
  </conditionalFormatting>
  <conditionalFormatting sqref="C1728">
    <cfRule type="notContainsText" dxfId="485" priority="449" operator="notContains" text="порожний">
      <formula>ISERROR(SEARCH("порожний",C1728))</formula>
    </cfRule>
  </conditionalFormatting>
  <conditionalFormatting sqref="B1732:B1733">
    <cfRule type="containsText" dxfId="484" priority="448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83" priority="446" operator="containsText" text="Газель базы">
      <formula>NOT(ISERROR(SEARCH("Газель базы",B1732)))</formula>
    </cfRule>
    <cfRule type="containsText" dxfId="482" priority="447" operator="containsText" text="Погрузчик базы">
      <formula>NOT(ISERROR(SEARCH("Погрузчик базы",B1732)))</formula>
    </cfRule>
  </conditionalFormatting>
  <conditionalFormatting sqref="B1732:B1733">
    <cfRule type="containsText" dxfId="481" priority="445" operator="containsText" text="Трактор базы">
      <formula>NOT(ISERROR(SEARCH("Трактор базы",B1732)))</formula>
    </cfRule>
  </conditionalFormatting>
  <conditionalFormatting sqref="B1734:B1735">
    <cfRule type="containsText" dxfId="480" priority="444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79" priority="442" operator="containsText" text="Газель базы">
      <formula>NOT(ISERROR(SEARCH("Газель базы",B1734)))</formula>
    </cfRule>
    <cfRule type="containsText" dxfId="478" priority="443" operator="containsText" text="Погрузчик базы">
      <formula>NOT(ISERROR(SEARCH("Погрузчик базы",B1734)))</formula>
    </cfRule>
  </conditionalFormatting>
  <conditionalFormatting sqref="B1734:B1735">
    <cfRule type="containsText" dxfId="477" priority="441" operator="containsText" text="Трактор базы">
      <formula>NOT(ISERROR(SEARCH("Трактор базы",B1734)))</formula>
    </cfRule>
  </conditionalFormatting>
  <conditionalFormatting sqref="B1762:B1764">
    <cfRule type="containsText" dxfId="476" priority="427" operator="containsText" text="Трактор базы">
      <formula>NOT(ISERROR(SEARCH("Трактор базы",B1762)))</formula>
    </cfRule>
  </conditionalFormatting>
  <conditionalFormatting sqref="B1740:B1741">
    <cfRule type="containsText" dxfId="475" priority="440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74" priority="438" operator="containsText" text="Газель базы">
      <formula>NOT(ISERROR(SEARCH("Газель базы",B1740)))</formula>
    </cfRule>
    <cfRule type="containsText" dxfId="473" priority="439" operator="containsText" text="Погрузчик базы">
      <formula>NOT(ISERROR(SEARCH("Погрузчик базы",B1740)))</formula>
    </cfRule>
  </conditionalFormatting>
  <conditionalFormatting sqref="B1740:B1741">
    <cfRule type="containsText" dxfId="472" priority="437" operator="containsText" text="Трактор базы">
      <formula>NOT(ISERROR(SEARCH("Трактор базы",B1740)))</formula>
    </cfRule>
  </conditionalFormatting>
  <conditionalFormatting sqref="A1755">
    <cfRule type="containsText" dxfId="471" priority="434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70" priority="436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69" priority="435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68" priority="431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67" priority="433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66" priority="432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65" priority="418" operator="containsText" text="Трактор базы">
      <formula>NOT(ISERROR(SEARCH("Трактор базы",B1773)))</formula>
    </cfRule>
  </conditionalFormatting>
  <conditionalFormatting sqref="B1762:B1764">
    <cfRule type="containsText" dxfId="464" priority="430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63" priority="428" operator="containsText" text="Газель базы">
      <formula>NOT(ISERROR(SEARCH("Газель базы",B1762)))</formula>
    </cfRule>
    <cfRule type="containsText" dxfId="462" priority="429" operator="containsText" text="Погрузчик базы">
      <formula>NOT(ISERROR(SEARCH("Погрузчик базы",B1762)))</formula>
    </cfRule>
  </conditionalFormatting>
  <conditionalFormatting sqref="B1776:B1777">
    <cfRule type="containsText" dxfId="461" priority="409" operator="containsText" text="Трактор базы">
      <formula>NOT(ISERROR(SEARCH("Трактор базы",B1776)))</formula>
    </cfRule>
  </conditionalFormatting>
  <conditionalFormatting sqref="B1770:B1771">
    <cfRule type="containsText" dxfId="460" priority="426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59" priority="424" operator="containsText" text="Газель базы">
      <formula>NOT(ISERROR(SEARCH("Газель базы",B1770)))</formula>
    </cfRule>
    <cfRule type="containsText" dxfId="458" priority="425" operator="containsText" text="Погрузчик базы">
      <formula>NOT(ISERROR(SEARCH("Погрузчик базы",B1770)))</formula>
    </cfRule>
  </conditionalFormatting>
  <conditionalFormatting sqref="B1770:B1771">
    <cfRule type="containsText" dxfId="457" priority="423" operator="containsText" text="Трактор базы">
      <formula>NOT(ISERROR(SEARCH("Трактор базы",B1770)))</formula>
    </cfRule>
  </conditionalFormatting>
  <conditionalFormatting sqref="B1773">
    <cfRule type="containsText" dxfId="456" priority="422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55" priority="421" operator="notContains" text="порожний">
      <formula>ISERROR(SEARCH("порожний",C1773))</formula>
    </cfRule>
  </conditionalFormatting>
  <conditionalFormatting sqref="B1773">
    <cfRule type="containsText" dxfId="454" priority="419" operator="containsText" text="Газель базы">
      <formula>NOT(ISERROR(SEARCH("Газель базы",B1773)))</formula>
    </cfRule>
    <cfRule type="containsText" dxfId="453" priority="420" operator="containsText" text="Погрузчик базы">
      <formula>NOT(ISERROR(SEARCH("Погрузчик базы",B1773)))</formula>
    </cfRule>
  </conditionalFormatting>
  <conditionalFormatting sqref="B1775">
    <cfRule type="containsText" dxfId="452" priority="413" operator="containsText" text="Трактор базы">
      <formula>NOT(ISERROR(SEARCH("Трактор базы",B1775)))</formula>
    </cfRule>
  </conditionalFormatting>
  <conditionalFormatting sqref="B1775">
    <cfRule type="containsText" dxfId="451" priority="417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50" priority="416" operator="notContains" text="порожний">
      <formula>ISERROR(SEARCH("порожний",C1775))</formula>
    </cfRule>
  </conditionalFormatting>
  <conditionalFormatting sqref="B1775">
    <cfRule type="containsText" dxfId="449" priority="414" operator="containsText" text="Газель базы">
      <formula>NOT(ISERROR(SEARCH("Газель базы",B1775)))</formula>
    </cfRule>
    <cfRule type="containsText" dxfId="448" priority="415" operator="containsText" text="Погрузчик базы">
      <formula>NOT(ISERROR(SEARCH("Погрузчик базы",B1775)))</formula>
    </cfRule>
  </conditionalFormatting>
  <conditionalFormatting sqref="B1776:B1777">
    <cfRule type="containsText" dxfId="447" priority="412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46" priority="410" operator="containsText" text="Газель базы">
      <formula>NOT(ISERROR(SEARCH("Газель базы",B1776)))</formula>
    </cfRule>
    <cfRule type="containsText" dxfId="445" priority="411" operator="containsText" text="Погрузчик базы">
      <formula>NOT(ISERROR(SEARCH("Погрузчик базы",B1776)))</formula>
    </cfRule>
  </conditionalFormatting>
  <conditionalFormatting sqref="B1891">
    <cfRule type="containsText" dxfId="444" priority="401" operator="containsText" text="Трактор базы">
      <formula>NOT(ISERROR(SEARCH("Трактор базы",B1891)))</formula>
    </cfRule>
  </conditionalFormatting>
  <conditionalFormatting sqref="B1889">
    <cfRule type="containsText" dxfId="443" priority="408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42" priority="406" operator="containsText" text="Газель базы">
      <formula>NOT(ISERROR(SEARCH("Газель базы",B1889)))</formula>
    </cfRule>
    <cfRule type="containsText" dxfId="441" priority="407" operator="containsText" text="Погрузчик базы">
      <formula>NOT(ISERROR(SEARCH("Погрузчик базы",B1889)))</formula>
    </cfRule>
  </conditionalFormatting>
  <conditionalFormatting sqref="B1889">
    <cfRule type="containsText" dxfId="440" priority="405" operator="containsText" text="Трактор базы">
      <formula>NOT(ISERROR(SEARCH("Трактор базы",B1889)))</formula>
    </cfRule>
  </conditionalFormatting>
  <conditionalFormatting sqref="B1891">
    <cfRule type="containsText" dxfId="439" priority="404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38" priority="402" operator="containsText" text="Газель базы">
      <formula>NOT(ISERROR(SEARCH("Газель базы",B1891)))</formula>
    </cfRule>
    <cfRule type="containsText" dxfId="437" priority="403" operator="containsText" text="Погрузчик базы">
      <formula>NOT(ISERROR(SEARCH("Погрузчик базы",B1891)))</formula>
    </cfRule>
  </conditionalFormatting>
  <conditionalFormatting sqref="B1920">
    <cfRule type="containsText" dxfId="436" priority="389" operator="containsText" text="Трактор базы">
      <formula>NOT(ISERROR(SEARCH("Трактор базы",B1920)))</formula>
    </cfRule>
  </conditionalFormatting>
  <conditionalFormatting sqref="B1904:B1914">
    <cfRule type="containsText" dxfId="435" priority="400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34" priority="398" operator="containsText" text="Газель базы">
      <formula>NOT(ISERROR(SEARCH("Газель базы",B1904)))</formula>
    </cfRule>
    <cfRule type="containsText" dxfId="433" priority="399" operator="containsText" text="Погрузчик базы">
      <formula>NOT(ISERROR(SEARCH("Погрузчик базы",B1904)))</formula>
    </cfRule>
  </conditionalFormatting>
  <conditionalFormatting sqref="B1904:B1914">
    <cfRule type="containsText" dxfId="432" priority="397" operator="containsText" text="Трактор базы">
      <formula>NOT(ISERROR(SEARCH("Трактор базы",B1904)))</formula>
    </cfRule>
  </conditionalFormatting>
  <conditionalFormatting sqref="B1915:B1919">
    <cfRule type="containsText" dxfId="431" priority="396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30" priority="394" operator="containsText" text="Газель базы">
      <formula>NOT(ISERROR(SEARCH("Газель базы",B1915)))</formula>
    </cfRule>
    <cfRule type="containsText" dxfId="429" priority="395" operator="containsText" text="Погрузчик базы">
      <formula>NOT(ISERROR(SEARCH("Погрузчик базы",B1915)))</formula>
    </cfRule>
  </conditionalFormatting>
  <conditionalFormatting sqref="B1915:B1919">
    <cfRule type="containsText" dxfId="428" priority="393" operator="containsText" text="Трактор базы">
      <formula>NOT(ISERROR(SEARCH("Трактор базы",B1915)))</formula>
    </cfRule>
  </conditionalFormatting>
  <conditionalFormatting sqref="B1920">
    <cfRule type="containsText" dxfId="427" priority="392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26" priority="390" operator="containsText" text="Газель базы">
      <formula>NOT(ISERROR(SEARCH("Газель базы",B1920)))</formula>
    </cfRule>
    <cfRule type="containsText" dxfId="425" priority="391" operator="containsText" text="Погрузчик базы">
      <formula>NOT(ISERROR(SEARCH("Погрузчик базы",B1920)))</formula>
    </cfRule>
  </conditionalFormatting>
  <conditionalFormatting sqref="B1939">
    <cfRule type="containsText" dxfId="424" priority="385" operator="containsText" text="Трактор базы">
      <formula>NOT(ISERROR(SEARCH("Трактор базы",B1939)))</formula>
    </cfRule>
  </conditionalFormatting>
  <conditionalFormatting sqref="B1939">
    <cfRule type="containsText" dxfId="423" priority="388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22" priority="386" operator="containsText" text="Газель базы">
      <formula>NOT(ISERROR(SEARCH("Газель базы",B1939)))</formula>
    </cfRule>
    <cfRule type="containsText" dxfId="421" priority="387" operator="containsText" text="Погрузчик базы">
      <formula>NOT(ISERROR(SEARCH("Погрузчик базы",B1939)))</formula>
    </cfRule>
  </conditionalFormatting>
  <conditionalFormatting sqref="A1943">
    <cfRule type="containsText" dxfId="420" priority="382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19" priority="384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18" priority="383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17" priority="366" operator="containsText" text="Трактор базы">
      <formula>NOT(ISERROR(SEARCH("Трактор базы",B1977)))</formula>
    </cfRule>
  </conditionalFormatting>
  <conditionalFormatting sqref="B1974">
    <cfRule type="containsText" dxfId="416" priority="381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15" priority="379" operator="containsText" text="Газель базы">
      <formula>NOT(ISERROR(SEARCH("Газель базы",B1974)))</formula>
    </cfRule>
    <cfRule type="containsText" dxfId="414" priority="380" operator="containsText" text="Погрузчик базы">
      <formula>NOT(ISERROR(SEARCH("Погрузчик базы",B1974)))</formula>
    </cfRule>
  </conditionalFormatting>
  <conditionalFormatting sqref="B1974">
    <cfRule type="containsText" dxfId="413" priority="378" operator="containsText" text="Трактор базы">
      <formula>NOT(ISERROR(SEARCH("Трактор базы",B1974)))</formula>
    </cfRule>
  </conditionalFormatting>
  <conditionalFormatting sqref="B1975">
    <cfRule type="containsText" dxfId="412" priority="377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11" priority="375" operator="containsText" text="Газель базы">
      <formula>NOT(ISERROR(SEARCH("Газель базы",B1975)))</formula>
    </cfRule>
    <cfRule type="containsText" dxfId="410" priority="376" operator="containsText" text="Погрузчик базы">
      <formula>NOT(ISERROR(SEARCH("Погрузчик базы",B1975)))</formula>
    </cfRule>
  </conditionalFormatting>
  <conditionalFormatting sqref="B1975">
    <cfRule type="containsText" dxfId="409" priority="374" operator="containsText" text="Трактор базы">
      <formula>NOT(ISERROR(SEARCH("Трактор базы",B1975)))</formula>
    </cfRule>
  </conditionalFormatting>
  <conditionalFormatting sqref="B1976">
    <cfRule type="containsText" dxfId="408" priority="373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07" priority="371" operator="containsText" text="Газель базы">
      <formula>NOT(ISERROR(SEARCH("Газель базы",B1976)))</formula>
    </cfRule>
    <cfRule type="containsText" dxfId="406" priority="372" operator="containsText" text="Погрузчик базы">
      <formula>NOT(ISERROR(SEARCH("Погрузчик базы",B1976)))</formula>
    </cfRule>
  </conditionalFormatting>
  <conditionalFormatting sqref="B1976">
    <cfRule type="containsText" dxfId="405" priority="370" operator="containsText" text="Трактор базы">
      <formula>NOT(ISERROR(SEARCH("Трактор базы",B1976)))</formula>
    </cfRule>
  </conditionalFormatting>
  <conditionalFormatting sqref="B1977">
    <cfRule type="containsText" dxfId="404" priority="369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03" priority="367" operator="containsText" text="Газель базы">
      <formula>NOT(ISERROR(SEARCH("Газель базы",B1977)))</formula>
    </cfRule>
    <cfRule type="containsText" dxfId="402" priority="368" operator="containsText" text="Погрузчик базы">
      <formula>NOT(ISERROR(SEARCH("Погрузчик базы",B1977)))</formula>
    </cfRule>
  </conditionalFormatting>
  <conditionalFormatting sqref="C1965">
    <cfRule type="notContainsText" dxfId="401" priority="365" operator="notContains" text="порожний">
      <formula>ISERROR(SEARCH("порожний",C1965))</formula>
    </cfRule>
  </conditionalFormatting>
  <conditionalFormatting sqref="B2042">
    <cfRule type="containsText" dxfId="400" priority="361" operator="containsText" text="Трактор базы">
      <formula>NOT(ISERROR(SEARCH("Трактор базы",B2042)))</formula>
    </cfRule>
  </conditionalFormatting>
  <conditionalFormatting sqref="B2042">
    <cfRule type="containsText" dxfId="399" priority="364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98" priority="362" operator="containsText" text="Газель базы">
      <formula>NOT(ISERROR(SEARCH("Газель базы",B2042)))</formula>
    </cfRule>
    <cfRule type="containsText" dxfId="397" priority="363" operator="containsText" text="Погрузчик базы">
      <formula>NOT(ISERROR(SEARCH("Погрузчик базы",B2042)))</formula>
    </cfRule>
  </conditionalFormatting>
  <conditionalFormatting sqref="C2050">
    <cfRule type="notContainsText" dxfId="396" priority="360" operator="notContains" text="порожний">
      <formula>ISERROR(SEARCH("порожний",C2050))</formula>
    </cfRule>
  </conditionalFormatting>
  <conditionalFormatting sqref="B2054">
    <cfRule type="containsText" dxfId="395" priority="359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94" priority="357" operator="containsText" text="Газель базы">
      <formula>NOT(ISERROR(SEARCH("Газель базы",B2054)))</formula>
    </cfRule>
    <cfRule type="containsText" dxfId="393" priority="358" operator="containsText" text="Погрузчик базы">
      <formula>NOT(ISERROR(SEARCH("Погрузчик базы",B2054)))</formula>
    </cfRule>
  </conditionalFormatting>
  <conditionalFormatting sqref="B2054">
    <cfRule type="containsText" dxfId="392" priority="356" operator="containsText" text="Трактор базы">
      <formula>NOT(ISERROR(SEARCH("Трактор базы",B2054)))</formula>
    </cfRule>
  </conditionalFormatting>
  <conditionalFormatting sqref="B2055">
    <cfRule type="containsText" dxfId="391" priority="352" operator="containsText" text="Трактор базы">
      <formula>NOT(ISERROR(SEARCH("Трактор базы",B2055)))</formula>
    </cfRule>
  </conditionalFormatting>
  <conditionalFormatting sqref="B2055">
    <cfRule type="containsText" dxfId="390" priority="355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89" priority="353" operator="containsText" text="Газель базы">
      <formula>NOT(ISERROR(SEARCH("Газель базы",B2055)))</formula>
    </cfRule>
    <cfRule type="containsText" dxfId="388" priority="354" operator="containsText" text="Погрузчик базы">
      <formula>NOT(ISERROR(SEARCH("Погрузчик базы",B2055)))</formula>
    </cfRule>
  </conditionalFormatting>
  <conditionalFormatting sqref="A2087:A2089">
    <cfRule type="containsText" dxfId="387" priority="345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86" priority="351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85" priority="350" operator="notContains" text="порожний">
      <formula>ISERROR(SEARCH("порожний",C2087))</formula>
    </cfRule>
  </conditionalFormatting>
  <conditionalFormatting sqref="B2087:B2089">
    <cfRule type="containsText" dxfId="384" priority="348" operator="containsText" text="Газель базы">
      <formula>NOT(ISERROR(SEARCH("Газель базы",B2087)))</formula>
    </cfRule>
    <cfRule type="containsText" dxfId="383" priority="349" operator="containsText" text="Погрузчик базы">
      <formula>NOT(ISERROR(SEARCH("Погрузчик базы",B2087)))</formula>
    </cfRule>
  </conditionalFormatting>
  <conditionalFormatting sqref="B2087:B2089">
    <cfRule type="containsText" dxfId="382" priority="347" operator="containsText" text="Трактор базы">
      <formula>NOT(ISERROR(SEARCH("Трактор базы",B2087)))</formula>
    </cfRule>
  </conditionalFormatting>
  <conditionalFormatting sqref="A2087:A2089">
    <cfRule type="containsText" dxfId="381" priority="346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80" priority="344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79" priority="342" operator="containsText" text="Газель базы">
      <formula>NOT(ISERROR(SEARCH("Газель базы",B2101)))</formula>
    </cfRule>
    <cfRule type="containsText" dxfId="378" priority="343" operator="containsText" text="Погрузчик базы">
      <formula>NOT(ISERROR(SEARCH("Погрузчик базы",B2101)))</formula>
    </cfRule>
  </conditionalFormatting>
  <conditionalFormatting sqref="B2101">
    <cfRule type="containsText" dxfId="377" priority="341" operator="containsText" text="Трактор базы">
      <formula>NOT(ISERROR(SEARCH("Трактор базы",B2101)))</formula>
    </cfRule>
  </conditionalFormatting>
  <conditionalFormatting sqref="B2102">
    <cfRule type="containsText" dxfId="376" priority="340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75" priority="338" operator="containsText" text="Газель базы">
      <formula>NOT(ISERROR(SEARCH("Газель базы",B2102)))</formula>
    </cfRule>
    <cfRule type="containsText" dxfId="374" priority="339" operator="containsText" text="Погрузчик базы">
      <formula>NOT(ISERROR(SEARCH("Погрузчик базы",B2102)))</formula>
    </cfRule>
  </conditionalFormatting>
  <conditionalFormatting sqref="B2102">
    <cfRule type="containsText" dxfId="373" priority="337" operator="containsText" text="Трактор базы">
      <formula>NOT(ISERROR(SEARCH("Трактор базы",B2102)))</formula>
    </cfRule>
  </conditionalFormatting>
  <conditionalFormatting sqref="B2103">
    <cfRule type="containsText" dxfId="372" priority="333" operator="containsText" text="Трактор базы">
      <formula>NOT(ISERROR(SEARCH("Трактор базы",B2103)))</formula>
    </cfRule>
  </conditionalFormatting>
  <conditionalFormatting sqref="B2103">
    <cfRule type="containsText" dxfId="371" priority="336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70" priority="334" operator="containsText" text="Газель базы">
      <formula>NOT(ISERROR(SEARCH("Газель базы",B2103)))</formula>
    </cfRule>
    <cfRule type="containsText" dxfId="369" priority="335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68" priority="330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67" priority="332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66" priority="331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65" priority="329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64" priority="327" operator="containsText" text="Газель базы">
      <formula>NOT(ISERROR(SEARCH("Газель базы",B2276)))</formula>
    </cfRule>
    <cfRule type="containsText" dxfId="363" priority="328" operator="containsText" text="Погрузчик базы">
      <formula>NOT(ISERROR(SEARCH("Погрузчик базы",B2276)))</formula>
    </cfRule>
  </conditionalFormatting>
  <conditionalFormatting sqref="B2276">
    <cfRule type="containsText" dxfId="362" priority="326" operator="containsText" text="Трактор базы">
      <formula>NOT(ISERROR(SEARCH("Трактор базы",B2276)))</formula>
    </cfRule>
  </conditionalFormatting>
  <conditionalFormatting sqref="B2277">
    <cfRule type="containsText" dxfId="361" priority="322" operator="containsText" text="Трактор базы">
      <formula>NOT(ISERROR(SEARCH("Трактор базы",B2277)))</formula>
    </cfRule>
  </conditionalFormatting>
  <conditionalFormatting sqref="B2277">
    <cfRule type="containsText" dxfId="360" priority="325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59" priority="323" operator="containsText" text="Газель базы">
      <formula>NOT(ISERROR(SEARCH("Газель базы",B2277)))</formula>
    </cfRule>
    <cfRule type="containsText" dxfId="358" priority="324" operator="containsText" text="Погрузчик базы">
      <formula>NOT(ISERROR(SEARCH("Погрузчик базы",B2277)))</formula>
    </cfRule>
  </conditionalFormatting>
  <conditionalFormatting sqref="A2279">
    <cfRule type="containsText" dxfId="357" priority="319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56" priority="321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55" priority="320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54" priority="316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53" priority="318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52" priority="317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51" priority="297" operator="containsText" text="Трактор базы">
      <formula>NOT(ISERROR(SEARCH("Трактор базы",B2382)))</formula>
    </cfRule>
  </conditionalFormatting>
  <conditionalFormatting sqref="B2348:B2349">
    <cfRule type="containsText" dxfId="350" priority="315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49" priority="313" operator="containsText" text="Газель базы">
      <formula>NOT(ISERROR(SEARCH("Газель базы",B2348)))</formula>
    </cfRule>
    <cfRule type="containsText" dxfId="348" priority="314" operator="containsText" text="Погрузчик базы">
      <formula>NOT(ISERROR(SEARCH("Погрузчик базы",B2348)))</formula>
    </cfRule>
  </conditionalFormatting>
  <conditionalFormatting sqref="B2348:B2349">
    <cfRule type="containsText" dxfId="347" priority="312" operator="containsText" text="Трактор базы">
      <formula>NOT(ISERROR(SEARCH("Трактор базы",B2348)))</formula>
    </cfRule>
  </conditionalFormatting>
  <conditionalFormatting sqref="A2350">
    <cfRule type="containsText" dxfId="346" priority="309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45" priority="311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44" priority="310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43" priority="308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42" priority="306" operator="containsText" text="Газель базы">
      <formula>NOT(ISERROR(SEARCH("Газель базы",B2352)))</formula>
    </cfRule>
    <cfRule type="containsText" dxfId="341" priority="307" operator="containsText" text="Погрузчик базы">
      <formula>NOT(ISERROR(SEARCH("Погрузчик базы",B2352)))</formula>
    </cfRule>
  </conditionalFormatting>
  <conditionalFormatting sqref="B2352:B2354">
    <cfRule type="containsText" dxfId="340" priority="305" operator="containsText" text="Трактор базы">
      <formula>NOT(ISERROR(SEARCH("Трактор базы",B2352)))</formula>
    </cfRule>
  </conditionalFormatting>
  <conditionalFormatting sqref="B2358">
    <cfRule type="containsText" dxfId="339" priority="304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38" priority="302" operator="containsText" text="Газель базы">
      <formula>NOT(ISERROR(SEARCH("Газель базы",B2358)))</formula>
    </cfRule>
    <cfRule type="containsText" dxfId="337" priority="303" operator="containsText" text="Погрузчик базы">
      <formula>NOT(ISERROR(SEARCH("Погрузчик базы",B2358)))</formula>
    </cfRule>
  </conditionalFormatting>
  <conditionalFormatting sqref="B2358">
    <cfRule type="containsText" dxfId="336" priority="301" operator="containsText" text="Трактор базы">
      <formula>NOT(ISERROR(SEARCH("Трактор базы",B2358)))</formula>
    </cfRule>
  </conditionalFormatting>
  <conditionalFormatting sqref="B2382">
    <cfRule type="containsText" dxfId="335" priority="300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34" priority="298" operator="containsText" text="Газель базы">
      <formula>NOT(ISERROR(SEARCH("Газель базы",B2382)))</formula>
    </cfRule>
    <cfRule type="containsText" dxfId="333" priority="299" operator="containsText" text="Погрузчик базы">
      <formula>NOT(ISERROR(SEARCH("Погрузчик базы",B2382)))</formula>
    </cfRule>
  </conditionalFormatting>
  <conditionalFormatting sqref="B2423:B2424">
    <cfRule type="containsText" dxfId="332" priority="296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31" priority="294" operator="containsText" text="Газель базы">
      <formula>NOT(ISERROR(SEARCH("Газель базы",B2423)))</formula>
    </cfRule>
    <cfRule type="containsText" dxfId="330" priority="295" operator="containsText" text="Погрузчик базы">
      <formula>NOT(ISERROR(SEARCH("Погрузчик базы",B2423)))</formula>
    </cfRule>
  </conditionalFormatting>
  <conditionalFormatting sqref="B2423:B2424">
    <cfRule type="containsText" dxfId="329" priority="293" operator="containsText" text="Трактор базы">
      <formula>NOT(ISERROR(SEARCH("Трактор базы",B2423)))</formula>
    </cfRule>
  </conditionalFormatting>
  <conditionalFormatting sqref="B2431">
    <cfRule type="containsText" dxfId="328" priority="292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27" priority="290" operator="containsText" text="Газель базы">
      <formula>NOT(ISERROR(SEARCH("Газель базы",B2431)))</formula>
    </cfRule>
    <cfRule type="containsText" dxfId="326" priority="291" operator="containsText" text="Погрузчик базы">
      <formula>NOT(ISERROR(SEARCH("Погрузчик базы",B2431)))</formula>
    </cfRule>
  </conditionalFormatting>
  <conditionalFormatting sqref="B2431">
    <cfRule type="containsText" dxfId="325" priority="289" operator="containsText" text="Трактор базы">
      <formula>NOT(ISERROR(SEARCH("Трактор базы",B2431)))</formula>
    </cfRule>
  </conditionalFormatting>
  <conditionalFormatting sqref="B2478">
    <cfRule type="containsText" dxfId="324" priority="277" operator="containsText" text="Трактор базы">
      <formula>NOT(ISERROR(SEARCH("Трактор базы",B2478)))</formula>
    </cfRule>
  </conditionalFormatting>
  <conditionalFormatting sqref="B2462:B2463">
    <cfRule type="containsText" dxfId="323" priority="288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22" priority="286" operator="containsText" text="Газель базы">
      <formula>NOT(ISERROR(SEARCH("Газель базы",B2462)))</formula>
    </cfRule>
    <cfRule type="containsText" dxfId="321" priority="287" operator="containsText" text="Погрузчик базы">
      <formula>NOT(ISERROR(SEARCH("Погрузчик базы",B2462)))</formula>
    </cfRule>
  </conditionalFormatting>
  <conditionalFormatting sqref="B2462:B2463">
    <cfRule type="containsText" dxfId="320" priority="285" operator="containsText" text="Трактор базы">
      <formula>NOT(ISERROR(SEARCH("Трактор базы",B2462)))</formula>
    </cfRule>
  </conditionalFormatting>
  <conditionalFormatting sqref="B2467">
    <cfRule type="containsText" dxfId="319" priority="284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18" priority="282" operator="containsText" text="Газель базы">
      <formula>NOT(ISERROR(SEARCH("Газель базы",B2467)))</formula>
    </cfRule>
    <cfRule type="containsText" dxfId="317" priority="283" operator="containsText" text="Погрузчик базы">
      <formula>NOT(ISERROR(SEARCH("Погрузчик базы",B2467)))</formula>
    </cfRule>
  </conditionalFormatting>
  <conditionalFormatting sqref="B2467">
    <cfRule type="containsText" dxfId="316" priority="281" operator="containsText" text="Трактор базы">
      <formula>NOT(ISERROR(SEARCH("Трактор базы",B2467)))</formula>
    </cfRule>
  </conditionalFormatting>
  <conditionalFormatting sqref="B2478">
    <cfRule type="containsText" dxfId="315" priority="280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14" priority="278" operator="containsText" text="Газель базы">
      <formula>NOT(ISERROR(SEARCH("Газель базы",B2478)))</formula>
    </cfRule>
    <cfRule type="containsText" dxfId="313" priority="279" operator="containsText" text="Погрузчик базы">
      <formula>NOT(ISERROR(SEARCH("Погрузчик базы",B2478)))</formula>
    </cfRule>
  </conditionalFormatting>
  <conditionalFormatting sqref="B2499">
    <cfRule type="containsText" dxfId="312" priority="265" operator="containsText" text="Трактор базы">
      <formula>NOT(ISERROR(SEARCH("Трактор базы",B2499)))</formula>
    </cfRule>
  </conditionalFormatting>
  <conditionalFormatting sqref="B2497">
    <cfRule type="containsText" dxfId="311" priority="276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10" priority="274" operator="containsText" text="Газель базы">
      <formula>NOT(ISERROR(SEARCH("Газель базы",B2497)))</formula>
    </cfRule>
    <cfRule type="containsText" dxfId="309" priority="275" operator="containsText" text="Погрузчик базы">
      <formula>NOT(ISERROR(SEARCH("Погрузчик базы",B2497)))</formula>
    </cfRule>
  </conditionalFormatting>
  <conditionalFormatting sqref="B2497">
    <cfRule type="containsText" dxfId="308" priority="273" operator="containsText" text="Трактор базы">
      <formula>NOT(ISERROR(SEARCH("Трактор базы",B2497)))</formula>
    </cfRule>
  </conditionalFormatting>
  <conditionalFormatting sqref="B2498">
    <cfRule type="containsText" dxfId="307" priority="272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06" priority="270" operator="containsText" text="Газель базы">
      <formula>NOT(ISERROR(SEARCH("Газель базы",B2498)))</formula>
    </cfRule>
    <cfRule type="containsText" dxfId="305" priority="271" operator="containsText" text="Погрузчик базы">
      <formula>NOT(ISERROR(SEARCH("Погрузчик базы",B2498)))</formula>
    </cfRule>
  </conditionalFormatting>
  <conditionalFormatting sqref="B2498">
    <cfRule type="containsText" dxfId="304" priority="269" operator="containsText" text="Трактор базы">
      <formula>NOT(ISERROR(SEARCH("Трактор базы",B2498)))</formula>
    </cfRule>
  </conditionalFormatting>
  <conditionalFormatting sqref="B2499">
    <cfRule type="containsText" dxfId="303" priority="268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02" priority="266" operator="containsText" text="Газель базы">
      <formula>NOT(ISERROR(SEARCH("Газель базы",B2499)))</formula>
    </cfRule>
    <cfRule type="containsText" dxfId="301" priority="267" operator="containsText" text="Погрузчик базы">
      <formula>NOT(ISERROR(SEARCH("Погрузчик базы",B2499)))</formula>
    </cfRule>
  </conditionalFormatting>
  <conditionalFormatting sqref="B2512:B2513">
    <cfRule type="containsText" dxfId="300" priority="239" operator="containsText" text="Трактор базы">
      <formula>NOT(ISERROR(SEARCH("Трактор базы",B2512)))</formula>
    </cfRule>
  </conditionalFormatting>
  <conditionalFormatting sqref="B2500">
    <cfRule type="containsText" dxfId="299" priority="264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98" priority="262" operator="containsText" text="Газель базы">
      <formula>NOT(ISERROR(SEARCH("Газель базы",B2500)))</formula>
    </cfRule>
    <cfRule type="containsText" dxfId="297" priority="263" operator="containsText" text="Погрузчик базы">
      <formula>NOT(ISERROR(SEARCH("Погрузчик базы",B2500)))</formula>
    </cfRule>
  </conditionalFormatting>
  <conditionalFormatting sqref="B2500">
    <cfRule type="containsText" dxfId="296" priority="261" operator="containsText" text="Трактор базы">
      <formula>NOT(ISERROR(SEARCH("Трактор базы",B2500)))</formula>
    </cfRule>
  </conditionalFormatting>
  <conditionalFormatting sqref="B2501">
    <cfRule type="containsText" dxfId="295" priority="260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94" priority="258" operator="containsText" text="Газель базы">
      <formula>NOT(ISERROR(SEARCH("Газель базы",B2501)))</formula>
    </cfRule>
    <cfRule type="containsText" dxfId="293" priority="259" operator="containsText" text="Погрузчик базы">
      <formula>NOT(ISERROR(SEARCH("Погрузчик базы",B2501)))</formula>
    </cfRule>
  </conditionalFormatting>
  <conditionalFormatting sqref="B2501">
    <cfRule type="containsText" dxfId="292" priority="257" operator="containsText" text="Трактор базы">
      <formula>NOT(ISERROR(SEARCH("Трактор базы",B2501)))</formula>
    </cfRule>
  </conditionalFormatting>
  <conditionalFormatting sqref="B2502">
    <cfRule type="containsText" dxfId="291" priority="253" operator="containsText" text="Трактор базы">
      <formula>NOT(ISERROR(SEARCH("Трактор базы",B2502)))</formula>
    </cfRule>
  </conditionalFormatting>
  <conditionalFormatting sqref="B2502">
    <cfRule type="containsText" dxfId="290" priority="256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89" priority="254" operator="containsText" text="Газель базы">
      <formula>NOT(ISERROR(SEARCH("Газель базы",B2502)))</formula>
    </cfRule>
    <cfRule type="containsText" dxfId="288" priority="255" operator="containsText" text="Погрузчик базы">
      <formula>NOT(ISERROR(SEARCH("Погрузчик базы",B2502)))</formula>
    </cfRule>
  </conditionalFormatting>
  <conditionalFormatting sqref="A2503:A2504">
    <cfRule type="containsText" dxfId="287" priority="250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86" priority="252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85" priority="251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84" priority="247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83" priority="249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82" priority="248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81" priority="246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80" priority="244" operator="containsText" text="Газель базы">
      <formula>NOT(ISERROR(SEARCH("Газель базы",B2509)))</formula>
    </cfRule>
    <cfRule type="containsText" dxfId="279" priority="245" operator="containsText" text="Погрузчик базы">
      <formula>NOT(ISERROR(SEARCH("Погрузчик базы",B2509)))</formula>
    </cfRule>
  </conditionalFormatting>
  <conditionalFormatting sqref="B2509">
    <cfRule type="containsText" dxfId="278" priority="243" operator="containsText" text="Трактор базы">
      <formula>NOT(ISERROR(SEARCH("Трактор базы",B2509)))</formula>
    </cfRule>
  </conditionalFormatting>
  <conditionalFormatting sqref="B2512:B2513">
    <cfRule type="containsText" dxfId="277" priority="242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76" priority="240" operator="containsText" text="Газель базы">
      <formula>NOT(ISERROR(SEARCH("Газель базы",B2512)))</formula>
    </cfRule>
    <cfRule type="containsText" dxfId="275" priority="241" operator="containsText" text="Погрузчик базы">
      <formula>NOT(ISERROR(SEARCH("Погрузчик базы",B2512)))</formula>
    </cfRule>
  </conditionalFormatting>
  <conditionalFormatting sqref="E2586">
    <cfRule type="containsText" dxfId="274" priority="238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73" priority="235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72" priority="237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71" priority="236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70" priority="234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69" priority="232" operator="containsText" text="Газель базы">
      <formula>NOT(ISERROR(SEARCH("Газель базы",B2810)))</formula>
    </cfRule>
    <cfRule type="containsText" dxfId="268" priority="233" operator="containsText" text="Погрузчик базы">
      <formula>NOT(ISERROR(SEARCH("Погрузчик базы",B2810)))</formula>
    </cfRule>
  </conditionalFormatting>
  <conditionalFormatting sqref="B2810:B2811">
    <cfRule type="containsText" dxfId="267" priority="231" operator="containsText" text="Трактор базы">
      <formula>NOT(ISERROR(SEARCH("Трактор базы",B2810)))</formula>
    </cfRule>
  </conditionalFormatting>
  <conditionalFormatting sqref="B2923:B2927">
    <cfRule type="containsText" dxfId="266" priority="227" operator="containsText" text="Трактор базы">
      <formula>NOT(ISERROR(SEARCH("Трактор базы",B2923)))</formula>
    </cfRule>
  </conditionalFormatting>
  <conditionalFormatting sqref="B2923:B2927">
    <cfRule type="containsText" dxfId="265" priority="230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64" priority="228" operator="containsText" text="Газель базы">
      <formula>NOT(ISERROR(SEARCH("Газель базы",B2923)))</formula>
    </cfRule>
    <cfRule type="containsText" dxfId="263" priority="229" operator="containsText" text="Погрузчик базы">
      <formula>NOT(ISERROR(SEARCH("Погрузчик базы",B2923)))</formula>
    </cfRule>
  </conditionalFormatting>
  <conditionalFormatting sqref="A2991">
    <cfRule type="containsText" dxfId="262" priority="226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61" priority="225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60" priority="224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59" priority="223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58" priority="221" operator="containsText" text="Газель базы">
      <formula>NOT(ISERROR(SEARCH("Газель базы",B2993)))</formula>
    </cfRule>
    <cfRule type="containsText" dxfId="257" priority="222" operator="containsText" text="Погрузчик базы">
      <formula>NOT(ISERROR(SEARCH("Погрузчик базы",B2993)))</formula>
    </cfRule>
  </conditionalFormatting>
  <conditionalFormatting sqref="B2993">
    <cfRule type="containsText" dxfId="256" priority="220" operator="containsText" text="Трактор базы">
      <formula>NOT(ISERROR(SEARCH("Трактор базы",B2993)))</formula>
    </cfRule>
  </conditionalFormatting>
  <conditionalFormatting sqref="B2995">
    <cfRule type="containsText" dxfId="255" priority="216" operator="containsText" text="Трактор базы">
      <formula>NOT(ISERROR(SEARCH("Трактор базы",B2995)))</formula>
    </cfRule>
  </conditionalFormatting>
  <conditionalFormatting sqref="B2995">
    <cfRule type="containsText" dxfId="254" priority="219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53" priority="217" operator="containsText" text="Газель базы">
      <formula>NOT(ISERROR(SEARCH("Газель базы",B2995)))</formula>
    </cfRule>
    <cfRule type="containsText" dxfId="252" priority="218" operator="containsText" text="Погрузчик базы">
      <formula>NOT(ISERROR(SEARCH("Погрузчик базы",B2995)))</formula>
    </cfRule>
  </conditionalFormatting>
  <conditionalFormatting sqref="A3008">
    <cfRule type="containsText" dxfId="251" priority="213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50" priority="215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49" priority="214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48" priority="210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47" priority="212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46" priority="211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45" priority="207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44" priority="209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43" priority="208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42" priority="203" operator="containsText" text="Трактор базы">
      <formula>NOT(ISERROR(SEARCH("Трактор базы",B3150)))</formula>
    </cfRule>
  </conditionalFormatting>
  <conditionalFormatting sqref="B3203">
    <cfRule type="containsText" dxfId="241" priority="195" operator="containsText" text="Трактор базы">
      <formula>NOT(ISERROR(SEARCH("Трактор базы",B3203)))</formula>
    </cfRule>
  </conditionalFormatting>
  <conditionalFormatting sqref="B3150:B3151">
    <cfRule type="containsText" dxfId="240" priority="206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39" priority="204" operator="containsText" text="Газель базы">
      <formula>NOT(ISERROR(SEARCH("Газель базы",B3150)))</formula>
    </cfRule>
    <cfRule type="containsText" dxfId="238" priority="205" operator="containsText" text="Погрузчик базы">
      <formula>NOT(ISERROR(SEARCH("Погрузчик базы",B3150)))</formula>
    </cfRule>
  </conditionalFormatting>
  <conditionalFormatting sqref="B3201">
    <cfRule type="containsText" dxfId="237" priority="199" operator="containsText" text="Трактор базы">
      <formula>NOT(ISERROR(SEARCH("Трактор базы",B3201)))</formula>
    </cfRule>
  </conditionalFormatting>
  <conditionalFormatting sqref="B3201">
    <cfRule type="containsText" dxfId="236" priority="202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35" priority="200" operator="containsText" text="Газель базы">
      <formula>NOT(ISERROR(SEARCH("Газель базы",B3201)))</formula>
    </cfRule>
    <cfRule type="containsText" dxfId="234" priority="201" operator="containsText" text="Погрузчик базы">
      <formula>NOT(ISERROR(SEARCH("Погрузчик базы",B3201)))</formula>
    </cfRule>
  </conditionalFormatting>
  <conditionalFormatting sqref="B3203">
    <cfRule type="containsText" dxfId="233" priority="198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32" priority="196" operator="containsText" text="Газель базы">
      <formula>NOT(ISERROR(SEARCH("Газель базы",B3203)))</formula>
    </cfRule>
    <cfRule type="containsText" dxfId="231" priority="197" operator="containsText" text="Погрузчик базы">
      <formula>NOT(ISERROR(SEARCH("Погрузчик базы",B3203)))</formula>
    </cfRule>
  </conditionalFormatting>
  <conditionalFormatting sqref="B3227:B3229">
    <cfRule type="containsText" dxfId="230" priority="194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29" priority="192" operator="containsText" text="Газель базы">
      <formula>NOT(ISERROR(SEARCH("Газель базы",B3227)))</formula>
    </cfRule>
    <cfRule type="containsText" dxfId="228" priority="193" operator="containsText" text="Погрузчик базы">
      <formula>NOT(ISERROR(SEARCH("Погрузчик базы",B3227)))</formula>
    </cfRule>
  </conditionalFormatting>
  <conditionalFormatting sqref="B3227:B3229">
    <cfRule type="containsText" dxfId="227" priority="191" operator="containsText" text="Трактор базы">
      <formula>NOT(ISERROR(SEARCH("Трактор базы",B3227)))</formula>
    </cfRule>
  </conditionalFormatting>
  <conditionalFormatting sqref="B3259:B3261">
    <cfRule type="containsText" dxfId="226" priority="190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25" priority="188" operator="containsText" text="Газель базы">
      <formula>NOT(ISERROR(SEARCH("Газель базы",B3259)))</formula>
    </cfRule>
    <cfRule type="containsText" dxfId="224" priority="189" operator="containsText" text="Погрузчик базы">
      <formula>NOT(ISERROR(SEARCH("Погрузчик базы",B3259)))</formula>
    </cfRule>
  </conditionalFormatting>
  <conditionalFormatting sqref="B3259:B3261">
    <cfRule type="containsText" dxfId="223" priority="187" operator="containsText" text="Трактор базы">
      <formula>NOT(ISERROR(SEARCH("Трактор базы",B3259)))</formula>
    </cfRule>
  </conditionalFormatting>
  <conditionalFormatting sqref="A3335:A3336 A3373:A3374">
    <cfRule type="containsText" dxfId="222" priority="181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21" priority="183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20" priority="182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19" priority="178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18" priority="180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17" priority="179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16" priority="177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15" priority="175" operator="containsText" text="Газель базы">
      <formula>NOT(ISERROR(SEARCH("Газель базы",B3364)))</formula>
    </cfRule>
    <cfRule type="containsText" dxfId="214" priority="176" operator="containsText" text="Погрузчик базы">
      <formula>NOT(ISERROR(SEARCH("Погрузчик базы",B3364)))</formula>
    </cfRule>
  </conditionalFormatting>
  <conditionalFormatting sqref="B3364:B3365">
    <cfRule type="containsText" dxfId="213" priority="174" operator="containsText" text="Трактор базы">
      <formula>NOT(ISERROR(SEARCH("Трактор базы",B3364)))</formula>
    </cfRule>
  </conditionalFormatting>
  <conditionalFormatting sqref="A3364">
    <cfRule type="containsText" dxfId="212" priority="173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11" priority="172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10" priority="171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09" priority="169" operator="containsText" text="Газель базы">
      <formula>NOT(ISERROR(SEARCH("Газель базы",B3366)))</formula>
    </cfRule>
    <cfRule type="containsText" dxfId="208" priority="170" operator="containsText" text="Погрузчик базы">
      <formula>NOT(ISERROR(SEARCH("Погрузчик базы",B3366)))</formula>
    </cfRule>
  </conditionalFormatting>
  <conditionalFormatting sqref="B3366">
    <cfRule type="containsText" dxfId="207" priority="168" operator="containsText" text="Трактор базы">
      <formula>NOT(ISERROR(SEARCH("Трактор базы",B3366)))</formula>
    </cfRule>
  </conditionalFormatting>
  <conditionalFormatting sqref="A3366">
    <cfRule type="containsText" dxfId="206" priority="167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05" priority="166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04" priority="165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03" priority="163" operator="containsText" text="Газель базы">
      <formula>NOT(ISERROR(SEARCH("Газель базы",B3367)))</formula>
    </cfRule>
    <cfRule type="containsText" dxfId="202" priority="164" operator="containsText" text="Погрузчик базы">
      <formula>NOT(ISERROR(SEARCH("Погрузчик базы",B3367)))</formula>
    </cfRule>
  </conditionalFormatting>
  <conditionalFormatting sqref="B3367">
    <cfRule type="containsText" dxfId="201" priority="162" operator="containsText" text="Трактор базы">
      <formula>NOT(ISERROR(SEARCH("Трактор базы",B3367)))</formula>
    </cfRule>
  </conditionalFormatting>
  <conditionalFormatting sqref="A3430:B3430">
    <cfRule type="containsText" dxfId="200" priority="161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99" priority="159" operator="containsText" text="Газель базы">
      <formula>NOT(ISERROR(SEARCH("Газель базы",B3430)))</formula>
    </cfRule>
    <cfRule type="containsText" dxfId="198" priority="160" operator="containsText" text="Погрузчик базы">
      <formula>NOT(ISERROR(SEARCH("Погрузчик базы",B3430)))</formula>
    </cfRule>
  </conditionalFormatting>
  <conditionalFormatting sqref="B3430">
    <cfRule type="containsText" dxfId="197" priority="158" operator="containsText" text="Трактор базы">
      <formula>NOT(ISERROR(SEARCH("Трактор базы",B3430)))</formula>
    </cfRule>
  </conditionalFormatting>
  <conditionalFormatting sqref="A3430">
    <cfRule type="containsText" dxfId="196" priority="157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95" priority="156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94" priority="147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93" priority="149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92" priority="148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91" priority="146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90" priority="144" operator="containsText" text="Газель базы">
      <formula>NOT(ISERROR(SEARCH("Газель базы",B3480)))</formula>
    </cfRule>
    <cfRule type="containsText" dxfId="189" priority="145" operator="containsText" text="Погрузчик базы">
      <formula>NOT(ISERROR(SEARCH("Погрузчик базы",B3480)))</formula>
    </cfRule>
  </conditionalFormatting>
  <conditionalFormatting sqref="B3480">
    <cfRule type="containsText" dxfId="188" priority="143" operator="containsText" text="Трактор базы">
      <formula>NOT(ISERROR(SEARCH("Трактор базы",B3480)))</formula>
    </cfRule>
  </conditionalFormatting>
  <conditionalFormatting sqref="A3480">
    <cfRule type="containsText" dxfId="187" priority="141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86" priority="142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85" priority="138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84" priority="140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83" priority="139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82" priority="135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81" priority="137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80" priority="136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79" priority="127" operator="containsText" text="Трактор базы">
      <formula>NOT(ISERROR(SEARCH("Трактор базы",B3601)))</formula>
    </cfRule>
  </conditionalFormatting>
  <conditionalFormatting sqref="B3601:B3612">
    <cfRule type="containsText" dxfId="178" priority="130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77" priority="128" operator="containsText" text="Газель базы">
      <formula>NOT(ISERROR(SEARCH("Газель базы",B3601)))</formula>
    </cfRule>
    <cfRule type="containsText" dxfId="176" priority="129" operator="containsText" text="Погрузчик базы">
      <formula>NOT(ISERROR(SEARCH("Погрузчик базы",B3601)))</formula>
    </cfRule>
  </conditionalFormatting>
  <conditionalFormatting sqref="A3696">
    <cfRule type="containsText" dxfId="175" priority="124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74" priority="126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73" priority="125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72" priority="121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71" priority="118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70" priority="123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69" priority="122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68" priority="120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67" priority="119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66" priority="117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65" priority="115" operator="containsText" text="Газель базы">
      <formula>NOT(ISERROR(SEARCH("Газель базы",B3750)))</formula>
    </cfRule>
    <cfRule type="containsText" dxfId="164" priority="116" operator="containsText" text="Погрузчик базы">
      <formula>NOT(ISERROR(SEARCH("Погрузчик базы",B3750)))</formula>
    </cfRule>
  </conditionalFormatting>
  <conditionalFormatting sqref="B3750:B3751">
    <cfRule type="containsText" dxfId="163" priority="114" operator="containsText" text="Трактор базы">
      <formula>NOT(ISERROR(SEARCH("Трактор базы",B3750)))</formula>
    </cfRule>
  </conditionalFormatting>
  <conditionalFormatting sqref="B3761:B3762">
    <cfRule type="containsText" dxfId="162" priority="113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61" priority="111" operator="containsText" text="Газель базы">
      <formula>NOT(ISERROR(SEARCH("Газель базы",B3761)))</formula>
    </cfRule>
    <cfRule type="containsText" dxfId="160" priority="112" operator="containsText" text="Погрузчик базы">
      <formula>NOT(ISERROR(SEARCH("Погрузчик базы",B3761)))</formula>
    </cfRule>
  </conditionalFormatting>
  <conditionalFormatting sqref="B3761:B3762">
    <cfRule type="containsText" dxfId="159" priority="110" operator="containsText" text="Трактор базы">
      <formula>NOT(ISERROR(SEARCH("Трактор базы",B3761)))</formula>
    </cfRule>
  </conditionalFormatting>
  <conditionalFormatting sqref="A3778">
    <cfRule type="containsText" dxfId="158" priority="109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57" priority="108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56" priority="107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55" priority="103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54" priority="106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53" priority="105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52" priority="104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51" priority="102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50" priority="100" operator="containsText" text="Газель базы">
      <formula>NOT(ISERROR(SEARCH("Газель базы",B3797)))</formula>
    </cfRule>
    <cfRule type="containsText" dxfId="149" priority="101" operator="containsText" text="Погрузчик базы">
      <formula>NOT(ISERROR(SEARCH("Погрузчик базы",B3797)))</formula>
    </cfRule>
  </conditionalFormatting>
  <conditionalFormatting sqref="B3797">
    <cfRule type="containsText" dxfId="148" priority="99" operator="containsText" text="Трактор базы">
      <formula>NOT(ISERROR(SEARCH("Трактор базы",B3797)))</formula>
    </cfRule>
  </conditionalFormatting>
  <conditionalFormatting sqref="B3799:B3800">
    <cfRule type="containsText" dxfId="147" priority="98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46" priority="96" operator="containsText" text="Газель базы">
      <formula>NOT(ISERROR(SEARCH("Газель базы",B3799)))</formula>
    </cfRule>
    <cfRule type="containsText" dxfId="145" priority="97" operator="containsText" text="Погрузчик базы">
      <formula>NOT(ISERROR(SEARCH("Погрузчик базы",B3799)))</formula>
    </cfRule>
  </conditionalFormatting>
  <conditionalFormatting sqref="B3799:B3800">
    <cfRule type="containsText" dxfId="144" priority="95" operator="containsText" text="Трактор базы">
      <formula>NOT(ISERROR(SEARCH("Трактор базы",B3799)))</formula>
    </cfRule>
  </conditionalFormatting>
  <conditionalFormatting sqref="B3881">
    <cfRule type="containsText" dxfId="143" priority="94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42" priority="92" operator="containsText" text="Газель базы">
      <formula>NOT(ISERROR(SEARCH("Газель базы",B3881)))</formula>
    </cfRule>
    <cfRule type="containsText" dxfId="141" priority="93" operator="containsText" text="Погрузчик базы">
      <formula>NOT(ISERROR(SEARCH("Погрузчик базы",B3881)))</formula>
    </cfRule>
  </conditionalFormatting>
  <conditionalFormatting sqref="B3881">
    <cfRule type="containsText" dxfId="140" priority="91" operator="containsText" text="Трактор базы">
      <formula>NOT(ISERROR(SEARCH("Трактор базы",B3881)))</formula>
    </cfRule>
  </conditionalFormatting>
  <conditionalFormatting sqref="B3884">
    <cfRule type="containsText" dxfId="139" priority="87" operator="containsText" text="Трактор базы">
      <formula>NOT(ISERROR(SEARCH("Трактор базы",B3884)))</formula>
    </cfRule>
  </conditionalFormatting>
  <conditionalFormatting sqref="B3884">
    <cfRule type="containsText" dxfId="138" priority="90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37" priority="88" operator="containsText" text="Газель базы">
      <formula>NOT(ISERROR(SEARCH("Газель базы",B3884)))</formula>
    </cfRule>
    <cfRule type="containsText" dxfId="136" priority="89" operator="containsText" text="Погрузчик базы">
      <formula>NOT(ISERROR(SEARCH("Погрузчик базы",B3884)))</formula>
    </cfRule>
  </conditionalFormatting>
  <conditionalFormatting sqref="B3913">
    <cfRule type="containsText" dxfId="135" priority="83" operator="containsText" text="Трактор базы">
      <formula>NOT(ISERROR(SEARCH("Трактор базы",B3913)))</formula>
    </cfRule>
  </conditionalFormatting>
  <conditionalFormatting sqref="B3913">
    <cfRule type="containsText" dxfId="134" priority="86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33" priority="84" operator="containsText" text="Газель базы">
      <formula>NOT(ISERROR(SEARCH("Газель базы",B3913)))</formula>
    </cfRule>
    <cfRule type="containsText" dxfId="132" priority="85" operator="containsText" text="Погрузчик базы">
      <formula>NOT(ISERROR(SEARCH("Погрузчик базы",B3913)))</formula>
    </cfRule>
  </conditionalFormatting>
  <conditionalFormatting sqref="A3935">
    <cfRule type="containsText" dxfId="131" priority="77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30" priority="82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29" priority="80" operator="containsText" text="Газель базы">
      <formula>NOT(ISERROR(SEARCH("Газель базы",B3935)))</formula>
    </cfRule>
    <cfRule type="containsText" dxfId="128" priority="81" operator="containsText" text="Погрузчик базы">
      <formula>NOT(ISERROR(SEARCH("Погрузчик базы",B3935)))</formula>
    </cfRule>
  </conditionalFormatting>
  <conditionalFormatting sqref="B3935">
    <cfRule type="containsText" dxfId="127" priority="79" operator="containsText" text="Трактор базы">
      <formula>NOT(ISERROR(SEARCH("Трактор базы",B3935)))</formula>
    </cfRule>
  </conditionalFormatting>
  <conditionalFormatting sqref="A3935">
    <cfRule type="containsText" dxfId="126" priority="78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25" priority="73" operator="containsText" text="Трактор базы">
      <formula>NOT(ISERROR(SEARCH("Трактор базы",B3937)))</formula>
    </cfRule>
  </conditionalFormatting>
  <conditionalFormatting sqref="B3937">
    <cfRule type="containsText" dxfId="124" priority="76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23" priority="74" operator="containsText" text="Газель базы">
      <formula>NOT(ISERROR(SEARCH("Газель базы",B3937)))</formula>
    </cfRule>
    <cfRule type="containsText" dxfId="122" priority="75" operator="containsText" text="Погрузчик базы">
      <formula>NOT(ISERROR(SEARCH("Погрузчик базы",B3937)))</formula>
    </cfRule>
  </conditionalFormatting>
  <conditionalFormatting sqref="B3946">
    <cfRule type="containsText" dxfId="121" priority="64" operator="containsText" text="Трактор базы">
      <formula>NOT(ISERROR(SEARCH("Трактор базы",B3946)))</formula>
    </cfRule>
  </conditionalFormatting>
  <conditionalFormatting sqref="B3945">
    <cfRule type="containsText" dxfId="120" priority="72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19" priority="70" operator="containsText" text="Газель базы">
      <formula>NOT(ISERROR(SEARCH("Газель базы",B3945)))</formula>
    </cfRule>
    <cfRule type="containsText" dxfId="118" priority="71" operator="containsText" text="Погрузчик базы">
      <formula>NOT(ISERROR(SEARCH("Погрузчик базы",B3945)))</formula>
    </cfRule>
  </conditionalFormatting>
  <conditionalFormatting sqref="B3945">
    <cfRule type="containsText" dxfId="117" priority="69" operator="containsText" text="Трактор базы">
      <formula>NOT(ISERROR(SEARCH("Трактор базы",B3945)))</formula>
    </cfRule>
  </conditionalFormatting>
  <conditionalFormatting sqref="D3946:E3946 B3946">
    <cfRule type="containsText" dxfId="116" priority="68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15" priority="67" operator="notContains" text="порожний">
      <formula>ISERROR(SEARCH("порожний",C3946))</formula>
    </cfRule>
  </conditionalFormatting>
  <conditionalFormatting sqref="B3946">
    <cfRule type="containsText" dxfId="114" priority="65" operator="containsText" text="Газель базы">
      <formula>NOT(ISERROR(SEARCH("Газель базы",B3946)))</formula>
    </cfRule>
    <cfRule type="containsText" dxfId="113" priority="66" operator="containsText" text="Погрузчик базы">
      <formula>NOT(ISERROR(SEARCH("Погрузчик базы",B3946)))</formula>
    </cfRule>
  </conditionalFormatting>
  <conditionalFormatting sqref="B3966:B3967">
    <cfRule type="containsText" dxfId="112" priority="60" operator="containsText" text="Трактор базы">
      <formula>NOT(ISERROR(SEARCH("Трактор базы",B3966)))</formula>
    </cfRule>
  </conditionalFormatting>
  <conditionalFormatting sqref="B3966:B3967">
    <cfRule type="containsText" dxfId="111" priority="63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10" priority="61" operator="containsText" text="Газель базы">
      <formula>NOT(ISERROR(SEARCH("Газель базы",B3966)))</formula>
    </cfRule>
    <cfRule type="containsText" dxfId="109" priority="62" operator="containsText" text="Погрузчик базы">
      <formula>NOT(ISERROR(SEARCH("Погрузчик базы",B3966)))</formula>
    </cfRule>
  </conditionalFormatting>
  <conditionalFormatting sqref="B3976">
    <cfRule type="containsText" dxfId="108" priority="59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07" priority="57" operator="containsText" text="Газель базы">
      <formula>NOT(ISERROR(SEARCH("Газель базы",B3976)))</formula>
    </cfRule>
    <cfRule type="containsText" dxfId="106" priority="58" operator="containsText" text="Погрузчик базы">
      <formula>NOT(ISERROR(SEARCH("Погрузчик базы",B3976)))</formula>
    </cfRule>
  </conditionalFormatting>
  <conditionalFormatting sqref="B3976">
    <cfRule type="containsText" dxfId="105" priority="56" operator="containsText" text="Трактор базы">
      <formula>NOT(ISERROR(SEARCH("Трактор базы",B3976)))</formula>
    </cfRule>
  </conditionalFormatting>
  <conditionalFormatting sqref="B3984">
    <cfRule type="containsText" dxfId="104" priority="55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03" priority="53" operator="containsText" text="Газель базы">
      <formula>NOT(ISERROR(SEARCH("Газель базы",B3984)))</formula>
    </cfRule>
    <cfRule type="containsText" dxfId="102" priority="54" operator="containsText" text="Погрузчик базы">
      <formula>NOT(ISERROR(SEARCH("Погрузчик базы",B3984)))</formula>
    </cfRule>
  </conditionalFormatting>
  <conditionalFormatting sqref="B3984">
    <cfRule type="containsText" dxfId="101" priority="52" operator="containsText" text="Трактор базы">
      <formula>NOT(ISERROR(SEARCH("Трактор базы",B3984)))</formula>
    </cfRule>
  </conditionalFormatting>
  <conditionalFormatting sqref="B4007:B4008">
    <cfRule type="containsText" dxfId="100" priority="48" operator="containsText" text="Трактор базы">
      <formula>NOT(ISERROR(SEARCH("Трактор базы",B4007)))</formula>
    </cfRule>
  </conditionalFormatting>
  <conditionalFormatting sqref="B4007:B4008">
    <cfRule type="containsText" dxfId="99" priority="51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98" priority="49" operator="containsText" text="Газель базы">
      <formula>NOT(ISERROR(SEARCH("Газель базы",B4007)))</formula>
    </cfRule>
    <cfRule type="containsText" dxfId="97" priority="50" operator="containsText" text="Погрузчик базы">
      <formula>NOT(ISERROR(SEARCH("Погрузчик базы",B4007)))</formula>
    </cfRule>
  </conditionalFormatting>
  <conditionalFormatting sqref="B4096">
    <cfRule type="containsText" dxfId="96" priority="36" operator="containsText" text="Трактор базы">
      <formula>NOT(ISERROR(SEARCH("Трактор базы",B4096)))</formula>
    </cfRule>
  </conditionalFormatting>
  <conditionalFormatting sqref="B4080:B4082">
    <cfRule type="containsText" dxfId="95" priority="47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94" priority="45" operator="containsText" text="Газель базы">
      <formula>NOT(ISERROR(SEARCH("Газель базы",B4080)))</formula>
    </cfRule>
    <cfRule type="containsText" dxfId="93" priority="46" operator="containsText" text="Погрузчик базы">
      <formula>NOT(ISERROR(SEARCH("Погрузчик базы",B4080)))</formula>
    </cfRule>
  </conditionalFormatting>
  <conditionalFormatting sqref="B4080:B4082">
    <cfRule type="containsText" dxfId="92" priority="44" operator="containsText" text="Трактор базы">
      <formula>NOT(ISERROR(SEARCH("Трактор базы",B4080)))</formula>
    </cfRule>
  </conditionalFormatting>
  <conditionalFormatting sqref="B4088:B4094">
    <cfRule type="containsText" dxfId="91" priority="43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90" priority="41" operator="containsText" text="Газель базы">
      <formula>NOT(ISERROR(SEARCH("Газель базы",B4088)))</formula>
    </cfRule>
    <cfRule type="containsText" dxfId="89" priority="42" operator="containsText" text="Погрузчик базы">
      <formula>NOT(ISERROR(SEARCH("Погрузчик базы",B4088)))</formula>
    </cfRule>
  </conditionalFormatting>
  <conditionalFormatting sqref="B4088:B4094">
    <cfRule type="containsText" dxfId="88" priority="40" operator="containsText" text="Трактор базы">
      <formula>NOT(ISERROR(SEARCH("Трактор базы",B4088)))</formula>
    </cfRule>
  </conditionalFormatting>
  <conditionalFormatting sqref="B4096">
    <cfRule type="containsText" dxfId="87" priority="39" operator="containsText" text="Выезд с территории">
      <formula>NOT(ISERROR(SEARCH("Выезд с территории",B4096)))</formula>
    </cfRule>
  </conditionalFormatting>
  <conditionalFormatting sqref="B4096">
    <cfRule type="containsText" dxfId="86" priority="37" operator="containsText" text="Газель базы">
      <formula>NOT(ISERROR(SEARCH("Газель базы",B4096)))</formula>
    </cfRule>
    <cfRule type="containsText" dxfId="85" priority="38" operator="containsText" text="Погрузчик базы">
      <formula>NOT(ISERROR(SEARCH("Погрузчик базы",B4096)))</formula>
    </cfRule>
  </conditionalFormatting>
  <conditionalFormatting sqref="A4374:A4375">
    <cfRule type="containsText" dxfId="84" priority="29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83" priority="31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82" priority="30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81" priority="28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80" priority="26" operator="containsText" text="Газель базы">
      <formula>NOT(ISERROR(SEARCH("Газель базы",B4453)))</formula>
    </cfRule>
    <cfRule type="containsText" dxfId="79" priority="27" operator="containsText" text="Погрузчик базы">
      <formula>NOT(ISERROR(SEARCH("Погрузчик базы",B4453)))</formula>
    </cfRule>
  </conditionalFormatting>
  <conditionalFormatting sqref="B4453:B4456">
    <cfRule type="containsText" dxfId="78" priority="25" operator="containsText" text="Трактор базы">
      <formula>NOT(ISERROR(SEARCH("Трактор базы",B4453)))</formula>
    </cfRule>
  </conditionalFormatting>
  <conditionalFormatting sqref="B4465:B4467">
    <cfRule type="containsText" dxfId="77" priority="21" operator="containsText" text="Трактор базы">
      <formula>NOT(ISERROR(SEARCH("Трактор базы",B4465)))</formula>
    </cfRule>
  </conditionalFormatting>
  <conditionalFormatting sqref="B4465:B4467">
    <cfRule type="containsText" dxfId="76" priority="24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75" priority="22" operator="containsText" text="Газель базы">
      <formula>NOT(ISERROR(SEARCH("Газель базы",B4465)))</formula>
    </cfRule>
    <cfRule type="containsText" dxfId="74" priority="23" operator="containsText" text="Погрузчик базы">
      <formula>NOT(ISERROR(SEARCH("Погрузчик базы",B4465)))</formula>
    </cfRule>
  </conditionalFormatting>
  <conditionalFormatting sqref="B4488">
    <cfRule type="containsText" dxfId="73" priority="17" operator="containsText" text="Трактор базы">
      <formula>NOT(ISERROR(SEARCH("Трактор базы",B4488)))</formula>
    </cfRule>
  </conditionalFormatting>
  <conditionalFormatting sqref="B4488">
    <cfRule type="containsText" dxfId="72" priority="20" operator="containsText" text="Выезд с территории">
      <formula>NOT(ISERROR(SEARCH("Выезд с территории",B4488)))</formula>
    </cfRule>
  </conditionalFormatting>
  <conditionalFormatting sqref="B4488">
    <cfRule type="containsText" dxfId="71" priority="18" operator="containsText" text="Газель базы">
      <formula>NOT(ISERROR(SEARCH("Газель базы",B4488)))</formula>
    </cfRule>
    <cfRule type="containsText" dxfId="70" priority="19" operator="containsText" text="Погрузчик базы">
      <formula>NOT(ISERROR(SEARCH("Погрузчик базы",B4488)))</formula>
    </cfRule>
  </conditionalFormatting>
  <conditionalFormatting sqref="B5190">
    <cfRule type="containsText" dxfId="69" priority="16" operator="containsText" text="Выезд с территории">
      <formula>NOT(ISERROR(SEARCH("Выезд с территории",B5190)))</formula>
    </cfRule>
  </conditionalFormatting>
  <conditionalFormatting sqref="B5190">
    <cfRule type="containsText" dxfId="68" priority="14" operator="containsText" text="Газель базы">
      <formula>NOT(ISERROR(SEARCH("Газель базы",B5190)))</formula>
    </cfRule>
    <cfRule type="containsText" dxfId="67" priority="15" operator="containsText" text="Погрузчик базы">
      <formula>NOT(ISERROR(SEARCH("Погрузчик базы",B5190)))</formula>
    </cfRule>
  </conditionalFormatting>
  <conditionalFormatting sqref="B5190">
    <cfRule type="containsText" dxfId="66" priority="13" operator="containsText" text="Трактор базы">
      <formula>NOT(ISERROR(SEARCH("Трактор базы",B5190)))</formula>
    </cfRule>
  </conditionalFormatting>
  <conditionalFormatting sqref="A7229">
    <cfRule type="containsText" dxfId="65" priority="7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64" priority="12" operator="containsText" text="Выезд с территории">
      <formula>NOT(ISERROR(SEARCH("Выезд с территории",A7229)))</formula>
    </cfRule>
  </conditionalFormatting>
  <conditionalFormatting sqref="B7229">
    <cfRule type="containsText" dxfId="63" priority="10" operator="containsText" text="Газель базы">
      <formula>NOT(ISERROR(SEARCH("Газель базы",B7229)))</formula>
    </cfRule>
    <cfRule type="containsText" dxfId="62" priority="11" operator="containsText" text="Погрузчик базы">
      <formula>NOT(ISERROR(SEARCH("Погрузчик базы",B7229)))</formula>
    </cfRule>
  </conditionalFormatting>
  <conditionalFormatting sqref="B7229">
    <cfRule type="containsText" dxfId="61" priority="9" operator="containsText" text="Трактор базы">
      <formula>NOT(ISERROR(SEARCH("Трактор базы",B7229)))</formula>
    </cfRule>
  </conditionalFormatting>
  <conditionalFormatting sqref="A7229">
    <cfRule type="containsText" dxfId="60" priority="8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59" priority="1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58" priority="6" operator="containsText" text="Выезд с территории">
      <formula>NOT(ISERROR(SEARCH("Выезд с территории",A7291)))</formula>
    </cfRule>
  </conditionalFormatting>
  <conditionalFormatting sqref="B7291">
    <cfRule type="containsText" dxfId="57" priority="4" operator="containsText" text="Газель базы">
      <formula>NOT(ISERROR(SEARCH("Газель базы",B7291)))</formula>
    </cfRule>
    <cfRule type="containsText" dxfId="56" priority="5" operator="containsText" text="Погрузчик базы">
      <formula>NOT(ISERROR(SEARCH("Погрузчик базы",B7291)))</formula>
    </cfRule>
  </conditionalFormatting>
  <conditionalFormatting sqref="B7291">
    <cfRule type="containsText" dxfId="55" priority="3" operator="containsText" text="Трактор базы">
      <formula>NOT(ISERROR(SEARCH("Трактор базы",B7291)))</formula>
    </cfRule>
  </conditionalFormatting>
  <conditionalFormatting sqref="A7291 A7493">
    <cfRule type="containsText" dxfId="54" priority="2" operator="containsText" text="Въезд на второстепенную дорогу">
      <formula>NOT(ISERROR(SEARCH("Въезд на второстепенную дорогу",A7291)))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53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52" priority="13" operator="notContains" text="порожний">
      <formula>ISERROR(SEARCH("порожний",F2))</formula>
    </cfRule>
  </conditionalFormatting>
  <conditionalFormatting sqref="E2:E418">
    <cfRule type="containsText" dxfId="51" priority="11" operator="containsText" text="Газель базы">
      <formula>NOT(ISERROR(SEARCH("Газель базы",E2)))</formula>
    </cfRule>
    <cfRule type="containsText" dxfId="50" priority="12" operator="containsText" text="Погрузчик базы">
      <formula>NOT(ISERROR(SEARCH("Погрузчик базы",E2)))</formula>
    </cfRule>
  </conditionalFormatting>
  <conditionalFormatting sqref="E2:E418">
    <cfRule type="containsText" dxfId="49" priority="10" operator="containsText" text="Трактор базы">
      <formula>NOT(ISERROR(SEARCH("Трактор базы",E2)))</formula>
    </cfRule>
  </conditionalFormatting>
  <conditionalFormatting sqref="A2:C404">
    <cfRule type="expression" dxfId="48" priority="9">
      <formula>$A2="пн"</formula>
    </cfRule>
  </conditionalFormatting>
  <conditionalFormatting sqref="A2:C406">
    <cfRule type="expression" dxfId="47" priority="3">
      <formula>$A2="вс"</formula>
    </cfRule>
    <cfRule type="expression" dxfId="46" priority="4">
      <formula>$A2="сб"</formula>
    </cfRule>
    <cfRule type="expression" dxfId="45" priority="5">
      <formula>$A2="пт"</formula>
    </cfRule>
    <cfRule type="expression" dxfId="44" priority="6">
      <formula>$A2="чт"</formula>
    </cfRule>
    <cfRule type="expression" dxfId="43" priority="7">
      <formula>$A2="ср"</formula>
    </cfRule>
    <cfRule type="expression" dxfId="42" priority="8">
      <formula>$A2="вт"</formula>
    </cfRule>
  </conditionalFormatting>
  <conditionalFormatting sqref="D2:D415">
    <cfRule type="containsText" dxfId="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95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9" t="s">
        <v>1122</v>
      </c>
      <c r="J2" s="9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s="9" t="s">
        <v>319</v>
      </c>
      <c r="J3" s="9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s="9" t="s">
        <v>304</v>
      </c>
      <c r="J4" s="9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s="9" t="s">
        <v>307</v>
      </c>
      <c r="J5" s="9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s="9" t="s">
        <v>1181</v>
      </c>
      <c r="J6" s="9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s="9" t="s">
        <v>313</v>
      </c>
      <c r="J7" s="9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s="9" t="s">
        <v>316</v>
      </c>
      <c r="J8" s="9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s="9" t="s">
        <v>334</v>
      </c>
      <c r="J9" s="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s="9" t="s">
        <v>322</v>
      </c>
      <c r="J10" s="9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s="9" t="s">
        <v>325</v>
      </c>
      <c r="J11" s="9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s="9" t="s">
        <v>310</v>
      </c>
      <c r="J12" s="9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s="9" t="s">
        <v>328</v>
      </c>
      <c r="J13" s="9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s="9" t="s">
        <v>331</v>
      </c>
      <c r="J14" s="9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s="9" t="s">
        <v>337</v>
      </c>
      <c r="J15" s="9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s="9" t="s">
        <v>340</v>
      </c>
      <c r="J16" s="9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s="9" t="s">
        <v>343</v>
      </c>
      <c r="J17" s="9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s="9" t="s">
        <v>346</v>
      </c>
      <c r="J18" s="9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s="9" t="s">
        <v>1162</v>
      </c>
      <c r="J19" s="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s="9" t="s">
        <v>1165</v>
      </c>
      <c r="J20" s="9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s="9" t="s">
        <v>1190</v>
      </c>
      <c r="J21" s="9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s="9" t="s">
        <v>1175</v>
      </c>
      <c r="J22" s="9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s="9" t="s">
        <v>1178</v>
      </c>
      <c r="J23" s="9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s="9" t="s">
        <v>1168</v>
      </c>
      <c r="J24" s="9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s="9" t="s">
        <v>1184</v>
      </c>
      <c r="J25" s="9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s="9" t="s">
        <v>1187</v>
      </c>
      <c r="J26" s="9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s="9" t="s">
        <v>1218</v>
      </c>
      <c r="J27" s="9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s="9" t="s">
        <v>1215</v>
      </c>
      <c r="J28" s="9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9" t="s">
        <v>1025</v>
      </c>
      <c r="J29" s="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s="9" t="s">
        <v>2122</v>
      </c>
      <c r="J30" s="9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s="9" t="s">
        <v>2125</v>
      </c>
      <c r="J31" s="9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s="9" t="s">
        <v>2128</v>
      </c>
      <c r="J32" s="9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s="9" t="s">
        <v>1663</v>
      </c>
      <c r="J33" s="9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s="9" t="s">
        <v>2134</v>
      </c>
      <c r="J34" s="9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s="9" t="s">
        <v>2140</v>
      </c>
      <c r="J35" s="9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s="9" t="s">
        <v>2137</v>
      </c>
      <c r="J36" s="9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s="9" t="s">
        <v>2131</v>
      </c>
      <c r="J37" s="9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9" t="s">
        <v>2027</v>
      </c>
      <c r="J38" s="9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s="9" t="s">
        <v>2156</v>
      </c>
      <c r="J39" s="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s="9" t="s">
        <v>2143</v>
      </c>
      <c r="J40" s="9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s="9" t="s">
        <v>2158</v>
      </c>
      <c r="J41" s="9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s="9" t="s">
        <v>2160</v>
      </c>
      <c r="J42" s="9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s="9" t="s">
        <v>2032</v>
      </c>
      <c r="J43" s="9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s="9" t="s">
        <v>2024</v>
      </c>
      <c r="J44" s="9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s="9" t="s">
        <v>2021</v>
      </c>
      <c r="J45" s="9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s="9" t="s">
        <v>2035</v>
      </c>
      <c r="J46" s="9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s="9" t="s">
        <v>2187</v>
      </c>
      <c r="J47" s="9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s="9" t="s">
        <v>2208</v>
      </c>
      <c r="J48" s="9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s="9" t="s">
        <v>2184</v>
      </c>
      <c r="J49" s="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s="9" t="s">
        <v>2196</v>
      </c>
      <c r="J50" s="9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s="9" t="s">
        <v>2181</v>
      </c>
      <c r="J51" s="9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s="9" t="s">
        <v>2202</v>
      </c>
      <c r="J52" s="9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s="9" t="s">
        <v>2205</v>
      </c>
      <c r="J53" s="9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s="9" t="s">
        <v>2199</v>
      </c>
      <c r="J54" s="9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s="9" t="s">
        <v>2214</v>
      </c>
      <c r="J55" s="9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s="9" t="s">
        <v>2217</v>
      </c>
      <c r="J56" s="9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9" t="s">
        <v>2193</v>
      </c>
      <c r="J57" s="9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s="9" t="s">
        <v>2223</v>
      </c>
      <c r="J58" s="9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s="9" t="s">
        <v>2241</v>
      </c>
      <c r="J59" s="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s="9" t="s">
        <v>2220</v>
      </c>
      <c r="J60" s="9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s="9" t="s">
        <v>2229</v>
      </c>
      <c r="J61" s="9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s="9" t="s">
        <v>2226</v>
      </c>
      <c r="J62" s="9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s="9" t="s">
        <v>2235</v>
      </c>
      <c r="J63" s="9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s="9" t="s">
        <v>2190</v>
      </c>
      <c r="J64" s="9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s="9" t="s">
        <v>2232</v>
      </c>
      <c r="J65" s="9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s="9" t="s">
        <v>2211</v>
      </c>
      <c r="J66" s="9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s="9" t="s">
        <v>2238</v>
      </c>
      <c r="J67" s="9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9" t="s">
        <v>1672</v>
      </c>
      <c r="J68" s="9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s="9" t="s">
        <v>3150</v>
      </c>
      <c r="J69" s="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s="9" t="s">
        <v>3147</v>
      </c>
      <c r="J70" s="9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s="9" t="s">
        <v>3158</v>
      </c>
      <c r="J71" s="9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s="9" t="s">
        <v>3153</v>
      </c>
      <c r="J72" s="9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9" t="s">
        <v>3138</v>
      </c>
      <c r="J73" s="9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s="9" t="s">
        <v>3135</v>
      </c>
      <c r="J74" s="9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s="9" t="s">
        <v>3144</v>
      </c>
      <c r="J75" s="9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s="9" t="s">
        <v>3141</v>
      </c>
      <c r="J76" s="9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s="9" t="s">
        <v>3132</v>
      </c>
      <c r="J77" s="9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s="9" t="s">
        <v>3208</v>
      </c>
      <c r="J78" s="9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s="9" t="s">
        <v>3189</v>
      </c>
      <c r="J79" s="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s="9" t="s">
        <v>3192</v>
      </c>
      <c r="J80" s="9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s="9" t="s">
        <v>3195</v>
      </c>
      <c r="J81" s="9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s="9" t="s">
        <v>3205</v>
      </c>
      <c r="J82" s="9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s="9" t="s">
        <v>3172</v>
      </c>
      <c r="J83" s="9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s="9" t="s">
        <v>3202</v>
      </c>
      <c r="J84" s="9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s="9" t="s">
        <v>3178</v>
      </c>
      <c r="J85" s="9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s="9" t="s">
        <v>3175</v>
      </c>
      <c r="J86" s="9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s="9" t="s">
        <v>3169</v>
      </c>
      <c r="J87" s="9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s="9" t="s">
        <v>3184</v>
      </c>
      <c r="J88" s="9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s="9" t="s">
        <v>3181</v>
      </c>
      <c r="J89" s="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s="9" t="s">
        <v>3166</v>
      </c>
      <c r="J90" s="9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s="9" t="s">
        <v>3211</v>
      </c>
      <c r="J91" s="9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s="9" t="s">
        <v>3275</v>
      </c>
      <c r="J92" s="9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s="9" t="s">
        <v>3266</v>
      </c>
      <c r="J93" s="9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s="9" t="s">
        <v>3269</v>
      </c>
      <c r="J94" s="9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s="9" t="s">
        <v>3272</v>
      </c>
      <c r="J95" s="9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s="9" t="s">
        <v>2877</v>
      </c>
      <c r="J96" s="9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s="9" t="s">
        <v>2859</v>
      </c>
      <c r="J97" s="9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s="9" t="s">
        <v>2871</v>
      </c>
      <c r="J98" s="9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s="9" t="s">
        <v>2844</v>
      </c>
      <c r="J99" s="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s="9" t="s">
        <v>2862</v>
      </c>
      <c r="J100" s="9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s="9" t="s">
        <v>2865</v>
      </c>
      <c r="J101" s="9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s="9" t="s">
        <v>2874</v>
      </c>
      <c r="J102" s="9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s="9" t="s">
        <v>2724</v>
      </c>
      <c r="J103" s="9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s="9" t="s">
        <v>2880</v>
      </c>
      <c r="J104" s="9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s="9" t="s">
        <v>2981</v>
      </c>
      <c r="J105" s="9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s="9" t="s">
        <v>2868</v>
      </c>
      <c r="J106" s="9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s="9" t="s">
        <v>2886</v>
      </c>
      <c r="J107" s="9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s="9" t="s">
        <v>2984</v>
      </c>
      <c r="J108" s="9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s="9" t="s">
        <v>2650</v>
      </c>
      <c r="J109" s="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s="9" t="s">
        <v>2727</v>
      </c>
      <c r="J110" s="9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s="9" t="s">
        <v>2733</v>
      </c>
      <c r="J111" s="9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s="9" t="s">
        <v>2721</v>
      </c>
      <c r="J112" s="9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s="9" t="s">
        <v>2850</v>
      </c>
      <c r="J113" s="9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s="9" t="s">
        <v>2853</v>
      </c>
      <c r="J114" s="9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s="9" t="s">
        <v>2730</v>
      </c>
      <c r="J115" s="9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s="9" t="s">
        <v>2847</v>
      </c>
      <c r="J116" s="9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s="9" t="s">
        <v>2856</v>
      </c>
      <c r="J117" s="9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s="9" t="s">
        <v>2841</v>
      </c>
      <c r="J118" s="9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s="9" t="s">
        <v>2916</v>
      </c>
      <c r="J119" s="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s="9" t="s">
        <v>2913</v>
      </c>
      <c r="J120" s="9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s="9" t="s">
        <v>2910</v>
      </c>
      <c r="J121" s="9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9" t="s">
        <v>2978</v>
      </c>
      <c r="J122" s="9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s="9" t="s">
        <v>2892</v>
      </c>
      <c r="J123" s="9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s="9" t="s">
        <v>2930</v>
      </c>
      <c r="J124" s="9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s="9" t="s">
        <v>2927</v>
      </c>
      <c r="J125" s="9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s="9" t="s">
        <v>2951</v>
      </c>
      <c r="J126" s="9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s="9" t="s">
        <v>2895</v>
      </c>
      <c r="J128" s="9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s="9" t="s">
        <v>2919</v>
      </c>
      <c r="J129" s="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s="9" t="s">
        <v>2963</v>
      </c>
      <c r="J130" s="9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s="9" t="s">
        <v>2901</v>
      </c>
      <c r="J131" s="9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s="9" t="s">
        <v>2904</v>
      </c>
      <c r="J132" s="9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s="9" t="s">
        <v>2889</v>
      </c>
      <c r="J133" s="9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s="9" t="s">
        <v>2898</v>
      </c>
      <c r="J134" s="9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s="9" t="s">
        <v>2933</v>
      </c>
      <c r="J135" s="9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s="9" t="s">
        <v>2954</v>
      </c>
      <c r="J136" s="9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s="9" t="s">
        <v>2960</v>
      </c>
      <c r="J137" s="9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s="9" t="s">
        <v>2957</v>
      </c>
      <c r="J138" s="9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s="9" t="s">
        <v>2975</v>
      </c>
      <c r="J139" s="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s="9" t="s">
        <v>2969</v>
      </c>
      <c r="J140" s="9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s="9" t="s">
        <v>2966</v>
      </c>
      <c r="J141" s="9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s="9" t="s">
        <v>2972</v>
      </c>
      <c r="J142" s="9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s="9" t="s">
        <v>2736</v>
      </c>
      <c r="J143" s="9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s="9" t="s">
        <v>2939</v>
      </c>
      <c r="J144" s="9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s="9" t="s">
        <v>2936</v>
      </c>
      <c r="J145" s="9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s="9" t="s">
        <v>2942</v>
      </c>
      <c r="J146" s="9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s="9" t="s">
        <v>2948</v>
      </c>
      <c r="J147" s="9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s="9" t="s">
        <v>2945</v>
      </c>
      <c r="J148" s="9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9" t="s">
        <v>3566</v>
      </c>
      <c r="J149" s="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s="9" t="s">
        <v>3581</v>
      </c>
      <c r="J150" s="9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s="9" t="s">
        <v>3584</v>
      </c>
      <c r="J151" s="9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9" t="s">
        <v>3578</v>
      </c>
      <c r="J152" s="9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s="9" t="s">
        <v>4080</v>
      </c>
      <c r="J153" s="9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s="9" t="s">
        <v>3575</v>
      </c>
      <c r="J154" s="9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s="9" t="s">
        <v>4144</v>
      </c>
      <c r="J155" s="9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s="9" t="s">
        <v>4147</v>
      </c>
      <c r="J156" s="9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s="9" t="s">
        <v>4150</v>
      </c>
      <c r="J157" s="9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s="9" t="s">
        <v>4153</v>
      </c>
      <c r="J158" s="9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s="9" t="s">
        <v>4156</v>
      </c>
      <c r="J159" s="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s="9" t="s">
        <v>4159</v>
      </c>
      <c r="J160" s="9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s="9" t="s">
        <v>4177</v>
      </c>
      <c r="J161" s="9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s="9" t="s">
        <v>4180</v>
      </c>
      <c r="J162" s="9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s="9" t="s">
        <v>4886</v>
      </c>
      <c r="J163" s="9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s="9" t="s">
        <v>4883</v>
      </c>
      <c r="J164" s="9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s="9" t="s">
        <v>4892</v>
      </c>
      <c r="J165" s="9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s="9" t="s">
        <v>4889</v>
      </c>
      <c r="J166" s="9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s="9" t="s">
        <v>4874</v>
      </c>
      <c r="J167" s="9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s="9" t="s">
        <v>4871</v>
      </c>
      <c r="J168" s="9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s="9" t="s">
        <v>4880</v>
      </c>
      <c r="J169" s="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s="9" t="s">
        <v>4877</v>
      </c>
      <c r="J170" s="9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s="9" t="s">
        <v>5101</v>
      </c>
      <c r="J171" s="9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s="9" t="s">
        <v>5104</v>
      </c>
      <c r="J172" s="9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s="9" t="s">
        <v>5116</v>
      </c>
      <c r="J173" s="9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s="9" t="s">
        <v>5110</v>
      </c>
      <c r="J174" s="9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s="9" t="s">
        <v>5113</v>
      </c>
      <c r="J175" s="9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s="9" t="s">
        <v>5027</v>
      </c>
      <c r="J176" s="9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s="9" t="s">
        <v>5119</v>
      </c>
      <c r="J177" s="9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s="9" t="s">
        <v>5122</v>
      </c>
      <c r="J178" s="9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s="9" t="s">
        <v>5125</v>
      </c>
      <c r="J179" s="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s="9" t="s">
        <v>5128</v>
      </c>
      <c r="J180" s="9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s="9" t="s">
        <v>5131</v>
      </c>
      <c r="J181" s="9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s="9" t="s">
        <v>5134</v>
      </c>
      <c r="J182" s="9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s="9" t="s">
        <v>5140</v>
      </c>
      <c r="J183" s="9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s="9" t="s">
        <v>5143</v>
      </c>
      <c r="J184" s="9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s="9" t="s">
        <v>5146</v>
      </c>
      <c r="J185" s="9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s="9" t="s">
        <v>5149</v>
      </c>
      <c r="J186" s="9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s="9" t="s">
        <v>5152</v>
      </c>
      <c r="J187" s="9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s="9" t="s">
        <v>5155</v>
      </c>
      <c r="J188" s="9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s="9" t="s">
        <v>5173</v>
      </c>
      <c r="J189" s="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s="9" t="s">
        <v>5137</v>
      </c>
      <c r="J190" s="9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s="9" t="s">
        <v>5107</v>
      </c>
      <c r="J191" s="9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s="9" t="s">
        <v>5158</v>
      </c>
      <c r="J192" s="9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s="9" t="s">
        <v>5161</v>
      </c>
      <c r="J193" s="9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s="9" t="s">
        <v>5164</v>
      </c>
      <c r="J194" s="9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9" t="s">
        <v>5229</v>
      </c>
      <c r="J195" s="9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s="9" t="s">
        <v>5976</v>
      </c>
      <c r="J196" s="9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s="9" t="s">
        <v>5979</v>
      </c>
      <c r="J197" s="9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9" t="s">
        <v>5973</v>
      </c>
      <c r="J198" s="9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s="9" t="s">
        <v>5967</v>
      </c>
      <c r="J199" s="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s="9" t="s">
        <v>5970</v>
      </c>
      <c r="J200" s="9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s="9" t="s">
        <v>6254</v>
      </c>
      <c r="J201" s="9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9" t="s">
        <v>6251</v>
      </c>
      <c r="J202" s="9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s="9" t="s">
        <v>6248</v>
      </c>
      <c r="J203" s="9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9" t="s">
        <v>6570</v>
      </c>
      <c r="J204" s="9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s="9" t="s">
        <v>7183</v>
      </c>
      <c r="J205" s="9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s="9" t="s">
        <v>7186</v>
      </c>
      <c r="J206" s="9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9" t="s">
        <v>7598</v>
      </c>
      <c r="J207" s="9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s="9" t="s">
        <v>8320</v>
      </c>
      <c r="J208" s="9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9" t="s">
        <v>8317</v>
      </c>
      <c r="J209" s="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s="9" t="s">
        <v>8332</v>
      </c>
      <c r="J210" s="9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s="9" t="s">
        <v>8545</v>
      </c>
      <c r="J211" s="9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9" t="s">
        <v>8548</v>
      </c>
      <c r="J212" s="9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s="9" t="s">
        <v>8539</v>
      </c>
      <c r="J213" s="9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9" t="s">
        <v>8542</v>
      </c>
      <c r="J214" s="9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s="9" t="s">
        <v>8777</v>
      </c>
      <c r="J215" s="9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s="9" t="s">
        <v>8780</v>
      </c>
      <c r="J216" s="9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9" t="s">
        <v>8774</v>
      </c>
      <c r="J217" s="9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s="9" t="s">
        <v>8735</v>
      </c>
      <c r="J218" s="9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s="9" t="s">
        <v>8771</v>
      </c>
      <c r="J219" s="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s="9" t="s">
        <v>8888</v>
      </c>
      <c r="J220" s="9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s="9" t="s">
        <v>8885</v>
      </c>
      <c r="J221" s="9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s="9" t="s">
        <v>8891</v>
      </c>
      <c r="J222" s="9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s="9" t="s">
        <v>8897</v>
      </c>
      <c r="J223" s="9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s="9" t="s">
        <v>8894</v>
      </c>
      <c r="J224" s="9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9" t="s">
        <v>8882</v>
      </c>
      <c r="J225" s="9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s="9" t="s">
        <v>8870</v>
      </c>
      <c r="J226" s="9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s="9" t="s">
        <v>8867</v>
      </c>
      <c r="J227" s="9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s="9" t="s">
        <v>8873</v>
      </c>
      <c r="J228" s="9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s="9" t="s">
        <v>8879</v>
      </c>
      <c r="J229" s="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s="9" t="s">
        <v>8876</v>
      </c>
      <c r="J230" s="9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s="9" t="s">
        <v>8970</v>
      </c>
      <c r="J231" s="9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s="9" t="s">
        <v>8967</v>
      </c>
      <c r="J232" s="9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9" t="s">
        <v>9256</v>
      </c>
      <c r="J233" s="9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s="9" t="s">
        <v>10063</v>
      </c>
      <c r="J234" s="9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9" t="s">
        <v>10060</v>
      </c>
      <c r="J235" s="9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s="9" t="s">
        <v>10057</v>
      </c>
      <c r="J236" s="9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s="9" t="s">
        <v>10442</v>
      </c>
      <c r="J237" s="9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s="9" t="s">
        <v>10439</v>
      </c>
      <c r="J238" s="9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s="9" t="s">
        <v>10436</v>
      </c>
      <c r="J239" s="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s="9" t="s">
        <v>10466</v>
      </c>
      <c r="J240" s="9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s="9" t="s">
        <v>10469</v>
      </c>
      <c r="J241" s="9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s="9" t="s">
        <v>10475</v>
      </c>
      <c r="J242" s="9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s="9" t="s">
        <v>10478</v>
      </c>
      <c r="J243" s="9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s="9" t="s">
        <v>10484</v>
      </c>
      <c r="J244" s="9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s="9" t="s">
        <v>10487</v>
      </c>
      <c r="J245" s="9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9" t="s">
        <v>10490</v>
      </c>
      <c r="J246" s="9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s="9" t="s">
        <v>10493</v>
      </c>
      <c r="J247" s="9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s="9" t="s">
        <v>10496</v>
      </c>
      <c r="J248" s="9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s="9" t="s">
        <v>10499</v>
      </c>
      <c r="J249" s="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s="9" t="s">
        <v>10502</v>
      </c>
      <c r="J250" s="9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s="9" t="s">
        <v>10505</v>
      </c>
      <c r="J251" s="9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s="9" t="s">
        <v>10508</v>
      </c>
      <c r="J252" s="9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s="9" t="s">
        <v>10511</v>
      </c>
      <c r="J253" s="9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s="9" t="s">
        <v>10514</v>
      </c>
      <c r="J254" s="9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s="9" t="s">
        <v>10517</v>
      </c>
      <c r="J255" s="9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9" t="s">
        <v>10759</v>
      </c>
      <c r="J256" s="9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s="9" t="s">
        <v>10804</v>
      </c>
      <c r="J257" s="9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s="9" t="s">
        <v>10807</v>
      </c>
      <c r="J258" s="9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s="9" t="s">
        <v>16537</v>
      </c>
      <c r="J259" s="9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s="9" t="s">
        <v>16549</v>
      </c>
      <c r="J260" s="9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9" t="s">
        <v>16552</v>
      </c>
      <c r="J261" s="9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s="9" t="s">
        <v>16624</v>
      </c>
      <c r="J262" s="9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s="9" t="s">
        <v>16627</v>
      </c>
      <c r="J263" s="9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s="9" t="s">
        <v>17664</v>
      </c>
      <c r="J264" s="9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s="9" t="s">
        <v>17667</v>
      </c>
      <c r="J265" s="9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s="9" t="s">
        <v>17670</v>
      </c>
      <c r="J266" s="9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s="9" t="s">
        <v>17673</v>
      </c>
      <c r="J267" s="9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s="9" t="s">
        <v>17676</v>
      </c>
      <c r="J268" s="9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s="9" t="s">
        <v>17679</v>
      </c>
      <c r="J269" s="9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s="9" t="s">
        <v>17682</v>
      </c>
      <c r="J270" s="9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s="9" t="s">
        <v>17685</v>
      </c>
      <c r="J271" s="9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s="9" t="s">
        <v>17688</v>
      </c>
      <c r="J272" s="9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9" t="s">
        <v>17754</v>
      </c>
      <c r="J273" s="9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s="9" t="s">
        <v>17757</v>
      </c>
      <c r="J274" s="9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s="9" t="s">
        <v>17760</v>
      </c>
      <c r="J275" s="9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s="9" t="s">
        <v>17763</v>
      </c>
      <c r="J276" s="9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s="9" t="s">
        <v>17766</v>
      </c>
      <c r="J277" s="9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s="9" t="s">
        <v>17769</v>
      </c>
      <c r="J278" s="9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s="9" t="s">
        <v>17772</v>
      </c>
      <c r="J279" s="9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s="9" t="s">
        <v>17775</v>
      </c>
      <c r="J280" s="9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s="9" t="s">
        <v>17778</v>
      </c>
      <c r="J281" s="9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s="9" t="s">
        <v>17781</v>
      </c>
      <c r="J282" s="9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s="9" t="s">
        <v>17932</v>
      </c>
      <c r="J283" s="9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9" t="s">
        <v>17929</v>
      </c>
      <c r="J284" s="9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s="9" t="s">
        <v>17926</v>
      </c>
      <c r="J285" s="9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  <row r="286" spans="1:13" x14ac:dyDescent="0.25">
      <c r="A286" t="s">
        <v>16</v>
      </c>
      <c r="B286" s="3">
        <v>46093</v>
      </c>
      <c r="C286" s="5">
        <v>0.44673611111111111</v>
      </c>
      <c r="D286" s="1" t="s">
        <v>226</v>
      </c>
      <c r="E286" t="s">
        <v>18882</v>
      </c>
      <c r="F286" t="s">
        <v>53</v>
      </c>
      <c r="G286">
        <v>1</v>
      </c>
      <c r="I286" s="9" t="s">
        <v>18546</v>
      </c>
      <c r="J286" s="9" t="s">
        <v>12007</v>
      </c>
      <c r="K286" t="s">
        <v>18547</v>
      </c>
      <c r="L286" t="s">
        <v>18548</v>
      </c>
      <c r="M286" s="2" t="str">
        <f>HYPERLINK(Таблица3[[#This Row],[RelativePath]])</f>
        <v>10 Въезд ангар\GA3948333_6_20260312T104318Z.jpg</v>
      </c>
    </row>
    <row r="287" spans="1:13" x14ac:dyDescent="0.25">
      <c r="A287" t="s">
        <v>16</v>
      </c>
      <c r="B287" s="3">
        <v>46093</v>
      </c>
      <c r="C287" s="5">
        <v>0.44751157407407405</v>
      </c>
      <c r="D287" s="1" t="s">
        <v>226</v>
      </c>
      <c r="E287" t="s">
        <v>18882</v>
      </c>
      <c r="F287" t="s">
        <v>53</v>
      </c>
      <c r="G287">
        <v>1</v>
      </c>
      <c r="I287" s="9" t="s">
        <v>18549</v>
      </c>
      <c r="J287" s="9" t="s">
        <v>12007</v>
      </c>
      <c r="K287" t="s">
        <v>18550</v>
      </c>
      <c r="L287" t="s">
        <v>18551</v>
      </c>
      <c r="M287" s="2" t="str">
        <f>HYPERLINK(Таблица3[[#This Row],[RelativePath]])</f>
        <v>10 Въезд ангар\GA3948333_6_20260312T104425Z.jpg</v>
      </c>
    </row>
    <row r="288" spans="1:13" x14ac:dyDescent="0.25">
      <c r="A288" t="s">
        <v>16</v>
      </c>
      <c r="B288" s="3">
        <v>46093</v>
      </c>
      <c r="C288" s="5">
        <v>0.44778935185185187</v>
      </c>
      <c r="D288" s="1" t="s">
        <v>226</v>
      </c>
      <c r="E288" t="s">
        <v>18882</v>
      </c>
      <c r="F288" t="s">
        <v>53</v>
      </c>
      <c r="G288">
        <v>1</v>
      </c>
      <c r="I288" s="9" t="s">
        <v>18552</v>
      </c>
      <c r="J288" s="9" t="s">
        <v>12007</v>
      </c>
      <c r="K288" t="s">
        <v>18553</v>
      </c>
      <c r="L288" t="s">
        <v>18554</v>
      </c>
      <c r="M288" s="2" t="str">
        <f>HYPERLINK(Таблица3[[#This Row],[RelativePath]])</f>
        <v>10 Въезд ангар\GA3948333_6_20260312T104449Z.jpg</v>
      </c>
    </row>
    <row r="289" spans="1:13" x14ac:dyDescent="0.25">
      <c r="A289" t="s">
        <v>16</v>
      </c>
      <c r="B289" s="3">
        <v>46093</v>
      </c>
      <c r="C289" s="5">
        <v>0.44844907407407408</v>
      </c>
      <c r="D289" s="1" t="s">
        <v>226</v>
      </c>
      <c r="E289" t="s">
        <v>18882</v>
      </c>
      <c r="F289" t="s">
        <v>53</v>
      </c>
      <c r="G289">
        <v>1</v>
      </c>
      <c r="I289" s="9" t="s">
        <v>18555</v>
      </c>
      <c r="J289" s="9" t="s">
        <v>12007</v>
      </c>
      <c r="K289" t="s">
        <v>18556</v>
      </c>
      <c r="L289" t="s">
        <v>18557</v>
      </c>
      <c r="M289" s="2" t="str">
        <f>HYPERLINK(Таблица3[[#This Row],[RelativePath]])</f>
        <v>10 Въезд ангар\GA3948333_6_20260312T104546Z.jpg</v>
      </c>
    </row>
    <row r="290" spans="1:13" x14ac:dyDescent="0.25">
      <c r="A290" t="s">
        <v>16</v>
      </c>
      <c r="B290" s="3">
        <v>46093</v>
      </c>
      <c r="C290" s="5">
        <v>0.49781249999999999</v>
      </c>
      <c r="D290" s="1" t="s">
        <v>226</v>
      </c>
      <c r="E290" t="s">
        <v>3356</v>
      </c>
      <c r="F290" t="s">
        <v>53</v>
      </c>
      <c r="I290" s="9" t="s">
        <v>18564</v>
      </c>
      <c r="J290" s="9" t="s">
        <v>12007</v>
      </c>
      <c r="K290" t="s">
        <v>18565</v>
      </c>
      <c r="L290" t="s">
        <v>18566</v>
      </c>
      <c r="M290" s="2" t="str">
        <f>HYPERLINK(Таблица3[[#This Row],[RelativePath]])</f>
        <v>10 Въезд ангар\GA3948333_6_20260312T115651Z.jpg</v>
      </c>
    </row>
    <row r="291" spans="1:13" x14ac:dyDescent="0.25">
      <c r="A291" t="s">
        <v>16</v>
      </c>
      <c r="B291" s="3">
        <v>46093</v>
      </c>
      <c r="C291" s="5">
        <v>0.49818287037037035</v>
      </c>
      <c r="D291" s="1" t="s">
        <v>226</v>
      </c>
      <c r="E291" t="s">
        <v>3356</v>
      </c>
      <c r="F291" t="s">
        <v>53</v>
      </c>
      <c r="I291" s="9" t="s">
        <v>18567</v>
      </c>
      <c r="J291" s="9" t="s">
        <v>12007</v>
      </c>
      <c r="K291" t="s">
        <v>18568</v>
      </c>
      <c r="L291" t="s">
        <v>18569</v>
      </c>
      <c r="M291" s="2" t="str">
        <f>HYPERLINK(Таблица3[[#This Row],[RelativePath]])</f>
        <v>10 Въезд ангар\GA3948333_6_20260312T115723Z.jpg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s="9" t="s">
        <v>18570</v>
      </c>
      <c r="J292" s="9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0.49859953703703702</v>
      </c>
      <c r="D293" s="1" t="s">
        <v>226</v>
      </c>
      <c r="E293" t="s">
        <v>3356</v>
      </c>
      <c r="F293" t="s">
        <v>53</v>
      </c>
      <c r="I293" s="9" t="s">
        <v>18573</v>
      </c>
      <c r="J293" s="9" t="s">
        <v>12007</v>
      </c>
      <c r="K293" t="s">
        <v>18574</v>
      </c>
      <c r="L293" t="s">
        <v>18575</v>
      </c>
      <c r="M293" s="2" t="str">
        <f>HYPERLINK(Таблица3[[#This Row],[RelativePath]])</f>
        <v>10 Въезд ангар\GA3948333_6_20260312T115759Z.jpg</v>
      </c>
    </row>
    <row r="294" spans="1:13" x14ac:dyDescent="0.25">
      <c r="A294" t="s">
        <v>16</v>
      </c>
      <c r="B294" s="3">
        <v>46093</v>
      </c>
      <c r="C294" s="5">
        <v>0.4987152777777778</v>
      </c>
      <c r="D294" s="1" t="s">
        <v>226</v>
      </c>
      <c r="E294" t="s">
        <v>3356</v>
      </c>
      <c r="F294" t="s">
        <v>53</v>
      </c>
      <c r="I294" s="9" t="s">
        <v>18576</v>
      </c>
      <c r="J294" s="9" t="s">
        <v>12007</v>
      </c>
      <c r="K294" t="s">
        <v>18577</v>
      </c>
      <c r="L294" t="s">
        <v>18578</v>
      </c>
      <c r="M294" s="2" t="str">
        <f>HYPERLINK(Таблица3[[#This Row],[RelativePath]])</f>
        <v>10 Въезд ангар\GA3948333_6_20260312T115809Z.jpg</v>
      </c>
    </row>
    <row r="295" spans="1:13" x14ac:dyDescent="0.25">
      <c r="A295" t="s">
        <v>16</v>
      </c>
      <c r="B295" s="3">
        <v>46093</v>
      </c>
      <c r="C295" s="5">
        <v>0.49876157407407407</v>
      </c>
      <c r="D295" s="1" t="s">
        <v>226</v>
      </c>
      <c r="E295" t="s">
        <v>3356</v>
      </c>
      <c r="F295" t="s">
        <v>53</v>
      </c>
      <c r="I295" s="9" t="s">
        <v>18579</v>
      </c>
      <c r="J295" s="9" t="s">
        <v>12007</v>
      </c>
      <c r="K295" t="s">
        <v>18580</v>
      </c>
      <c r="L295" t="s">
        <v>18581</v>
      </c>
      <c r="M295" s="2" t="str">
        <f>HYPERLINK(Таблица3[[#This Row],[RelativePath]])</f>
        <v>10 Въезд ангар\GA3948333_6_20260312T115813Z.jpg</v>
      </c>
    </row>
    <row r="296" spans="1:13" x14ac:dyDescent="0.25">
      <c r="A296" t="s">
        <v>16</v>
      </c>
      <c r="B296" s="3">
        <v>46093</v>
      </c>
      <c r="C296" s="5">
        <v>0.49888888888888888</v>
      </c>
      <c r="D296" s="1" t="s">
        <v>226</v>
      </c>
      <c r="E296" t="s">
        <v>3356</v>
      </c>
      <c r="F296" t="s">
        <v>53</v>
      </c>
      <c r="I296" s="9" t="s">
        <v>18582</v>
      </c>
      <c r="J296" s="9" t="s">
        <v>12007</v>
      </c>
      <c r="K296" t="s">
        <v>18583</v>
      </c>
      <c r="L296" t="s">
        <v>18584</v>
      </c>
      <c r="M296" s="2" t="str">
        <f>HYPERLINK(Таблица3[[#This Row],[RelativePath]])</f>
        <v>10 Въезд ангар\GA3948333_6_20260312T115824Z.jpg</v>
      </c>
    </row>
    <row r="297" spans="1:13" x14ac:dyDescent="0.25">
      <c r="A297" t="s">
        <v>16</v>
      </c>
      <c r="B297" s="3">
        <v>46093</v>
      </c>
      <c r="C297" s="5">
        <v>0.49902777777777779</v>
      </c>
      <c r="D297" s="1" t="s">
        <v>226</v>
      </c>
      <c r="E297" t="s">
        <v>3356</v>
      </c>
      <c r="F297" t="s">
        <v>53</v>
      </c>
      <c r="I297" s="9" t="s">
        <v>18585</v>
      </c>
      <c r="J297" s="9" t="s">
        <v>12007</v>
      </c>
      <c r="K297" t="s">
        <v>18586</v>
      </c>
      <c r="L297" t="s">
        <v>18587</v>
      </c>
      <c r="M297" s="2" t="str">
        <f>HYPERLINK(Таблица3[[#This Row],[RelativePath]])</f>
        <v>10 Въезд ангар\GA3948333_6_20260312T115836Z.jpg</v>
      </c>
    </row>
    <row r="298" spans="1:13" x14ac:dyDescent="0.25">
      <c r="A298" t="s">
        <v>16</v>
      </c>
      <c r="B298" s="3">
        <v>46093</v>
      </c>
      <c r="C298" s="5">
        <v>0.49917824074074074</v>
      </c>
      <c r="D298" s="1" t="s">
        <v>226</v>
      </c>
      <c r="E298" t="s">
        <v>3356</v>
      </c>
      <c r="F298" t="s">
        <v>53</v>
      </c>
      <c r="I298" s="9" t="s">
        <v>18588</v>
      </c>
      <c r="J298" s="9" t="s">
        <v>12007</v>
      </c>
      <c r="K298" t="s">
        <v>18589</v>
      </c>
      <c r="L298" t="s">
        <v>18590</v>
      </c>
      <c r="M298" s="2" t="str">
        <f>HYPERLINK(Таблица3[[#This Row],[RelativePath]])</f>
        <v>10 Въезд ангар\GA3948333_6_20260312T115849Z.jpg</v>
      </c>
    </row>
    <row r="299" spans="1:13" x14ac:dyDescent="0.25">
      <c r="A299" t="s">
        <v>17</v>
      </c>
      <c r="B299" s="3">
        <v>46094</v>
      </c>
      <c r="C299" s="5">
        <v>0.63543981481481482</v>
      </c>
      <c r="D299" s="1" t="s">
        <v>226</v>
      </c>
      <c r="E299" t="s">
        <v>16656</v>
      </c>
      <c r="H299" t="s">
        <v>4390</v>
      </c>
      <c r="I299" s="9" t="s">
        <v>19210</v>
      </c>
      <c r="J299" s="9" t="s">
        <v>12007</v>
      </c>
      <c r="K299" t="s">
        <v>19211</v>
      </c>
      <c r="L299" t="s">
        <v>19212</v>
      </c>
      <c r="M299" s="2" t="str">
        <f>HYPERLINK(Таблица3[[#This Row],[RelativePath]])</f>
        <v>10 Въезд ангар\GA3948333_6_20260313T151502Z.jpg</v>
      </c>
    </row>
    <row r="300" spans="1:13" x14ac:dyDescent="0.25">
      <c r="A300" t="s">
        <v>17</v>
      </c>
      <c r="B300" s="3">
        <v>46094</v>
      </c>
      <c r="C300" s="5">
        <v>0.80964120370370374</v>
      </c>
      <c r="D300" s="1" t="s">
        <v>226</v>
      </c>
      <c r="E300" t="s">
        <v>19394</v>
      </c>
      <c r="F300" t="s">
        <v>4233</v>
      </c>
      <c r="I300" s="9" t="s">
        <v>19219</v>
      </c>
      <c r="J300" s="9" t="s">
        <v>12007</v>
      </c>
      <c r="K300" t="s">
        <v>19220</v>
      </c>
      <c r="L300" t="s">
        <v>19221</v>
      </c>
      <c r="M300" s="2" t="str">
        <f>HYPERLINK(Таблица3[[#This Row],[RelativePath]])</f>
        <v>10 Въезд ангар\GA3948333_6_20260313T192553Z.jpg</v>
      </c>
    </row>
    <row r="301" spans="1:13" x14ac:dyDescent="0.25">
      <c r="A301" t="s">
        <v>17</v>
      </c>
      <c r="B301" s="3">
        <v>46094</v>
      </c>
      <c r="C301" s="5">
        <v>0.80261574074074071</v>
      </c>
      <c r="D301" s="1" t="s">
        <v>226</v>
      </c>
      <c r="E301" t="s">
        <v>19394</v>
      </c>
      <c r="F301" t="s">
        <v>58</v>
      </c>
      <c r="I301" s="9" t="s">
        <v>19162</v>
      </c>
      <c r="J301" s="9" t="s">
        <v>11697</v>
      </c>
      <c r="K301" t="s">
        <v>19163</v>
      </c>
      <c r="L301" t="s">
        <v>19164</v>
      </c>
      <c r="M301" s="2" t="str">
        <f>HYPERLINK(Таблица3[[#This Row],[RelativePath]])</f>
        <v>11 Навес пилмат\GA3948333_5_20260313T191546Z.jpg</v>
      </c>
    </row>
    <row r="302" spans="1:13" x14ac:dyDescent="0.25">
      <c r="A302" t="s">
        <v>17</v>
      </c>
      <c r="B302" s="3">
        <v>46094</v>
      </c>
      <c r="C302" s="5">
        <v>0.8046875</v>
      </c>
      <c r="D302" s="1" t="s">
        <v>226</v>
      </c>
      <c r="E302" t="s">
        <v>19394</v>
      </c>
      <c r="F302" t="s">
        <v>58</v>
      </c>
      <c r="I302" s="9" t="s">
        <v>19165</v>
      </c>
      <c r="J302" s="9" t="s">
        <v>11697</v>
      </c>
      <c r="K302" t="s">
        <v>19166</v>
      </c>
      <c r="L302" t="s">
        <v>19167</v>
      </c>
      <c r="M302" s="2" t="str">
        <f>HYPERLINK(Таблица3[[#This Row],[RelativePath]])</f>
        <v>11 Навес пилмат\GA3948333_5_20260313T191845Z.jpg</v>
      </c>
    </row>
    <row r="303" spans="1:13" x14ac:dyDescent="0.25">
      <c r="A303" t="s">
        <v>17</v>
      </c>
      <c r="B303" s="3">
        <v>46094</v>
      </c>
      <c r="C303" s="5">
        <v>0.80846064814814811</v>
      </c>
      <c r="D303" s="1" t="s">
        <v>226</v>
      </c>
      <c r="E303" t="s">
        <v>19394</v>
      </c>
      <c r="F303" t="s">
        <v>18883</v>
      </c>
      <c r="I303" s="9" t="s">
        <v>19168</v>
      </c>
      <c r="J303" s="9" t="s">
        <v>11697</v>
      </c>
      <c r="K303" t="s">
        <v>19169</v>
      </c>
      <c r="L303" t="s">
        <v>19170</v>
      </c>
      <c r="M303" s="2" t="str">
        <f>HYPERLINK(Таблица3[[#This Row],[RelativePath]])</f>
        <v>11 Навес пилмат\GA3948333_5_20260313T192411Z.jpg</v>
      </c>
    </row>
    <row r="304" spans="1:13" x14ac:dyDescent="0.25">
      <c r="A304" t="s">
        <v>17</v>
      </c>
      <c r="B304" s="3">
        <v>46094</v>
      </c>
      <c r="C304" s="5">
        <v>0.8089467592592593</v>
      </c>
      <c r="D304" s="1" t="s">
        <v>226</v>
      </c>
      <c r="E304" t="s">
        <v>19394</v>
      </c>
      <c r="F304" t="s">
        <v>18883</v>
      </c>
      <c r="I304" s="9" t="s">
        <v>19171</v>
      </c>
      <c r="J304" s="9" t="s">
        <v>11697</v>
      </c>
      <c r="K304" t="s">
        <v>19172</v>
      </c>
      <c r="L304" t="s">
        <v>19173</v>
      </c>
      <c r="M304" s="2" t="str">
        <f>HYPERLINK(Таблица3[[#This Row],[RelativePath]])</f>
        <v>11 Навес пилмат\GA3948333_5_20260313T192453Z.jpg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s="9" t="s">
        <v>19174</v>
      </c>
      <c r="J305" s="9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0.81065972222222227</v>
      </c>
      <c r="D306" s="1" t="s">
        <v>226</v>
      </c>
      <c r="E306" t="s">
        <v>19394</v>
      </c>
      <c r="F306" t="s">
        <v>18883</v>
      </c>
      <c r="I306" s="9" t="s">
        <v>19177</v>
      </c>
      <c r="J306" s="9" t="s">
        <v>11697</v>
      </c>
      <c r="K306" t="s">
        <v>19178</v>
      </c>
      <c r="L306" t="s">
        <v>19179</v>
      </c>
      <c r="M306" s="2" t="str">
        <f>HYPERLINK(Таблица3[[#This Row],[RelativePath]])</f>
        <v>11 Навес пилмат\GA3948333_5_20260313T192721Z.jpg</v>
      </c>
    </row>
    <row r="307" spans="1:13" x14ac:dyDescent="0.25">
      <c r="A307" t="s">
        <v>17</v>
      </c>
      <c r="B307" s="3">
        <v>46094</v>
      </c>
      <c r="C307" s="5">
        <v>0.81288194444444439</v>
      </c>
      <c r="D307" s="1" t="s">
        <v>226</v>
      </c>
      <c r="E307" t="s">
        <v>19394</v>
      </c>
      <c r="F307" t="s">
        <v>18883</v>
      </c>
      <c r="I307" s="9" t="s">
        <v>19180</v>
      </c>
      <c r="J307" s="9" t="s">
        <v>11697</v>
      </c>
      <c r="K307" t="s">
        <v>19181</v>
      </c>
      <c r="L307" t="s">
        <v>19182</v>
      </c>
      <c r="M307" s="2" t="str">
        <f>HYPERLINK(Таблица3[[#This Row],[RelativePath]])</f>
        <v>11 Навес пилмат\GA3948333_5_20260313T193033Z.jpg</v>
      </c>
    </row>
    <row r="308" spans="1:13" x14ac:dyDescent="0.25">
      <c r="A308" t="s">
        <v>17</v>
      </c>
      <c r="B308" s="3">
        <v>46094</v>
      </c>
      <c r="C308" s="5">
        <v>0.80579861111111106</v>
      </c>
      <c r="D308" s="1" t="s">
        <v>226</v>
      </c>
      <c r="E308" t="s">
        <v>19394</v>
      </c>
      <c r="F308" t="s">
        <v>58</v>
      </c>
      <c r="I308" s="9" t="s">
        <v>19363</v>
      </c>
      <c r="J308" s="9" t="s">
        <v>10884</v>
      </c>
      <c r="K308" t="s">
        <v>19364</v>
      </c>
      <c r="L308" t="s">
        <v>19365</v>
      </c>
      <c r="M308" s="2" t="str">
        <f>HYPERLINK(Таблица3[[#This Row],[RelativePath]])</f>
        <v>17 Площадка с навесом\GA3948333_10_20260313T192021Z.jpg</v>
      </c>
    </row>
    <row r="309" spans="1:13" x14ac:dyDescent="0.25">
      <c r="A309" t="s">
        <v>17</v>
      </c>
      <c r="B309" s="3">
        <v>46094</v>
      </c>
      <c r="C309" s="5">
        <v>0.81094907407407413</v>
      </c>
      <c r="D309" s="1" t="s">
        <v>226</v>
      </c>
      <c r="E309" t="s">
        <v>19394</v>
      </c>
      <c r="F309" t="s">
        <v>18883</v>
      </c>
      <c r="I309" s="9" t="s">
        <v>19366</v>
      </c>
      <c r="J309" s="9" t="s">
        <v>10884</v>
      </c>
      <c r="K309" t="s">
        <v>19367</v>
      </c>
      <c r="L309" t="s">
        <v>19368</v>
      </c>
      <c r="M309" s="2" t="str">
        <f>HYPERLINK(Таблица3[[#This Row],[RelativePath]])</f>
        <v>17 Площадка с навесом\GA3948333_10_20260313T192746Z.jpg</v>
      </c>
    </row>
    <row r="310" spans="1:13" x14ac:dyDescent="0.25">
      <c r="A310" t="s">
        <v>17</v>
      </c>
      <c r="B310" s="3">
        <v>46094</v>
      </c>
      <c r="C310" s="5">
        <v>0.81106481481481485</v>
      </c>
      <c r="D310" s="1" t="s">
        <v>226</v>
      </c>
      <c r="E310" t="s">
        <v>19394</v>
      </c>
      <c r="F310" t="s">
        <v>18883</v>
      </c>
      <c r="I310" s="9" t="s">
        <v>19369</v>
      </c>
      <c r="J310" s="9" t="s">
        <v>10884</v>
      </c>
      <c r="K310" t="s">
        <v>19370</v>
      </c>
      <c r="L310" t="s">
        <v>19371</v>
      </c>
      <c r="M310" s="2" t="str">
        <f>HYPERLINK(Таблица3[[#This Row],[RelativePath]])</f>
        <v>17 Площадка с навесом\GA3948333_10_20260313T192756Z.jpg</v>
      </c>
    </row>
    <row r="311" spans="1:13" x14ac:dyDescent="0.25">
      <c r="A311" t="s">
        <v>17</v>
      </c>
      <c r="B311" s="3">
        <v>46094</v>
      </c>
      <c r="C311" s="5">
        <v>0.82034722222222223</v>
      </c>
      <c r="D311" s="1" t="s">
        <v>226</v>
      </c>
      <c r="E311" t="s">
        <v>19394</v>
      </c>
      <c r="F311" t="s">
        <v>18883</v>
      </c>
      <c r="I311" s="9" t="s">
        <v>19372</v>
      </c>
      <c r="J311" s="9" t="s">
        <v>10884</v>
      </c>
      <c r="K311" t="s">
        <v>19373</v>
      </c>
      <c r="L311" t="s">
        <v>19374</v>
      </c>
      <c r="M311" s="2" t="str">
        <f>HYPERLINK(Таблица3[[#This Row],[RelativePath]])</f>
        <v>17 Площадка с навесом\GA3948333_10_20260313T194118Z.jpg</v>
      </c>
    </row>
    <row r="312" spans="1:13" x14ac:dyDescent="0.25">
      <c r="A312" t="s">
        <v>13</v>
      </c>
      <c r="B312" s="3">
        <v>46097</v>
      </c>
      <c r="C312" s="5">
        <v>0.68797453703703704</v>
      </c>
      <c r="D312" s="1" t="s">
        <v>226</v>
      </c>
      <c r="E312" t="s">
        <v>3356</v>
      </c>
      <c r="F312" t="s">
        <v>53</v>
      </c>
      <c r="G312">
        <v>1</v>
      </c>
      <c r="I312" s="9" t="s">
        <v>19875</v>
      </c>
      <c r="J312" s="9" t="s">
        <v>12007</v>
      </c>
      <c r="K312" t="s">
        <v>19876</v>
      </c>
      <c r="L312" t="s">
        <v>19877</v>
      </c>
      <c r="M312" s="2" t="str">
        <f>HYPERLINK(Таблица3[[#This Row],[RelativePath]])</f>
        <v>10 Въезд ангар\GA3948333_6_20260316T163041Z.jpg</v>
      </c>
    </row>
    <row r="313" spans="1:13" x14ac:dyDescent="0.25">
      <c r="A313" t="s">
        <v>13</v>
      </c>
      <c r="B313" s="3">
        <v>46097</v>
      </c>
      <c r="C313" s="5">
        <v>0.68800925925925926</v>
      </c>
      <c r="D313" s="1" t="s">
        <v>226</v>
      </c>
      <c r="E313" t="s">
        <v>3356</v>
      </c>
      <c r="F313" t="s">
        <v>53</v>
      </c>
      <c r="G313">
        <v>1</v>
      </c>
      <c r="I313" s="9" t="s">
        <v>19878</v>
      </c>
      <c r="J313" s="9" t="s">
        <v>12007</v>
      </c>
      <c r="K313" t="s">
        <v>19879</v>
      </c>
      <c r="L313" t="s">
        <v>19880</v>
      </c>
      <c r="M313" s="2" t="str">
        <f>HYPERLINK(Таблица3[[#This Row],[RelativePath]])</f>
        <v>10 Въезд ангар\GA3948333_6_20260316T163044Z.jpg</v>
      </c>
    </row>
    <row r="314" spans="1:13" x14ac:dyDescent="0.25">
      <c r="A314" t="s">
        <v>13</v>
      </c>
      <c r="B314" s="3">
        <v>46097</v>
      </c>
      <c r="C314" s="5">
        <v>0.68758101851851849</v>
      </c>
      <c r="D314" s="1" t="s">
        <v>226</v>
      </c>
      <c r="E314" t="s">
        <v>3356</v>
      </c>
      <c r="F314" t="s">
        <v>53</v>
      </c>
      <c r="G314">
        <v>1</v>
      </c>
      <c r="I314" s="9" t="s">
        <v>19869</v>
      </c>
      <c r="J314" s="9" t="s">
        <v>12007</v>
      </c>
      <c r="K314" t="s">
        <v>19870</v>
      </c>
      <c r="L314" t="s">
        <v>19871</v>
      </c>
      <c r="M314" s="2" t="str">
        <f>HYPERLINK(Таблица3[[#This Row],[RelativePath]])</f>
        <v>10 Въезд ангар\GA3948333_6_20260316T163007Z.jpg</v>
      </c>
    </row>
    <row r="315" spans="1:13" x14ac:dyDescent="0.25">
      <c r="A315" t="s">
        <v>13</v>
      </c>
      <c r="B315" s="3">
        <v>46097</v>
      </c>
      <c r="C315" s="5">
        <v>0.68770833333333337</v>
      </c>
      <c r="D315" s="1" t="s">
        <v>226</v>
      </c>
      <c r="E315" t="s">
        <v>3356</v>
      </c>
      <c r="F315" t="s">
        <v>53</v>
      </c>
      <c r="G315">
        <v>1</v>
      </c>
      <c r="I315" s="9" t="s">
        <v>19872</v>
      </c>
      <c r="J315" s="9" t="s">
        <v>12007</v>
      </c>
      <c r="K315" t="s">
        <v>19873</v>
      </c>
      <c r="L315" t="s">
        <v>19874</v>
      </c>
      <c r="M315" s="2" t="str">
        <f>HYPERLINK(Таблица3[[#This Row],[RelativePath]])</f>
        <v>10 Въезд ангар\GA3948333_6_20260316T163018Z.jpg</v>
      </c>
    </row>
    <row r="316" spans="1:13" x14ac:dyDescent="0.25">
      <c r="A316" t="s">
        <v>14</v>
      </c>
      <c r="B316" s="3">
        <v>46098</v>
      </c>
      <c r="C316" s="5">
        <v>0.73804398148148154</v>
      </c>
      <c r="D316" s="1" t="s">
        <v>226</v>
      </c>
      <c r="E316" t="s">
        <v>4940</v>
      </c>
      <c r="F316" t="s">
        <v>58</v>
      </c>
      <c r="I316" s="9" t="s">
        <v>20180</v>
      </c>
      <c r="J316" s="9" t="s">
        <v>12007</v>
      </c>
      <c r="K316" t="s">
        <v>20181</v>
      </c>
      <c r="L316" t="s">
        <v>20182</v>
      </c>
      <c r="M316" s="2" t="str">
        <f>HYPERLINK(Таблица3[[#This Row],[RelativePath]])</f>
        <v>10 Въезд ангар\GA3948333_6_20260317T174247Z.jpg</v>
      </c>
    </row>
    <row r="317" spans="1:13" x14ac:dyDescent="0.25">
      <c r="A317" t="s">
        <v>14</v>
      </c>
      <c r="B317" s="3">
        <v>46098</v>
      </c>
      <c r="C317" s="5">
        <v>0.74157407407407405</v>
      </c>
      <c r="D317" s="1" t="s">
        <v>226</v>
      </c>
      <c r="E317" t="s">
        <v>4940</v>
      </c>
      <c r="F317" t="s">
        <v>58</v>
      </c>
      <c r="I317" s="9" t="s">
        <v>20189</v>
      </c>
      <c r="J317" s="9" t="s">
        <v>12007</v>
      </c>
      <c r="K317" t="s">
        <v>20190</v>
      </c>
      <c r="L317" t="s">
        <v>20191</v>
      </c>
      <c r="M317" s="2" t="str">
        <f>HYPERLINK(Таблица3[[#This Row],[RelativePath]])</f>
        <v>10 Въезд ангар\GA3948333_6_20260317T174752Z.jpg</v>
      </c>
    </row>
    <row r="318" spans="1:13" x14ac:dyDescent="0.25">
      <c r="A318" t="s">
        <v>14</v>
      </c>
      <c r="B318" s="3">
        <v>46098</v>
      </c>
      <c r="C318" s="5">
        <v>0.75255787037037036</v>
      </c>
      <c r="D318" s="1" t="s">
        <v>226</v>
      </c>
      <c r="E318" t="s">
        <v>4940</v>
      </c>
      <c r="F318" t="s">
        <v>58</v>
      </c>
      <c r="I318" s="9" t="s">
        <v>20198</v>
      </c>
      <c r="J318" s="9" t="s">
        <v>12007</v>
      </c>
      <c r="K318" t="s">
        <v>20199</v>
      </c>
      <c r="L318" t="s">
        <v>20200</v>
      </c>
      <c r="M318" s="2" t="str">
        <f>HYPERLINK(Таблица3[[#This Row],[RelativePath]])</f>
        <v>10 Въезд ангар\GA3948333_6_20260317T180341Z.jpg</v>
      </c>
    </row>
    <row r="319" spans="1:13" x14ac:dyDescent="0.25">
      <c r="A319" t="s">
        <v>14</v>
      </c>
      <c r="B319" s="3">
        <v>46098</v>
      </c>
      <c r="C319" s="5">
        <v>0.74850694444444443</v>
      </c>
      <c r="D319" s="1" t="s">
        <v>226</v>
      </c>
      <c r="E319" t="s">
        <v>4940</v>
      </c>
      <c r="F319" t="s">
        <v>58</v>
      </c>
      <c r="I319" s="9" t="s">
        <v>20195</v>
      </c>
      <c r="J319" s="9" t="s">
        <v>12007</v>
      </c>
      <c r="K319" t="s">
        <v>20196</v>
      </c>
      <c r="L319" t="s">
        <v>20197</v>
      </c>
      <c r="M319" s="2" t="str">
        <f>HYPERLINK(Таблица3[[#This Row],[RelativePath]])</f>
        <v>10 Въезд ангар\GA3948333_6_20260317T175751Z.jpg</v>
      </c>
    </row>
    <row r="320" spans="1:13" x14ac:dyDescent="0.25">
      <c r="A320" t="s">
        <v>14</v>
      </c>
      <c r="B320" s="3">
        <v>46098</v>
      </c>
      <c r="C320" s="5">
        <v>0.7358217592592593</v>
      </c>
      <c r="D320" s="1" t="s">
        <v>226</v>
      </c>
      <c r="E320" t="s">
        <v>4940</v>
      </c>
      <c r="F320" t="s">
        <v>58</v>
      </c>
      <c r="I320" s="9" t="s">
        <v>20177</v>
      </c>
      <c r="J320" s="9" t="s">
        <v>12007</v>
      </c>
      <c r="K320" t="s">
        <v>20178</v>
      </c>
      <c r="L320" t="s">
        <v>20179</v>
      </c>
      <c r="M320" s="2" t="str">
        <f>HYPERLINK(Таблица3[[#This Row],[RelativePath]])</f>
        <v>10 Въезд ангар\GA3948333_6_20260317T173935Z.jpg</v>
      </c>
    </row>
    <row r="321" spans="1:13" x14ac:dyDescent="0.25">
      <c r="A321" t="s">
        <v>14</v>
      </c>
      <c r="B321" s="3">
        <v>46098</v>
      </c>
      <c r="C321" s="5">
        <v>0.74280092592592595</v>
      </c>
      <c r="D321" s="1" t="s">
        <v>226</v>
      </c>
      <c r="E321" t="s">
        <v>4940</v>
      </c>
      <c r="F321" t="s">
        <v>58</v>
      </c>
      <c r="I321" s="9" t="s">
        <v>20192</v>
      </c>
      <c r="J321" s="9" t="s">
        <v>12007</v>
      </c>
      <c r="K321" t="s">
        <v>20193</v>
      </c>
      <c r="L321" t="s">
        <v>20194</v>
      </c>
      <c r="M321" s="2" t="str">
        <f>HYPERLINK(Таблица3[[#This Row],[RelativePath]])</f>
        <v>10 Въезд ангар\GA3948333_6_20260317T174938Z.jpg</v>
      </c>
    </row>
    <row r="322" spans="1:13" x14ac:dyDescent="0.25">
      <c r="A322" t="s">
        <v>14</v>
      </c>
      <c r="B322" s="3">
        <v>46098</v>
      </c>
      <c r="C322" s="5">
        <v>0.74020833333333336</v>
      </c>
      <c r="D322" s="1" t="s">
        <v>226</v>
      </c>
      <c r="E322" t="s">
        <v>4940</v>
      </c>
      <c r="F322" t="s">
        <v>58</v>
      </c>
      <c r="I322" s="9" t="s">
        <v>20186</v>
      </c>
      <c r="J322" s="9" t="s">
        <v>12007</v>
      </c>
      <c r="K322" t="s">
        <v>20187</v>
      </c>
      <c r="L322" t="s">
        <v>20188</v>
      </c>
      <c r="M322" s="2" t="str">
        <f>HYPERLINK(Таблица3[[#This Row],[RelativePath]])</f>
        <v>10 Въезд ангар\GA3948333_6_20260317T174554Z.jpg</v>
      </c>
    </row>
    <row r="323" spans="1:13" x14ac:dyDescent="0.25">
      <c r="A323" t="s">
        <v>14</v>
      </c>
      <c r="B323" s="3">
        <v>46098</v>
      </c>
      <c r="C323" s="5">
        <v>0.73942129629629627</v>
      </c>
      <c r="D323" s="1" t="s">
        <v>226</v>
      </c>
      <c r="E323" t="s">
        <v>4940</v>
      </c>
      <c r="F323" t="s">
        <v>58</v>
      </c>
      <c r="I323" s="9" t="s">
        <v>20183</v>
      </c>
      <c r="J323" s="9" t="s">
        <v>12007</v>
      </c>
      <c r="K323" t="s">
        <v>20184</v>
      </c>
      <c r="L323" t="s">
        <v>20185</v>
      </c>
      <c r="M323" s="2" t="str">
        <f>HYPERLINK(Таблица3[[#This Row],[RelativePath]])</f>
        <v>10 Въезд ангар\GA3948333_6_20260317T174446Z.jpg</v>
      </c>
    </row>
    <row r="324" spans="1:13" x14ac:dyDescent="0.25">
      <c r="A324" t="s">
        <v>14</v>
      </c>
      <c r="B324" s="3">
        <v>46098</v>
      </c>
      <c r="C324" s="5">
        <v>0.7537152777777778</v>
      </c>
      <c r="D324" s="1" t="s">
        <v>226</v>
      </c>
      <c r="E324" t="s">
        <v>4940</v>
      </c>
      <c r="F324" t="s">
        <v>58</v>
      </c>
      <c r="I324" s="9" t="s">
        <v>20363</v>
      </c>
      <c r="J324" s="9" t="s">
        <v>11697</v>
      </c>
      <c r="K324" t="s">
        <v>20364</v>
      </c>
      <c r="L324" t="s">
        <v>20365</v>
      </c>
      <c r="M324" s="2" t="str">
        <f>HYPERLINK(Таблица3[[#This Row],[RelativePath]])</f>
        <v>11 Навес пилмат\GA3948333_5_20260317T180521Z.jpg</v>
      </c>
    </row>
    <row r="325" spans="1:13" x14ac:dyDescent="0.25">
      <c r="A325" t="s">
        <v>14</v>
      </c>
      <c r="B325" s="3">
        <v>46098</v>
      </c>
      <c r="C325" s="5">
        <v>0.73924768518518513</v>
      </c>
      <c r="D325" s="1" t="s">
        <v>226</v>
      </c>
      <c r="E325" t="s">
        <v>4940</v>
      </c>
      <c r="F325" t="s">
        <v>58</v>
      </c>
      <c r="I325" s="9" t="s">
        <v>20348</v>
      </c>
      <c r="J325" s="9" t="s">
        <v>11697</v>
      </c>
      <c r="K325" t="s">
        <v>20349</v>
      </c>
      <c r="L325" t="s">
        <v>20350</v>
      </c>
      <c r="M325" s="2" t="str">
        <f>HYPERLINK(Таблица3[[#This Row],[RelativePath]])</f>
        <v>11 Навес пилмат\GA3948333_5_20260317T174431Z.jpg</v>
      </c>
    </row>
    <row r="326" spans="1:13" x14ac:dyDescent="0.25">
      <c r="A326" t="s">
        <v>14</v>
      </c>
      <c r="B326" s="3">
        <v>46098</v>
      </c>
      <c r="C326" s="5">
        <v>0.7403819444444445</v>
      </c>
      <c r="D326" s="1" t="s">
        <v>226</v>
      </c>
      <c r="E326" t="s">
        <v>4940</v>
      </c>
      <c r="F326" t="s">
        <v>58</v>
      </c>
      <c r="I326" s="9" t="s">
        <v>20351</v>
      </c>
      <c r="J326" s="9" t="s">
        <v>11697</v>
      </c>
      <c r="K326" t="s">
        <v>20352</v>
      </c>
      <c r="L326" t="s">
        <v>20353</v>
      </c>
      <c r="M326" s="2" t="str">
        <f>HYPERLINK(Таблица3[[#This Row],[RelativePath]])</f>
        <v>11 Навес пилмат\GA3948333_5_20260317T174609Z.jpg</v>
      </c>
    </row>
    <row r="327" spans="1:13" x14ac:dyDescent="0.25">
      <c r="A327" t="s">
        <v>14</v>
      </c>
      <c r="B327" s="3">
        <v>46098</v>
      </c>
      <c r="C327" s="5">
        <v>0.74164351851851851</v>
      </c>
      <c r="D327" s="1" t="s">
        <v>226</v>
      </c>
      <c r="E327" t="s">
        <v>4940</v>
      </c>
      <c r="F327" t="s">
        <v>58</v>
      </c>
      <c r="I327" s="9" t="s">
        <v>20354</v>
      </c>
      <c r="J327" s="9" t="s">
        <v>11697</v>
      </c>
      <c r="K327" t="s">
        <v>20355</v>
      </c>
      <c r="L327" t="s">
        <v>20356</v>
      </c>
      <c r="M327" s="2" t="str">
        <f>HYPERLINK(Таблица3[[#This Row],[RelativePath]])</f>
        <v>11 Навес пилмат\GA3948333_5_20260317T174758Z.jpg</v>
      </c>
    </row>
    <row r="328" spans="1:13" x14ac:dyDescent="0.25">
      <c r="A328" t="s">
        <v>14</v>
      </c>
      <c r="B328" s="3">
        <v>46098</v>
      </c>
      <c r="C328" s="5">
        <v>0.74259259259259258</v>
      </c>
      <c r="D328" s="1" t="s">
        <v>226</v>
      </c>
      <c r="E328" t="s">
        <v>4940</v>
      </c>
      <c r="F328" t="s">
        <v>58</v>
      </c>
      <c r="I328" s="9" t="s">
        <v>20357</v>
      </c>
      <c r="J328" s="9" t="s">
        <v>11697</v>
      </c>
      <c r="K328" t="s">
        <v>20358</v>
      </c>
      <c r="L328" t="s">
        <v>20359</v>
      </c>
      <c r="M328" s="2" t="str">
        <f>HYPERLINK(Таблица3[[#This Row],[RelativePath]])</f>
        <v>11 Навес пилмат\GA3948333_5_20260317T174920Z.jpg</v>
      </c>
    </row>
    <row r="329" spans="1:13" x14ac:dyDescent="0.25">
      <c r="A329" t="s">
        <v>14</v>
      </c>
      <c r="B329" s="3">
        <v>46098</v>
      </c>
      <c r="C329" s="5">
        <v>0.75270833333333331</v>
      </c>
      <c r="D329" s="1" t="s">
        <v>226</v>
      </c>
      <c r="E329" t="s">
        <v>4940</v>
      </c>
      <c r="F329" t="s">
        <v>58</v>
      </c>
      <c r="I329" s="9" t="s">
        <v>20360</v>
      </c>
      <c r="J329" s="9" t="s">
        <v>11697</v>
      </c>
      <c r="K329" t="s">
        <v>20361</v>
      </c>
      <c r="L329" t="s">
        <v>20362</v>
      </c>
      <c r="M329" s="2" t="str">
        <f>HYPERLINK(Таблица3[[#This Row],[RelativePath]])</f>
        <v>11 Навес пилмат\GA3948333_5_20260317T180354Z.jpg</v>
      </c>
    </row>
    <row r="330" spans="1:13" x14ac:dyDescent="0.25">
      <c r="A330" t="s">
        <v>16</v>
      </c>
      <c r="B330" s="3">
        <v>46100</v>
      </c>
      <c r="C330" s="5">
        <v>0.60350694444444442</v>
      </c>
      <c r="D330" s="1" t="s">
        <v>226</v>
      </c>
      <c r="E330" t="s">
        <v>20695</v>
      </c>
      <c r="F330" t="s">
        <v>5697</v>
      </c>
      <c r="I330" s="9" t="s">
        <v>20306</v>
      </c>
      <c r="J330" s="9" t="s">
        <v>12007</v>
      </c>
      <c r="K330" t="s">
        <v>20307</v>
      </c>
      <c r="L330" t="s">
        <v>20308</v>
      </c>
      <c r="M330" s="2" t="str">
        <f>HYPERLINK(Таблица3[[#This Row],[RelativePath]])</f>
        <v>10 Въезд ангар\GA3948333_6_20260319T142903Z.jpg</v>
      </c>
    </row>
    <row r="331" spans="1:13" x14ac:dyDescent="0.25">
      <c r="A331" t="s">
        <v>16</v>
      </c>
      <c r="B331" s="3">
        <v>46100</v>
      </c>
      <c r="C331" s="5">
        <v>0.59932870370370372</v>
      </c>
      <c r="D331" s="1" t="s">
        <v>226</v>
      </c>
      <c r="E331" t="s">
        <v>20695</v>
      </c>
      <c r="F331" t="s">
        <v>5697</v>
      </c>
      <c r="I331" s="9" t="s">
        <v>20276</v>
      </c>
      <c r="J331" s="9" t="s">
        <v>12007</v>
      </c>
      <c r="K331" t="s">
        <v>20277</v>
      </c>
      <c r="L331" t="s">
        <v>20278</v>
      </c>
      <c r="M331" s="2" t="str">
        <f>HYPERLINK(Таблица3[[#This Row],[RelativePath]])</f>
        <v>10 Въезд ангар\GA3948333_6_20260319T142302Z.jpg</v>
      </c>
    </row>
    <row r="332" spans="1:13" x14ac:dyDescent="0.25">
      <c r="A332" t="s">
        <v>16</v>
      </c>
      <c r="B332" s="3">
        <v>46100</v>
      </c>
      <c r="C332" s="5">
        <v>0.60271990740740744</v>
      </c>
      <c r="D332" s="1" t="s">
        <v>226</v>
      </c>
      <c r="E332" t="s">
        <v>20695</v>
      </c>
      <c r="F332" t="s">
        <v>5697</v>
      </c>
      <c r="I332" s="9" t="s">
        <v>20300</v>
      </c>
      <c r="J332" s="9" t="s">
        <v>12007</v>
      </c>
      <c r="K332" t="s">
        <v>20301</v>
      </c>
      <c r="L332" t="s">
        <v>20302</v>
      </c>
      <c r="M332" s="2" t="str">
        <f>HYPERLINK(Таблица3[[#This Row],[RelativePath]])</f>
        <v>10 Въезд ангар\GA3948333_6_20260319T142755Z.jpg</v>
      </c>
    </row>
    <row r="333" spans="1:13" x14ac:dyDescent="0.25">
      <c r="A333" t="s">
        <v>16</v>
      </c>
      <c r="B333" s="3">
        <v>46100</v>
      </c>
      <c r="C333" s="5">
        <v>0.60318287037037033</v>
      </c>
      <c r="D333" s="1" t="s">
        <v>226</v>
      </c>
      <c r="E333" t="s">
        <v>20695</v>
      </c>
      <c r="F333" t="s">
        <v>5697</v>
      </c>
      <c r="I333" s="9" t="s">
        <v>20303</v>
      </c>
      <c r="J333" s="9" t="s">
        <v>12007</v>
      </c>
      <c r="K333" t="s">
        <v>20304</v>
      </c>
      <c r="L333" t="s">
        <v>20305</v>
      </c>
      <c r="M333" s="2" t="str">
        <f>HYPERLINK(Таблица3[[#This Row],[RelativePath]])</f>
        <v>10 Въезд ангар\GA3948333_6_20260319T142835Z.jpg</v>
      </c>
    </row>
    <row r="334" spans="1:13" x14ac:dyDescent="0.25">
      <c r="A334" t="s">
        <v>16</v>
      </c>
      <c r="B334" s="3">
        <v>46100</v>
      </c>
      <c r="C334" s="5">
        <v>0.60387731481481477</v>
      </c>
      <c r="D334" s="1" t="s">
        <v>226</v>
      </c>
      <c r="E334" t="s">
        <v>20695</v>
      </c>
      <c r="F334" t="s">
        <v>5697</v>
      </c>
      <c r="I334" s="9" t="s">
        <v>20309</v>
      </c>
      <c r="J334" s="9" t="s">
        <v>12007</v>
      </c>
      <c r="K334" t="s">
        <v>20310</v>
      </c>
      <c r="L334" t="s">
        <v>20311</v>
      </c>
      <c r="M334" s="2" t="str">
        <f>HYPERLINK(Таблица3[[#This Row],[RelativePath]])</f>
        <v>10 Въезд ангар\GA3948333_6_20260319T142935Z.jpg</v>
      </c>
    </row>
    <row r="335" spans="1:13" x14ac:dyDescent="0.25">
      <c r="A335" t="s">
        <v>16</v>
      </c>
      <c r="B335" s="3">
        <v>46100</v>
      </c>
      <c r="C335" s="5">
        <v>0.6013425925925926</v>
      </c>
      <c r="D335" s="1" t="s">
        <v>226</v>
      </c>
      <c r="E335" t="s">
        <v>20695</v>
      </c>
      <c r="F335" t="s">
        <v>5697</v>
      </c>
      <c r="I335" s="9" t="s">
        <v>20291</v>
      </c>
      <c r="J335" s="9" t="s">
        <v>12007</v>
      </c>
      <c r="K335" t="s">
        <v>20292</v>
      </c>
      <c r="L335" t="s">
        <v>20293</v>
      </c>
      <c r="M335" s="2" t="str">
        <f>HYPERLINK(Таблица3[[#This Row],[RelativePath]])</f>
        <v>10 Въезд ангар\GA3948333_6_20260319T142556Z.jpg</v>
      </c>
    </row>
    <row r="336" spans="1:13" x14ac:dyDescent="0.25">
      <c r="A336" t="s">
        <v>16</v>
      </c>
      <c r="B336" s="3">
        <v>46100</v>
      </c>
      <c r="C336" s="5">
        <v>0.59820601851851851</v>
      </c>
      <c r="D336" s="1" t="s">
        <v>226</v>
      </c>
      <c r="E336" t="s">
        <v>20695</v>
      </c>
      <c r="F336" t="s">
        <v>5697</v>
      </c>
      <c r="I336" s="9" t="s">
        <v>20267</v>
      </c>
      <c r="J336" s="9" t="s">
        <v>12007</v>
      </c>
      <c r="K336" t="s">
        <v>20268</v>
      </c>
      <c r="L336" t="s">
        <v>20269</v>
      </c>
      <c r="M336" s="2" t="str">
        <f>HYPERLINK(Таблица3[[#This Row],[RelativePath]])</f>
        <v>10 Въезд ангар\GA3948333_6_20260319T142125Z.jpg</v>
      </c>
    </row>
    <row r="337" spans="1:13" x14ac:dyDescent="0.25">
      <c r="A337" t="s">
        <v>16</v>
      </c>
      <c r="B337" s="3">
        <v>46100</v>
      </c>
      <c r="C337" s="5">
        <v>0.5988310185185185</v>
      </c>
      <c r="D337" s="1" t="s">
        <v>226</v>
      </c>
      <c r="E337" t="s">
        <v>20695</v>
      </c>
      <c r="F337" t="s">
        <v>5697</v>
      </c>
      <c r="I337" s="9" t="s">
        <v>20273</v>
      </c>
      <c r="J337" s="9" t="s">
        <v>12007</v>
      </c>
      <c r="K337" t="s">
        <v>20274</v>
      </c>
      <c r="L337" t="s">
        <v>20275</v>
      </c>
      <c r="M337" s="2" t="str">
        <f>HYPERLINK(Таблица3[[#This Row],[RelativePath]])</f>
        <v>10 Въезд ангар\GA3948333_6_20260319T142219Z.jpg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s="9" t="s">
        <v>20297</v>
      </c>
      <c r="J338" s="9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0.59851851851851856</v>
      </c>
      <c r="D339" s="1" t="s">
        <v>226</v>
      </c>
      <c r="E339" t="s">
        <v>20695</v>
      </c>
      <c r="F339" t="s">
        <v>5697</v>
      </c>
      <c r="I339" s="9" t="s">
        <v>20270</v>
      </c>
      <c r="J339" s="9" t="s">
        <v>12007</v>
      </c>
      <c r="K339" t="s">
        <v>20271</v>
      </c>
      <c r="L339" t="s">
        <v>20272</v>
      </c>
      <c r="M339" s="2" t="str">
        <f>HYPERLINK(Таблица3[[#This Row],[RelativePath]])</f>
        <v>10 Въезд ангар\GA3948333_6_20260319T142152Z.jpg</v>
      </c>
    </row>
    <row r="340" spans="1:13" x14ac:dyDescent="0.25">
      <c r="A340" t="s">
        <v>16</v>
      </c>
      <c r="B340" s="3">
        <v>46100</v>
      </c>
      <c r="C340" s="5">
        <v>0.60181712962962963</v>
      </c>
      <c r="D340" s="1" t="s">
        <v>226</v>
      </c>
      <c r="E340" t="s">
        <v>20695</v>
      </c>
      <c r="F340" t="s">
        <v>5697</v>
      </c>
      <c r="I340" s="9" t="s">
        <v>20294</v>
      </c>
      <c r="J340" s="9" t="s">
        <v>12007</v>
      </c>
      <c r="K340" t="s">
        <v>20295</v>
      </c>
      <c r="L340" t="s">
        <v>20296</v>
      </c>
      <c r="M340" s="2" t="str">
        <f>HYPERLINK(Таблица3[[#This Row],[RelativePath]])</f>
        <v>10 Въезд ангар\GA3948333_6_20260319T142637Z.jpg</v>
      </c>
    </row>
    <row r="341" spans="1:13" x14ac:dyDescent="0.25">
      <c r="A341" t="s">
        <v>16</v>
      </c>
      <c r="B341" s="3">
        <v>46100</v>
      </c>
      <c r="C341" s="5">
        <v>0.60084490740740737</v>
      </c>
      <c r="D341" s="1" t="s">
        <v>226</v>
      </c>
      <c r="E341" t="s">
        <v>20695</v>
      </c>
      <c r="F341" t="s">
        <v>5697</v>
      </c>
      <c r="I341" s="9" t="s">
        <v>20288</v>
      </c>
      <c r="J341" s="9" t="s">
        <v>12007</v>
      </c>
      <c r="K341" t="s">
        <v>20289</v>
      </c>
      <c r="L341" t="s">
        <v>20290</v>
      </c>
      <c r="M341" s="2" t="str">
        <f>HYPERLINK(Таблица3[[#This Row],[RelativePath]])</f>
        <v>10 Въезд ангар\GA3948333_6_20260319T142513Z.jpg</v>
      </c>
    </row>
    <row r="342" spans="1:13" x14ac:dyDescent="0.25">
      <c r="A342" t="s">
        <v>16</v>
      </c>
      <c r="B342" s="3">
        <v>46100</v>
      </c>
      <c r="C342" s="5">
        <v>0.60052083333333328</v>
      </c>
      <c r="D342" s="1" t="s">
        <v>226</v>
      </c>
      <c r="E342" t="s">
        <v>20695</v>
      </c>
      <c r="F342" t="s">
        <v>5697</v>
      </c>
      <c r="I342" s="9" t="s">
        <v>20285</v>
      </c>
      <c r="J342" s="9" t="s">
        <v>12007</v>
      </c>
      <c r="K342" t="s">
        <v>20286</v>
      </c>
      <c r="L342" t="s">
        <v>20287</v>
      </c>
      <c r="M342" s="2" t="str">
        <f>HYPERLINK(Таблица3[[#This Row],[RelativePath]])</f>
        <v>10 Въезд ангар\GA3948333_6_20260319T142445Z.jpg</v>
      </c>
    </row>
    <row r="343" spans="1:13" x14ac:dyDescent="0.25">
      <c r="A343" t="s">
        <v>16</v>
      </c>
      <c r="B343" s="3">
        <v>46100</v>
      </c>
      <c r="C343" s="5">
        <v>0.60427083333333331</v>
      </c>
      <c r="D343" s="1" t="s">
        <v>226</v>
      </c>
      <c r="E343" t="s">
        <v>20695</v>
      </c>
      <c r="F343" t="s">
        <v>5697</v>
      </c>
      <c r="I343" s="9" t="s">
        <v>20312</v>
      </c>
      <c r="J343" s="9" t="s">
        <v>12007</v>
      </c>
      <c r="K343" t="s">
        <v>20313</v>
      </c>
      <c r="L343" t="s">
        <v>20314</v>
      </c>
      <c r="M343" s="2" t="str">
        <f>HYPERLINK(Таблица3[[#This Row],[RelativePath]])</f>
        <v>10 Въезд ангар\GA3948333_6_20260319T143009Z.jpg</v>
      </c>
    </row>
    <row r="344" spans="1:13" x14ac:dyDescent="0.25">
      <c r="A344" t="s">
        <v>16</v>
      </c>
      <c r="B344" s="3">
        <v>46100</v>
      </c>
      <c r="C344" s="5">
        <v>0.60467592592592589</v>
      </c>
      <c r="D344" s="1" t="s">
        <v>226</v>
      </c>
      <c r="E344" t="s">
        <v>20695</v>
      </c>
      <c r="F344" t="s">
        <v>5697</v>
      </c>
      <c r="I344" s="9" t="s">
        <v>20315</v>
      </c>
      <c r="J344" s="9" t="s">
        <v>12007</v>
      </c>
      <c r="K344" t="s">
        <v>20316</v>
      </c>
      <c r="L344" t="s">
        <v>20317</v>
      </c>
      <c r="M344" s="2" t="str">
        <f>HYPERLINK(Таблица3[[#This Row],[RelativePath]])</f>
        <v>10 Въезд ангар\GA3948333_6_20260319T143044Z.jpg</v>
      </c>
    </row>
    <row r="345" spans="1:13" x14ac:dyDescent="0.25">
      <c r="A345" t="s">
        <v>16</v>
      </c>
      <c r="B345" s="3">
        <v>46100</v>
      </c>
      <c r="C345" s="5">
        <v>0.60020833333333334</v>
      </c>
      <c r="D345" s="1" t="s">
        <v>226</v>
      </c>
      <c r="E345" t="s">
        <v>20695</v>
      </c>
      <c r="F345" t="s">
        <v>5697</v>
      </c>
      <c r="I345" s="9" t="s">
        <v>20282</v>
      </c>
      <c r="J345" s="9" t="s">
        <v>12007</v>
      </c>
      <c r="K345" t="s">
        <v>20283</v>
      </c>
      <c r="L345" t="s">
        <v>20284</v>
      </c>
      <c r="M345" s="2" t="str">
        <f>HYPERLINK(Таблица3[[#This Row],[RelativePath]])</f>
        <v>10 Въезд ангар\GA3948333_6_20260319T142418Z.jpg</v>
      </c>
    </row>
    <row r="346" spans="1:13" x14ac:dyDescent="0.25">
      <c r="A346" t="s">
        <v>16</v>
      </c>
      <c r="B346" s="3">
        <v>46100</v>
      </c>
      <c r="C346" s="5">
        <v>0.59973379629629631</v>
      </c>
      <c r="D346" s="1" t="s">
        <v>226</v>
      </c>
      <c r="E346" t="s">
        <v>20695</v>
      </c>
      <c r="F346" t="s">
        <v>5697</v>
      </c>
      <c r="I346" s="9" t="s">
        <v>20279</v>
      </c>
      <c r="J346" s="9" t="s">
        <v>12007</v>
      </c>
      <c r="K346" t="s">
        <v>20280</v>
      </c>
      <c r="L346" t="s">
        <v>20281</v>
      </c>
      <c r="M346" s="2" t="str">
        <f>HYPERLINK(Таблица3[[#This Row],[RelativePath]])</f>
        <v>10 Въезд ангар\GA3948333_6_20260319T142337Z.jpg</v>
      </c>
    </row>
    <row r="347" spans="1:13" x14ac:dyDescent="0.25">
      <c r="A347" t="s">
        <v>18</v>
      </c>
      <c r="B347" s="3">
        <v>46102</v>
      </c>
      <c r="C347" s="5">
        <v>0.43402777777777779</v>
      </c>
      <c r="D347" s="1" t="s">
        <v>226</v>
      </c>
      <c r="E347" t="s">
        <v>21032</v>
      </c>
      <c r="F347" t="s">
        <v>1613</v>
      </c>
      <c r="H347" t="s">
        <v>2352</v>
      </c>
      <c r="I347" s="9" t="s">
        <v>20756</v>
      </c>
      <c r="J347" s="9" t="s">
        <v>2403</v>
      </c>
      <c r="K347" t="s">
        <v>20757</v>
      </c>
      <c r="L347" t="s">
        <v>20758</v>
      </c>
      <c r="M347" s="2" t="str">
        <f>HYPERLINK(Таблица3[[#This Row],[RelativePath]])</f>
        <v>4 Крыльцо офиса\K07156189_21_20260321T102500Z.jpg</v>
      </c>
    </row>
    <row r="348" spans="1:13" x14ac:dyDescent="0.25">
      <c r="A348" t="s">
        <v>18</v>
      </c>
      <c r="B348" s="3">
        <v>46102</v>
      </c>
      <c r="C348" s="5">
        <v>0.43361111111111111</v>
      </c>
      <c r="D348" s="1" t="s">
        <v>226</v>
      </c>
      <c r="E348" t="s">
        <v>21032</v>
      </c>
      <c r="F348" t="s">
        <v>1613</v>
      </c>
      <c r="I348" s="9" t="s">
        <v>20753</v>
      </c>
      <c r="J348" s="9" t="s">
        <v>2403</v>
      </c>
      <c r="K348" t="s">
        <v>20754</v>
      </c>
      <c r="L348" t="s">
        <v>20755</v>
      </c>
      <c r="M348" s="2" t="str">
        <f>HYPERLINK(Таблица3[[#This Row],[RelativePath]])</f>
        <v>4 Крыльцо офиса\K07156189_21_20260321T102424Z.jpg</v>
      </c>
    </row>
    <row r="349" spans="1:13" x14ac:dyDescent="0.25">
      <c r="A349" t="s">
        <v>14</v>
      </c>
      <c r="B349" s="3">
        <v>46105</v>
      </c>
      <c r="C349" s="5">
        <v>0.47196759259259258</v>
      </c>
      <c r="D349" s="1" t="s">
        <v>226</v>
      </c>
      <c r="E349" t="s">
        <v>4940</v>
      </c>
      <c r="F349" t="s">
        <v>3361</v>
      </c>
      <c r="I349" s="9" t="s">
        <v>21946</v>
      </c>
      <c r="J349" s="9" t="s">
        <v>2396</v>
      </c>
      <c r="K349" t="s">
        <v>21947</v>
      </c>
      <c r="L349" t="s">
        <v>21948</v>
      </c>
      <c r="M349" s="2" t="str">
        <f>HYPERLINK(Таблица3[[#This Row],[RelativePath]])</f>
        <v>7 Площадка 2 бетонщики\134160575_1_20260324T111938Z.jpg</v>
      </c>
    </row>
    <row r="350" spans="1:13" x14ac:dyDescent="0.25">
      <c r="A350" t="s">
        <v>14</v>
      </c>
      <c r="B350" s="3">
        <v>46105</v>
      </c>
      <c r="C350" s="5">
        <v>0.46976851851851853</v>
      </c>
      <c r="D350" s="1" t="s">
        <v>226</v>
      </c>
      <c r="E350" t="s">
        <v>4940</v>
      </c>
      <c r="F350" t="s">
        <v>3361</v>
      </c>
      <c r="I350" s="9" t="s">
        <v>21943</v>
      </c>
      <c r="J350" s="9" t="s">
        <v>2396</v>
      </c>
      <c r="K350" t="s">
        <v>21944</v>
      </c>
      <c r="L350" t="s">
        <v>21945</v>
      </c>
      <c r="M350" s="2" t="str">
        <f>HYPERLINK(Таблица3[[#This Row],[RelativePath]])</f>
        <v>7 Площадка 2 бетонщики\134160575_1_20260324T111628Z.jpg</v>
      </c>
    </row>
    <row r="351" spans="1:13" x14ac:dyDescent="0.25">
      <c r="A351" t="s">
        <v>14</v>
      </c>
      <c r="B351" s="3">
        <v>46105</v>
      </c>
      <c r="C351" s="5">
        <v>0.45481481481481484</v>
      </c>
      <c r="D351" s="1" t="s">
        <v>226</v>
      </c>
      <c r="E351" t="s">
        <v>22238</v>
      </c>
      <c r="F351" t="s">
        <v>58</v>
      </c>
      <c r="I351" s="9" t="s">
        <v>22072</v>
      </c>
      <c r="J351" s="9" t="s">
        <v>12007</v>
      </c>
      <c r="K351" t="s">
        <v>22073</v>
      </c>
      <c r="L351" t="s">
        <v>22074</v>
      </c>
      <c r="M351" s="2" t="str">
        <f>HYPERLINK(Таблица3[[#This Row],[RelativePath]])</f>
        <v>10 Въезд ангар\GA3948333_6_20260324T105456Z.jpg</v>
      </c>
    </row>
    <row r="352" spans="1:13" x14ac:dyDescent="0.25">
      <c r="A352" t="s">
        <v>14</v>
      </c>
      <c r="B352" s="3">
        <v>46105</v>
      </c>
      <c r="C352" s="5">
        <v>0.47450231481481481</v>
      </c>
      <c r="D352" s="1" t="s">
        <v>226</v>
      </c>
      <c r="E352" t="s">
        <v>4940</v>
      </c>
      <c r="F352" t="s">
        <v>3361</v>
      </c>
      <c r="I352" s="9" t="s">
        <v>21949</v>
      </c>
      <c r="J352" s="9" t="s">
        <v>2396</v>
      </c>
      <c r="K352" t="s">
        <v>21950</v>
      </c>
      <c r="L352" t="s">
        <v>21951</v>
      </c>
      <c r="M352" s="2" t="str">
        <f>HYPERLINK(Таблица3[[#This Row],[RelativePath]])</f>
        <v>7 Площадка 2 бетонщики\134160575_1_20260324T112317Z.jpg</v>
      </c>
    </row>
    <row r="353" spans="1:13" x14ac:dyDescent="0.25">
      <c r="A353" t="s">
        <v>14</v>
      </c>
      <c r="B353" s="3">
        <v>46105</v>
      </c>
      <c r="C353" s="5">
        <v>0.46478009259259262</v>
      </c>
      <c r="D353" s="1" t="s">
        <v>226</v>
      </c>
      <c r="E353" t="s">
        <v>4940</v>
      </c>
      <c r="F353" t="s">
        <v>3361</v>
      </c>
      <c r="I353" s="9" t="s">
        <v>21934</v>
      </c>
      <c r="J353" s="9" t="s">
        <v>2396</v>
      </c>
      <c r="K353" t="s">
        <v>21935</v>
      </c>
      <c r="L353" t="s">
        <v>21936</v>
      </c>
      <c r="M353" s="2" t="str">
        <f>HYPERLINK(Таблица3[[#This Row],[RelativePath]])</f>
        <v>7 Площадка 2 бетонщики\134160575_1_20260324T110917Z.jpg</v>
      </c>
    </row>
    <row r="354" spans="1:13" x14ac:dyDescent="0.25">
      <c r="A354" t="s">
        <v>14</v>
      </c>
      <c r="B354" s="3">
        <v>46105</v>
      </c>
      <c r="C354" s="5">
        <v>0.46163194444444444</v>
      </c>
      <c r="D354" s="1" t="s">
        <v>226</v>
      </c>
      <c r="E354" t="s">
        <v>22231</v>
      </c>
      <c r="F354" t="s">
        <v>3361</v>
      </c>
      <c r="I354" s="9" t="s">
        <v>21931</v>
      </c>
      <c r="J354" s="9" t="s">
        <v>2396</v>
      </c>
      <c r="K354" t="s">
        <v>21932</v>
      </c>
      <c r="L354" t="s">
        <v>21933</v>
      </c>
      <c r="M354" s="2" t="str">
        <f>HYPERLINK(Таблица3[[#This Row],[RelativePath]])</f>
        <v>7 Площадка 2 бетонщики\134160575_1_20260324T110445Z.jpg</v>
      </c>
    </row>
    <row r="355" spans="1:13" x14ac:dyDescent="0.25">
      <c r="A355" t="s">
        <v>14</v>
      </c>
      <c r="B355" s="3">
        <v>46105</v>
      </c>
      <c r="C355" s="5">
        <v>0.46939814814814818</v>
      </c>
      <c r="D355" s="1" t="s">
        <v>226</v>
      </c>
      <c r="E355" t="s">
        <v>4940</v>
      </c>
      <c r="F355" t="s">
        <v>3361</v>
      </c>
      <c r="I355" s="9" t="s">
        <v>21940</v>
      </c>
      <c r="J355" s="9" t="s">
        <v>2396</v>
      </c>
      <c r="K355" t="s">
        <v>21941</v>
      </c>
      <c r="L355" t="s">
        <v>21942</v>
      </c>
      <c r="M355" s="2" t="str">
        <f>HYPERLINK(Таблица3[[#This Row],[RelativePath]])</f>
        <v>7 Площадка 2 бетонщики\134160575_1_20260324T111556Z.jpg</v>
      </c>
    </row>
    <row r="356" spans="1:13" x14ac:dyDescent="0.25">
      <c r="A356" t="s">
        <v>14</v>
      </c>
      <c r="B356" s="3">
        <v>46105</v>
      </c>
      <c r="C356" s="5">
        <v>0.46629629629629632</v>
      </c>
      <c r="D356" s="1" t="s">
        <v>226</v>
      </c>
      <c r="E356" t="s">
        <v>4940</v>
      </c>
      <c r="F356" t="s">
        <v>3361</v>
      </c>
      <c r="I356" s="9" t="s">
        <v>21937</v>
      </c>
      <c r="J356" s="9" t="s">
        <v>2396</v>
      </c>
      <c r="K356" t="s">
        <v>21938</v>
      </c>
      <c r="L356" t="s">
        <v>21939</v>
      </c>
      <c r="M356" s="2" t="str">
        <f>HYPERLINK(Таблица3[[#This Row],[RelativePath]])</f>
        <v>7 Площадка 2 бетонщики\134160575_1_20260324T111128Z.jpg</v>
      </c>
    </row>
    <row r="357" spans="1:13" x14ac:dyDescent="0.25">
      <c r="A357" t="s">
        <v>14</v>
      </c>
      <c r="B357" s="3">
        <v>46105</v>
      </c>
      <c r="C357" s="5">
        <v>0.45503472222222224</v>
      </c>
      <c r="D357" s="1" t="s">
        <v>226</v>
      </c>
      <c r="E357" t="s">
        <v>22238</v>
      </c>
      <c r="F357" t="s">
        <v>58</v>
      </c>
      <c r="I357" s="9" t="s">
        <v>22123</v>
      </c>
      <c r="J357" s="9" t="s">
        <v>11697</v>
      </c>
      <c r="K357" t="s">
        <v>22124</v>
      </c>
      <c r="L357" t="s">
        <v>22125</v>
      </c>
      <c r="M357" s="2" t="str">
        <f>HYPERLINK(Таблица3[[#This Row],[RelativePath]])</f>
        <v>11 Навес пилмат\GA3948333_5_20260324T105515Z.jpg</v>
      </c>
    </row>
    <row r="358" spans="1:13" x14ac:dyDescent="0.25">
      <c r="A358" t="s">
        <v>14</v>
      </c>
      <c r="B358" s="3">
        <v>46105</v>
      </c>
      <c r="C358" s="5">
        <v>0.45483796296296297</v>
      </c>
      <c r="D358" s="1" t="s">
        <v>226</v>
      </c>
      <c r="E358" t="s">
        <v>22238</v>
      </c>
      <c r="F358" t="s">
        <v>58</v>
      </c>
      <c r="I358" s="9" t="s">
        <v>22120</v>
      </c>
      <c r="J358" s="9" t="s">
        <v>11697</v>
      </c>
      <c r="K358" t="s">
        <v>22121</v>
      </c>
      <c r="L358" t="s">
        <v>22122</v>
      </c>
      <c r="M358" s="2" t="str">
        <f>HYPERLINK(Таблица3[[#This Row],[RelativePath]])</f>
        <v>11 Навес пилмат\GA3948333_5_20260324T105458Z.jpg</v>
      </c>
    </row>
    <row r="359" spans="1:13" x14ac:dyDescent="0.25">
      <c r="A359" t="s">
        <v>14</v>
      </c>
      <c r="B359" s="3">
        <v>46105</v>
      </c>
      <c r="C359" s="5">
        <v>0.45839120370370373</v>
      </c>
      <c r="D359" s="1" t="s">
        <v>226</v>
      </c>
      <c r="E359" t="s">
        <v>22238</v>
      </c>
      <c r="F359" t="s">
        <v>58</v>
      </c>
      <c r="I359" s="9" t="s">
        <v>22129</v>
      </c>
      <c r="J359" s="9" t="s">
        <v>11697</v>
      </c>
      <c r="K359" t="s">
        <v>22130</v>
      </c>
      <c r="L359" t="s">
        <v>22131</v>
      </c>
      <c r="M359" s="2" t="str">
        <f>HYPERLINK(Таблица3[[#This Row],[RelativePath]])</f>
        <v>11 Навес пилмат\GA3948333_5_20260324T110005Z.jpg</v>
      </c>
    </row>
    <row r="360" spans="1:13" x14ac:dyDescent="0.25">
      <c r="A360" t="s">
        <v>14</v>
      </c>
      <c r="B360" s="3">
        <v>46105</v>
      </c>
      <c r="C360" s="5">
        <v>0.4566898148148148</v>
      </c>
      <c r="D360" s="1" t="s">
        <v>226</v>
      </c>
      <c r="E360" t="s">
        <v>22238</v>
      </c>
      <c r="F360" t="s">
        <v>58</v>
      </c>
      <c r="I360" s="9" t="s">
        <v>22126</v>
      </c>
      <c r="J360" s="9" t="s">
        <v>11697</v>
      </c>
      <c r="K360" t="s">
        <v>22127</v>
      </c>
      <c r="L360" t="s">
        <v>22128</v>
      </c>
      <c r="M360" s="2" t="str">
        <f>HYPERLINK(Таблица3[[#This Row],[RelativePath]])</f>
        <v>11 Навес пилмат\GA3948333_5_20260324T105738Z.jpg</v>
      </c>
    </row>
    <row r="361" spans="1:13" x14ac:dyDescent="0.25">
      <c r="A361" t="s">
        <v>14</v>
      </c>
      <c r="B361" s="3">
        <v>46105</v>
      </c>
      <c r="C361" s="5">
        <v>0.46862268518518518</v>
      </c>
      <c r="D361" s="1" t="s">
        <v>226</v>
      </c>
      <c r="E361" t="s">
        <v>21033</v>
      </c>
      <c r="F361" t="s">
        <v>87</v>
      </c>
      <c r="I361" s="9" t="s">
        <v>22078</v>
      </c>
      <c r="J361" s="9" t="s">
        <v>12007</v>
      </c>
      <c r="K361" t="s">
        <v>22079</v>
      </c>
      <c r="L361" t="s">
        <v>22080</v>
      </c>
      <c r="M361" s="2" t="str">
        <f>HYPERLINK(Таблица3[[#This Row],[RelativePath]])</f>
        <v>10 Въезд ангар\GA3948333_6_20260324T111449Z.jpg</v>
      </c>
    </row>
    <row r="362" spans="1:13" x14ac:dyDescent="0.25">
      <c r="A362" t="s">
        <v>14</v>
      </c>
      <c r="B362" s="3">
        <v>46105</v>
      </c>
      <c r="C362" s="5">
        <v>0.45651620370370372</v>
      </c>
      <c r="D362" s="1" t="s">
        <v>226</v>
      </c>
      <c r="E362" t="s">
        <v>22238</v>
      </c>
      <c r="F362" t="s">
        <v>58</v>
      </c>
      <c r="I362" s="9" t="s">
        <v>22075</v>
      </c>
      <c r="J362" s="9" t="s">
        <v>12007</v>
      </c>
      <c r="K362" t="s">
        <v>22076</v>
      </c>
      <c r="L362" t="s">
        <v>22077</v>
      </c>
      <c r="M362" s="2" t="str">
        <f>HYPERLINK(Таблица3[[#This Row],[RelativePath]])</f>
        <v>10 Въезд ангар\GA3948333_6_20260324T105723Z.jpg</v>
      </c>
    </row>
    <row r="363" spans="1:13" x14ac:dyDescent="0.25">
      <c r="A363" t="s">
        <v>14</v>
      </c>
      <c r="B363" s="3">
        <v>46105</v>
      </c>
      <c r="C363" s="5">
        <v>0.47270833333333334</v>
      </c>
      <c r="D363" s="1" t="s">
        <v>226</v>
      </c>
      <c r="E363" t="s">
        <v>21033</v>
      </c>
      <c r="F363" t="s">
        <v>22234</v>
      </c>
      <c r="I363" s="9" t="s">
        <v>22084</v>
      </c>
      <c r="J363" s="9" t="s">
        <v>12007</v>
      </c>
      <c r="K363" t="s">
        <v>22085</v>
      </c>
      <c r="L363" t="s">
        <v>22086</v>
      </c>
      <c r="M363" s="2" t="str">
        <f>HYPERLINK(Таблица3[[#This Row],[RelativePath]])</f>
        <v>10 Въезд ангар\GA3948333_6_20260324T112042Z.jpg</v>
      </c>
    </row>
    <row r="364" spans="1:13" x14ac:dyDescent="0.25">
      <c r="A364" t="s">
        <v>14</v>
      </c>
      <c r="B364" s="3">
        <v>46105</v>
      </c>
      <c r="C364" s="5">
        <v>0.4689699074074074</v>
      </c>
      <c r="D364" s="1" t="s">
        <v>226</v>
      </c>
      <c r="E364" t="s">
        <v>21033</v>
      </c>
      <c r="F364" t="s">
        <v>22234</v>
      </c>
      <c r="I364" s="9" t="s">
        <v>22081</v>
      </c>
      <c r="J364" s="9" t="s">
        <v>12007</v>
      </c>
      <c r="K364" t="s">
        <v>22082</v>
      </c>
      <c r="L364" t="s">
        <v>22083</v>
      </c>
      <c r="M364" s="2" t="str">
        <f>HYPERLINK(Таблица3[[#This Row],[RelativePath]])</f>
        <v>10 Въезд ангар\GA3948333_6_20260324T111519Z.jpg</v>
      </c>
    </row>
    <row r="365" spans="1:13" x14ac:dyDescent="0.25">
      <c r="A365" t="s">
        <v>14</v>
      </c>
      <c r="B365" s="3">
        <v>46105</v>
      </c>
      <c r="C365" s="5">
        <v>0.46005787037037038</v>
      </c>
      <c r="D365" s="1" t="s">
        <v>226</v>
      </c>
      <c r="E365" t="s">
        <v>22231</v>
      </c>
      <c r="F365" t="s">
        <v>3361</v>
      </c>
      <c r="I365" s="9" t="s">
        <v>21928</v>
      </c>
      <c r="J365" s="9" t="s">
        <v>2396</v>
      </c>
      <c r="K365" t="s">
        <v>21929</v>
      </c>
      <c r="L365" t="s">
        <v>21930</v>
      </c>
      <c r="M365" s="2" t="str">
        <f>HYPERLINK(Таблица3[[#This Row],[RelativePath]])</f>
        <v>7 Площадка 2 бетонщики\134160575_1_20260324T110229Z.jpg</v>
      </c>
    </row>
    <row r="366" spans="1:13" x14ac:dyDescent="0.25">
      <c r="A366" t="s">
        <v>14</v>
      </c>
      <c r="B366" s="3">
        <v>46105</v>
      </c>
      <c r="C366" s="5">
        <v>0.43390046296296297</v>
      </c>
      <c r="D366" s="1" t="s">
        <v>226</v>
      </c>
      <c r="E366" t="s">
        <v>22231</v>
      </c>
      <c r="F366" t="s">
        <v>3361</v>
      </c>
      <c r="I366" s="9" t="s">
        <v>21895</v>
      </c>
      <c r="J366" s="9" t="s">
        <v>2396</v>
      </c>
      <c r="K366" t="s">
        <v>21896</v>
      </c>
      <c r="L366" t="s">
        <v>21897</v>
      </c>
      <c r="M366" s="2" t="str">
        <f>HYPERLINK(Таблица3[[#This Row],[RelativePath]])</f>
        <v>7 Площадка 2 бетонщики\134160575_1_20260324T102449Z.jpg</v>
      </c>
    </row>
    <row r="367" spans="1:13" x14ac:dyDescent="0.25">
      <c r="A367" t="s">
        <v>14</v>
      </c>
      <c r="B367" s="3">
        <v>46105</v>
      </c>
      <c r="C367" s="5">
        <v>0.43267361111111113</v>
      </c>
      <c r="D367" s="1" t="s">
        <v>226</v>
      </c>
      <c r="E367" t="s">
        <v>22231</v>
      </c>
      <c r="F367" t="s">
        <v>3361</v>
      </c>
      <c r="I367" s="9" t="s">
        <v>21892</v>
      </c>
      <c r="J367" s="9" t="s">
        <v>2396</v>
      </c>
      <c r="K367" t="s">
        <v>21893</v>
      </c>
      <c r="L367" t="s">
        <v>21894</v>
      </c>
      <c r="M367" s="2" t="str">
        <f>HYPERLINK(Таблица3[[#This Row],[RelativePath]])</f>
        <v>7 Площадка 2 бетонщики\134160575_1_20260324T102303Z.jpg</v>
      </c>
    </row>
    <row r="368" spans="1:13" x14ac:dyDescent="0.25">
      <c r="A368" t="s">
        <v>14</v>
      </c>
      <c r="B368" s="3">
        <v>46105</v>
      </c>
      <c r="C368" s="5">
        <v>0.43744212962962964</v>
      </c>
      <c r="D368" s="1" t="s">
        <v>226</v>
      </c>
      <c r="E368" t="s">
        <v>22231</v>
      </c>
      <c r="F368" t="s">
        <v>3361</v>
      </c>
      <c r="I368" s="9" t="s">
        <v>21901</v>
      </c>
      <c r="J368" s="9" t="s">
        <v>2396</v>
      </c>
      <c r="K368" t="s">
        <v>21902</v>
      </c>
      <c r="L368" t="s">
        <v>21903</v>
      </c>
      <c r="M368" s="2" t="str">
        <f>HYPERLINK(Таблица3[[#This Row],[RelativePath]])</f>
        <v>7 Площадка 2 бетонщики\134160575_1_20260324T102955Z.jpg</v>
      </c>
    </row>
    <row r="369" spans="1:13" x14ac:dyDescent="0.25">
      <c r="A369" t="s">
        <v>14</v>
      </c>
      <c r="B369" s="3">
        <v>46105</v>
      </c>
      <c r="C369" s="5">
        <v>0.43526620370370372</v>
      </c>
      <c r="D369" s="1" t="s">
        <v>226</v>
      </c>
      <c r="E369" t="s">
        <v>22231</v>
      </c>
      <c r="F369" t="s">
        <v>3361</v>
      </c>
      <c r="I369" s="9" t="s">
        <v>21898</v>
      </c>
      <c r="J369" s="9" t="s">
        <v>2396</v>
      </c>
      <c r="K369" t="s">
        <v>21899</v>
      </c>
      <c r="L369" t="s">
        <v>21900</v>
      </c>
      <c r="M369" s="2" t="str">
        <f>HYPERLINK(Таблица3[[#This Row],[RelativePath]])</f>
        <v>7 Площадка 2 бетонщики\134160575_1_20260324T102647Z.jpg</v>
      </c>
    </row>
    <row r="370" spans="1:13" x14ac:dyDescent="0.25">
      <c r="A370" t="s">
        <v>14</v>
      </c>
      <c r="B370" s="3">
        <v>46105</v>
      </c>
      <c r="C370" s="5">
        <v>0.42635416666666665</v>
      </c>
      <c r="D370" s="1" t="s">
        <v>226</v>
      </c>
      <c r="E370" t="s">
        <v>22231</v>
      </c>
      <c r="F370" t="s">
        <v>3361</v>
      </c>
      <c r="I370" s="9" t="s">
        <v>21883</v>
      </c>
      <c r="J370" s="9" t="s">
        <v>2396</v>
      </c>
      <c r="K370" t="s">
        <v>21884</v>
      </c>
      <c r="L370" t="s">
        <v>21885</v>
      </c>
      <c r="M370" s="2" t="str">
        <f>HYPERLINK(Таблица3[[#This Row],[RelativePath]])</f>
        <v>7 Площадка 2 бетонщики\134160575_1_20260324T101357Z.jpg</v>
      </c>
    </row>
    <row r="371" spans="1:13" x14ac:dyDescent="0.25">
      <c r="A371" t="s">
        <v>14</v>
      </c>
      <c r="B371" s="3">
        <v>46105</v>
      </c>
      <c r="C371" s="5">
        <v>0.42469907407407409</v>
      </c>
      <c r="D371" s="1" t="s">
        <v>226</v>
      </c>
      <c r="E371" t="s">
        <v>22231</v>
      </c>
      <c r="F371" t="s">
        <v>3361</v>
      </c>
      <c r="I371" s="9" t="s">
        <v>21880</v>
      </c>
      <c r="J371" s="9" t="s">
        <v>2396</v>
      </c>
      <c r="K371" t="s">
        <v>21881</v>
      </c>
      <c r="L371" t="s">
        <v>21882</v>
      </c>
      <c r="M371" s="2" t="str">
        <f>HYPERLINK(Таблица3[[#This Row],[RelativePath]])</f>
        <v>7 Площадка 2 бетонщики\134160575_1_20260324T101134Z.jpg</v>
      </c>
    </row>
    <row r="372" spans="1:13" x14ac:dyDescent="0.25">
      <c r="A372" t="s">
        <v>14</v>
      </c>
      <c r="B372" s="3">
        <v>46105</v>
      </c>
      <c r="C372" s="5">
        <v>0.43114583333333334</v>
      </c>
      <c r="D372" s="1" t="s">
        <v>226</v>
      </c>
      <c r="E372" t="s">
        <v>22231</v>
      </c>
      <c r="F372" t="s">
        <v>3361</v>
      </c>
      <c r="I372" s="9" t="s">
        <v>21889</v>
      </c>
      <c r="J372" s="9" t="s">
        <v>2396</v>
      </c>
      <c r="K372" t="s">
        <v>21890</v>
      </c>
      <c r="L372" t="s">
        <v>21891</v>
      </c>
      <c r="M372" s="2" t="str">
        <f>HYPERLINK(Таблица3[[#This Row],[RelativePath]])</f>
        <v>7 Площадка 2 бетонщики\134160575_1_20260324T102051Z.jpg</v>
      </c>
    </row>
    <row r="373" spans="1:13" x14ac:dyDescent="0.25">
      <c r="A373" t="s">
        <v>14</v>
      </c>
      <c r="B373" s="3">
        <v>46105</v>
      </c>
      <c r="C373" s="5">
        <v>0.42859953703703701</v>
      </c>
      <c r="D373" s="1" t="s">
        <v>226</v>
      </c>
      <c r="E373" t="s">
        <v>22231</v>
      </c>
      <c r="F373" t="s">
        <v>3361</v>
      </c>
      <c r="I373" s="9" t="s">
        <v>21886</v>
      </c>
      <c r="J373" s="9" t="s">
        <v>2396</v>
      </c>
      <c r="K373" t="s">
        <v>21887</v>
      </c>
      <c r="L373" t="s">
        <v>21888</v>
      </c>
      <c r="M373" s="2" t="str">
        <f>HYPERLINK(Таблица3[[#This Row],[RelativePath]])</f>
        <v>7 Площадка 2 бетонщики\134160575_1_20260324T101711Z.jpg</v>
      </c>
    </row>
    <row r="374" spans="1:13" x14ac:dyDescent="0.25">
      <c r="A374" t="s">
        <v>14</v>
      </c>
      <c r="B374" s="3">
        <v>46105</v>
      </c>
      <c r="C374" s="5">
        <v>0.45210648148148147</v>
      </c>
      <c r="D374" s="1" t="s">
        <v>226</v>
      </c>
      <c r="E374" t="s">
        <v>22231</v>
      </c>
      <c r="F374" t="s">
        <v>3361</v>
      </c>
      <c r="I374" s="9" t="s">
        <v>21919</v>
      </c>
      <c r="J374" s="9" t="s">
        <v>2396</v>
      </c>
      <c r="K374" t="s">
        <v>21920</v>
      </c>
      <c r="L374" t="s">
        <v>21921</v>
      </c>
      <c r="M374" s="2" t="str">
        <f>HYPERLINK(Таблица3[[#This Row],[RelativePath]])</f>
        <v>7 Площадка 2 бетонщики\134160575_1_20260324T105102Z.jpg</v>
      </c>
    </row>
    <row r="375" spans="1:13" x14ac:dyDescent="0.25">
      <c r="A375" t="s">
        <v>14</v>
      </c>
      <c r="B375" s="3">
        <v>46105</v>
      </c>
      <c r="C375" s="5">
        <v>0.45050925925925928</v>
      </c>
      <c r="D375" s="1" t="s">
        <v>226</v>
      </c>
      <c r="E375" t="s">
        <v>22231</v>
      </c>
      <c r="F375" t="s">
        <v>3361</v>
      </c>
      <c r="I375" s="9" t="s">
        <v>21916</v>
      </c>
      <c r="J375" s="9" t="s">
        <v>2396</v>
      </c>
      <c r="K375" t="s">
        <v>21917</v>
      </c>
      <c r="L375" t="s">
        <v>21918</v>
      </c>
      <c r="M375" s="2" t="str">
        <f>HYPERLINK(Таблица3[[#This Row],[RelativePath]])</f>
        <v>7 Площадка 2 бетонщики\134160575_1_20260324T104844Z.jpg</v>
      </c>
    </row>
    <row r="376" spans="1:13" x14ac:dyDescent="0.25">
      <c r="A376" t="s">
        <v>14</v>
      </c>
      <c r="B376" s="3">
        <v>46105</v>
      </c>
      <c r="C376" s="5">
        <v>0.45806712962962964</v>
      </c>
      <c r="D376" s="1" t="s">
        <v>226</v>
      </c>
      <c r="E376" t="s">
        <v>22231</v>
      </c>
      <c r="F376" t="s">
        <v>3361</v>
      </c>
      <c r="I376" s="9" t="s">
        <v>21925</v>
      </c>
      <c r="J376" s="9" t="s">
        <v>2396</v>
      </c>
      <c r="K376" t="s">
        <v>21926</v>
      </c>
      <c r="L376" t="s">
        <v>21927</v>
      </c>
      <c r="M376" s="2" t="str">
        <f>HYPERLINK(Таблица3[[#This Row],[RelativePath]])</f>
        <v>7 Площадка 2 бетонщики\134160575_1_20260324T105937Z.jpg</v>
      </c>
    </row>
    <row r="377" spans="1:13" x14ac:dyDescent="0.25">
      <c r="A377" t="s">
        <v>14</v>
      </c>
      <c r="B377" s="3">
        <v>46105</v>
      </c>
      <c r="C377" s="5">
        <v>0.4535763888888889</v>
      </c>
      <c r="D377" s="1" t="s">
        <v>226</v>
      </c>
      <c r="E377" t="s">
        <v>22231</v>
      </c>
      <c r="F377" t="s">
        <v>3361</v>
      </c>
      <c r="I377" s="9" t="s">
        <v>21922</v>
      </c>
      <c r="J377" s="9" t="s">
        <v>2396</v>
      </c>
      <c r="K377" t="s">
        <v>21923</v>
      </c>
      <c r="L377" t="s">
        <v>21924</v>
      </c>
      <c r="M377" s="2" t="str">
        <f>HYPERLINK(Таблица3[[#This Row],[RelativePath]])</f>
        <v>7 Площадка 2 бетонщики\134160575_1_20260324T105309Z.jpg</v>
      </c>
    </row>
    <row r="378" spans="1:13" x14ac:dyDescent="0.25">
      <c r="A378" t="s">
        <v>14</v>
      </c>
      <c r="B378" s="3">
        <v>46105</v>
      </c>
      <c r="C378" s="5">
        <v>0.44462962962962965</v>
      </c>
      <c r="D378" s="1" t="s">
        <v>226</v>
      </c>
      <c r="E378" t="s">
        <v>22231</v>
      </c>
      <c r="F378" t="s">
        <v>3361</v>
      </c>
      <c r="I378" s="9" t="s">
        <v>21907</v>
      </c>
      <c r="J378" s="9" t="s">
        <v>2396</v>
      </c>
      <c r="K378" t="s">
        <v>21908</v>
      </c>
      <c r="L378" t="s">
        <v>21909</v>
      </c>
      <c r="M378" s="2" t="str">
        <f>HYPERLINK(Таблица3[[#This Row],[RelativePath]])</f>
        <v>7 Площадка 2 бетонщики\134160575_1_20260324T104016Z.jpg</v>
      </c>
    </row>
    <row r="379" spans="1:13" x14ac:dyDescent="0.25">
      <c r="A379" t="s">
        <v>14</v>
      </c>
      <c r="B379" s="3">
        <v>46105</v>
      </c>
      <c r="C379" s="5">
        <v>0.44028935185185186</v>
      </c>
      <c r="D379" s="1" t="s">
        <v>226</v>
      </c>
      <c r="E379" t="s">
        <v>22231</v>
      </c>
      <c r="F379" t="s">
        <v>3361</v>
      </c>
      <c r="I379" s="9" t="s">
        <v>21904</v>
      </c>
      <c r="J379" s="9" t="s">
        <v>2396</v>
      </c>
      <c r="K379" t="s">
        <v>21905</v>
      </c>
      <c r="L379" t="s">
        <v>21906</v>
      </c>
      <c r="M379" s="2" t="str">
        <f>HYPERLINK(Таблица3[[#This Row],[RelativePath]])</f>
        <v>7 Площадка 2 бетонщики\134160575_1_20260324T103401Z.jpg</v>
      </c>
    </row>
    <row r="380" spans="1:13" x14ac:dyDescent="0.25">
      <c r="A380" t="s">
        <v>14</v>
      </c>
      <c r="B380" s="3">
        <v>46105</v>
      </c>
      <c r="C380" s="5">
        <v>0.44891203703703703</v>
      </c>
      <c r="D380" s="1" t="s">
        <v>226</v>
      </c>
      <c r="E380" t="s">
        <v>22231</v>
      </c>
      <c r="F380" t="s">
        <v>3361</v>
      </c>
      <c r="I380" s="9" t="s">
        <v>21913</v>
      </c>
      <c r="J380" s="9" t="s">
        <v>2396</v>
      </c>
      <c r="K380" t="s">
        <v>21914</v>
      </c>
      <c r="L380" t="s">
        <v>21915</v>
      </c>
      <c r="M380" s="2" t="str">
        <f>HYPERLINK(Таблица3[[#This Row],[RelativePath]])</f>
        <v>7 Площадка 2 бетонщики\134160575_1_20260324T104626Z.jpg</v>
      </c>
    </row>
    <row r="381" spans="1:13" x14ac:dyDescent="0.25">
      <c r="A381" t="s">
        <v>14</v>
      </c>
      <c r="B381" s="3">
        <v>46105</v>
      </c>
      <c r="C381" s="5">
        <v>0.44655092592592593</v>
      </c>
      <c r="D381" s="1" t="s">
        <v>226</v>
      </c>
      <c r="E381" t="s">
        <v>22231</v>
      </c>
      <c r="F381" t="s">
        <v>3361</v>
      </c>
      <c r="I381" s="9" t="s">
        <v>21910</v>
      </c>
      <c r="J381" s="9" t="s">
        <v>2396</v>
      </c>
      <c r="K381" t="s">
        <v>21911</v>
      </c>
      <c r="L381" t="s">
        <v>21912</v>
      </c>
      <c r="M381" s="2" t="str">
        <f>HYPERLINK(Таблица3[[#This Row],[RelativePath]])</f>
        <v>7 Площадка 2 бетонщики\134160575_1_20260324T104302Z.jpg</v>
      </c>
    </row>
    <row r="382" spans="1:13" x14ac:dyDescent="0.25">
      <c r="A382" t="s">
        <v>14</v>
      </c>
      <c r="B382" s="3">
        <v>46105</v>
      </c>
      <c r="C382" s="5">
        <v>0.37574074074074076</v>
      </c>
      <c r="D382" s="1" t="s">
        <v>226</v>
      </c>
      <c r="E382" t="s">
        <v>11070</v>
      </c>
      <c r="F382" t="s">
        <v>2345</v>
      </c>
      <c r="H382" t="s">
        <v>7461</v>
      </c>
      <c r="I382" s="9" t="s">
        <v>22253</v>
      </c>
      <c r="J382" s="9" t="s">
        <v>22199</v>
      </c>
      <c r="K382" t="s">
        <v>22254</v>
      </c>
      <c r="L382" t="s">
        <v>22255</v>
      </c>
      <c r="M382" s="2" t="str">
        <f>HYPERLINK(Таблица3[[#This Row],[RelativePath]])</f>
        <v>17 Площадка с навесом\GA3948333_10_20260324T090104Z.jpg</v>
      </c>
    </row>
    <row r="383" spans="1:13" x14ac:dyDescent="0.25">
      <c r="A383" t="s">
        <v>14</v>
      </c>
      <c r="B383" s="3">
        <v>46105</v>
      </c>
      <c r="C383" s="5">
        <v>0.3762847222222222</v>
      </c>
      <c r="D383" s="1" t="s">
        <v>226</v>
      </c>
      <c r="E383" t="s">
        <v>11070</v>
      </c>
      <c r="F383" t="s">
        <v>2345</v>
      </c>
      <c r="H383" t="s">
        <v>7461</v>
      </c>
      <c r="I383" s="9" t="s">
        <v>22256</v>
      </c>
      <c r="J383" s="9" t="s">
        <v>22199</v>
      </c>
      <c r="K383" t="s">
        <v>22257</v>
      </c>
      <c r="L383" t="s">
        <v>22258</v>
      </c>
      <c r="M383" s="2" t="str">
        <f>HYPERLINK(Таблица3[[#This Row],[RelativePath]])</f>
        <v>17 Площадка с навесом\GA3948333_10_20260324T090151Z.jpg</v>
      </c>
    </row>
    <row r="384" spans="1:13" x14ac:dyDescent="0.25">
      <c r="A384" t="s">
        <v>14</v>
      </c>
      <c r="B384" s="3">
        <v>46105</v>
      </c>
      <c r="C384" s="5">
        <v>0.37675925925925924</v>
      </c>
      <c r="D384" s="1" t="s">
        <v>226</v>
      </c>
      <c r="E384" t="s">
        <v>11070</v>
      </c>
      <c r="F384" t="s">
        <v>2345</v>
      </c>
      <c r="H384" t="s">
        <v>7461</v>
      </c>
      <c r="I384" s="9" t="s">
        <v>22259</v>
      </c>
      <c r="J384" s="9" t="s">
        <v>22199</v>
      </c>
      <c r="K384" t="s">
        <v>22260</v>
      </c>
      <c r="L384" t="s">
        <v>22261</v>
      </c>
      <c r="M384" s="2" t="str">
        <f>HYPERLINK(Таблица3[[#This Row],[RelativePath]])</f>
        <v>17 Площадка с навесом\GA3948333_10_20260324T090232Z.jpg</v>
      </c>
    </row>
    <row r="385" spans="1:13" x14ac:dyDescent="0.25">
      <c r="A385" t="s">
        <v>14</v>
      </c>
      <c r="B385" s="3">
        <v>46105</v>
      </c>
      <c r="C385" s="5">
        <v>0.37706018518518519</v>
      </c>
      <c r="D385" s="1" t="s">
        <v>226</v>
      </c>
      <c r="E385" t="s">
        <v>11070</v>
      </c>
      <c r="F385" t="s">
        <v>2345</v>
      </c>
      <c r="H385" t="s">
        <v>7461</v>
      </c>
      <c r="I385" s="9" t="s">
        <v>22262</v>
      </c>
      <c r="J385" s="9" t="s">
        <v>22199</v>
      </c>
      <c r="K385" t="s">
        <v>22263</v>
      </c>
      <c r="L385" t="s">
        <v>22264</v>
      </c>
      <c r="M385" s="2" t="str">
        <f>HYPERLINK(Таблица3[[#This Row],[RelativePath]])</f>
        <v>17 Площадка с навесом\GA3948333_10_20260324T090258Z.jpg</v>
      </c>
    </row>
    <row r="386" spans="1:13" x14ac:dyDescent="0.25">
      <c r="A386" t="s">
        <v>14</v>
      </c>
      <c r="B386" s="3">
        <v>46105</v>
      </c>
      <c r="C386" s="5">
        <v>0.45358796296296294</v>
      </c>
      <c r="D386" s="1" t="s">
        <v>226</v>
      </c>
      <c r="E386" t="s">
        <v>22238</v>
      </c>
      <c r="F386" t="s">
        <v>58</v>
      </c>
      <c r="I386" s="9" t="s">
        <v>22207</v>
      </c>
      <c r="J386" s="9" t="s">
        <v>22199</v>
      </c>
      <c r="K386" t="s">
        <v>22208</v>
      </c>
      <c r="L386" t="s">
        <v>22209</v>
      </c>
      <c r="M386" s="2" t="str">
        <f>HYPERLINK(Таблица3[[#This Row],[RelativePath]])</f>
        <v>17 Площадка с навесом\GA3948333_10_20260324T105310Z.jpg</v>
      </c>
    </row>
    <row r="387" spans="1:13" x14ac:dyDescent="0.25">
      <c r="A387" t="s">
        <v>14</v>
      </c>
      <c r="B387" s="3">
        <v>46105</v>
      </c>
      <c r="C387" s="5">
        <v>0.45511574074074074</v>
      </c>
      <c r="D387" s="1" t="s">
        <v>226</v>
      </c>
      <c r="E387" t="s">
        <v>22238</v>
      </c>
      <c r="F387" t="s">
        <v>58</v>
      </c>
      <c r="I387" s="9" t="s">
        <v>22210</v>
      </c>
      <c r="J387" s="9" t="s">
        <v>22199</v>
      </c>
      <c r="K387" t="s">
        <v>22211</v>
      </c>
      <c r="L387" t="s">
        <v>22212</v>
      </c>
      <c r="M387" s="2" t="str">
        <f>HYPERLINK(Таблица3[[#This Row],[RelativePath]])</f>
        <v>17 Площадка с навесом\GA3948333_10_20260324T105522Z.jpg</v>
      </c>
    </row>
    <row r="388" spans="1:13" x14ac:dyDescent="0.25">
      <c r="A388" t="s">
        <v>14</v>
      </c>
      <c r="B388" s="3">
        <v>46105</v>
      </c>
      <c r="C388" s="5">
        <v>0.4573726851851852</v>
      </c>
      <c r="D388" s="1" t="s">
        <v>226</v>
      </c>
      <c r="E388" t="s">
        <v>22238</v>
      </c>
      <c r="F388" t="s">
        <v>58</v>
      </c>
      <c r="I388" s="9" t="s">
        <v>22213</v>
      </c>
      <c r="J388" s="9" t="s">
        <v>22199</v>
      </c>
      <c r="K388" t="s">
        <v>22214</v>
      </c>
      <c r="L388" t="s">
        <v>22215</v>
      </c>
      <c r="M388" s="2" t="str">
        <f>HYPERLINK(Таблица3[[#This Row],[RelativePath]])</f>
        <v>17 Площадка с навесом\GA3948333_10_20260324T105837Z.jpg</v>
      </c>
    </row>
    <row r="389" spans="1:13" x14ac:dyDescent="0.25">
      <c r="A389" t="s">
        <v>14</v>
      </c>
      <c r="B389" s="3">
        <v>46105</v>
      </c>
      <c r="C389" s="5">
        <v>0.45872685185185186</v>
      </c>
      <c r="D389" s="1" t="s">
        <v>226</v>
      </c>
      <c r="E389" t="s">
        <v>22238</v>
      </c>
      <c r="F389" t="s">
        <v>58</v>
      </c>
      <c r="I389" s="9" t="s">
        <v>22216</v>
      </c>
      <c r="J389" s="9" t="s">
        <v>22199</v>
      </c>
      <c r="K389" t="s">
        <v>22217</v>
      </c>
      <c r="L389" t="s">
        <v>22218</v>
      </c>
      <c r="M389" s="2" t="str">
        <f>HYPERLINK(Таблица3[[#This Row],[RelativePath]])</f>
        <v>17 Площадка с навесом\GA3948333_10_20260324T110034Z.jpg</v>
      </c>
    </row>
    <row r="390" spans="1:13" x14ac:dyDescent="0.25">
      <c r="A390" t="s">
        <v>14</v>
      </c>
      <c r="B390" s="3">
        <v>46105</v>
      </c>
      <c r="C390" s="5">
        <v>0.45876157407407409</v>
      </c>
      <c r="D390" s="1" t="s">
        <v>226</v>
      </c>
      <c r="E390" t="s">
        <v>22238</v>
      </c>
      <c r="F390" t="s">
        <v>58</v>
      </c>
      <c r="I390" s="9" t="s">
        <v>22219</v>
      </c>
      <c r="J390" s="9" t="s">
        <v>22199</v>
      </c>
      <c r="K390" t="s">
        <v>22220</v>
      </c>
      <c r="L390" t="s">
        <v>22221</v>
      </c>
      <c r="M390" s="2" t="str">
        <f>HYPERLINK(Таблица3[[#This Row],[RelativePath]])</f>
        <v>17 Площадка с навесом\GA3948333_10_20260324T110037Z.jpg</v>
      </c>
    </row>
    <row r="391" spans="1:13" x14ac:dyDescent="0.25">
      <c r="A391" t="s">
        <v>17</v>
      </c>
      <c r="B391" s="3">
        <v>46108</v>
      </c>
      <c r="C391" s="5">
        <v>0.51648148148148143</v>
      </c>
      <c r="D391" s="1" t="s">
        <v>226</v>
      </c>
      <c r="E391" t="s">
        <v>22949</v>
      </c>
      <c r="F391" t="s">
        <v>5697</v>
      </c>
      <c r="H391" t="s">
        <v>22950</v>
      </c>
      <c r="I391" s="9" t="s">
        <v>22837</v>
      </c>
      <c r="J391" s="9" t="s">
        <v>12007</v>
      </c>
      <c r="K391" t="s">
        <v>22838</v>
      </c>
      <c r="L391" t="s">
        <v>22839</v>
      </c>
      <c r="M391" s="2" t="str">
        <f>HYPERLINK(Таблица3[[#This Row],[RelativePath]])</f>
        <v>10 Въезд ангар\GA3948333_6_20260327T122344Z.jpg</v>
      </c>
    </row>
    <row r="392" spans="1:13" x14ac:dyDescent="0.25">
      <c r="A392" t="s">
        <v>17</v>
      </c>
      <c r="B392" s="3">
        <v>46108</v>
      </c>
      <c r="C392" s="5">
        <v>0.52469907407407412</v>
      </c>
      <c r="D392" s="1" t="s">
        <v>226</v>
      </c>
      <c r="E392" t="s">
        <v>22949</v>
      </c>
      <c r="F392" t="s">
        <v>5697</v>
      </c>
      <c r="H392" t="s">
        <v>22951</v>
      </c>
      <c r="I392" s="9" t="s">
        <v>22840</v>
      </c>
      <c r="J392" s="9" t="s">
        <v>12007</v>
      </c>
      <c r="K392" t="s">
        <v>22841</v>
      </c>
      <c r="L392" t="s">
        <v>22842</v>
      </c>
      <c r="M392" s="2" t="str">
        <f>HYPERLINK(Таблица3[[#This Row],[RelativePath]])</f>
        <v>10 Въезд ангар\GA3948333_6_20260327T123534Z.jpg</v>
      </c>
    </row>
    <row r="393" spans="1:13" x14ac:dyDescent="0.25">
      <c r="A393" t="s">
        <v>15</v>
      </c>
      <c r="B393" s="3">
        <v>46113</v>
      </c>
      <c r="C393" s="5">
        <v>0.61994212962962958</v>
      </c>
      <c r="D393" s="1" t="s">
        <v>226</v>
      </c>
      <c r="E393" t="s">
        <v>18882</v>
      </c>
      <c r="F393" t="s">
        <v>53</v>
      </c>
      <c r="G393">
        <v>2</v>
      </c>
      <c r="I393" s="9" t="s">
        <v>24091</v>
      </c>
      <c r="J393" s="9" t="s">
        <v>10435</v>
      </c>
      <c r="K393" t="s">
        <v>24092</v>
      </c>
      <c r="L393" t="s">
        <v>24093</v>
      </c>
      <c r="M393" s="2" t="str">
        <f>HYPERLINK(Таблица3[[#This Row],[RelativePath]])</f>
        <v>5 Крыльцо общага\K07156189_22_20260401T145243Z.jpg</v>
      </c>
    </row>
    <row r="394" spans="1:13" x14ac:dyDescent="0.25">
      <c r="A394" t="s">
        <v>15</v>
      </c>
      <c r="B394" s="3">
        <v>46113</v>
      </c>
      <c r="C394" s="5">
        <v>0.62259259259259259</v>
      </c>
      <c r="D394" s="1" t="s">
        <v>226</v>
      </c>
      <c r="E394" t="s">
        <v>18882</v>
      </c>
      <c r="F394" t="s">
        <v>53</v>
      </c>
      <c r="G394">
        <v>2</v>
      </c>
      <c r="I394" s="9" t="s">
        <v>24097</v>
      </c>
      <c r="J394" s="9" t="s">
        <v>10435</v>
      </c>
      <c r="K394" t="s">
        <v>24098</v>
      </c>
      <c r="L394" t="s">
        <v>24099</v>
      </c>
      <c r="M394" s="2" t="str">
        <f>HYPERLINK(Таблица3[[#This Row],[RelativePath]])</f>
        <v>5 Крыльцо общага\K07156189_22_20260401T145632Z.jpg</v>
      </c>
    </row>
    <row r="395" spans="1:13" x14ac:dyDescent="0.25">
      <c r="A395" t="s">
        <v>15</v>
      </c>
      <c r="B395" s="3">
        <v>46113</v>
      </c>
      <c r="C395" s="5">
        <v>0.62549768518518523</v>
      </c>
      <c r="D395" s="1" t="s">
        <v>226</v>
      </c>
      <c r="E395" t="s">
        <v>18882</v>
      </c>
      <c r="F395" t="s">
        <v>53</v>
      </c>
      <c r="G395">
        <v>1</v>
      </c>
      <c r="I395" s="9" t="s">
        <v>24103</v>
      </c>
      <c r="J395" s="9" t="s">
        <v>10435</v>
      </c>
      <c r="K395" t="s">
        <v>24104</v>
      </c>
      <c r="L395" t="s">
        <v>24105</v>
      </c>
      <c r="M395" s="2" t="str">
        <f>HYPERLINK(Таблица3[[#This Row],[RelativePath]])</f>
        <v>5 Крыльцо общага\K07156189_22_20260401T150043Z.jpg</v>
      </c>
    </row>
  </sheetData>
  <phoneticPr fontId="2" type="noConversion"/>
  <conditionalFormatting sqref="E396:E417 D2:E395">
    <cfRule type="containsText" dxfId="39" priority="7" operator="containsText" text="Выезд с территории">
      <formula>NOT(ISERROR(SEARCH("Выезд с территории",D2)))</formula>
    </cfRule>
  </conditionalFormatting>
  <conditionalFormatting sqref="D2:D395">
    <cfRule type="containsText" dxfId="38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5">
    <cfRule type="containsText" dxfId="37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17">
    <cfRule type="containsText" dxfId="36" priority="2" operator="containsText" text="Газель базы">
      <formula>NOT(ISERROR(SEARCH("Газель базы",E2)))</formula>
    </cfRule>
    <cfRule type="containsText" dxfId="35" priority="3" operator="containsText" text="Погрузчик базы">
      <formula>NOT(ISERROR(SEARCH("Погрузчик базы",E2)))</formula>
    </cfRule>
  </conditionalFormatting>
  <conditionalFormatting sqref="E2:E417">
    <cfRule type="containsText" dxfId="3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18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6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9" t="s">
        <v>352</v>
      </c>
      <c r="J5" s="9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9" t="s">
        <v>902</v>
      </c>
      <c r="J22" s="9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1606</v>
      </c>
      <c r="J23" s="9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9" t="s">
        <v>904</v>
      </c>
      <c r="J24" s="9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9" t="s">
        <v>898</v>
      </c>
      <c r="J25" s="9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9" t="s">
        <v>900</v>
      </c>
      <c r="J26" s="9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9" t="s">
        <v>901</v>
      </c>
      <c r="J27" s="9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9" t="s">
        <v>1649</v>
      </c>
      <c r="J28" s="9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9" t="s">
        <v>1648</v>
      </c>
      <c r="J29" s="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9" t="s">
        <v>1647</v>
      </c>
      <c r="J30" s="9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9" t="s">
        <v>1653</v>
      </c>
      <c r="J31" s="9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9" t="s">
        <v>1652</v>
      </c>
      <c r="J32" s="9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9" t="s">
        <v>2554</v>
      </c>
      <c r="J33" s="9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9" t="s">
        <v>2556</v>
      </c>
      <c r="J34" s="9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9" t="s">
        <v>2550</v>
      </c>
      <c r="J35" s="9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9" t="s">
        <v>2552</v>
      </c>
      <c r="J36" s="9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9" t="s">
        <v>2560</v>
      </c>
      <c r="J37" s="9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9" t="s">
        <v>2558</v>
      </c>
      <c r="J38" s="9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9" t="s">
        <v>2564</v>
      </c>
      <c r="J39" s="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9" t="s">
        <v>2562</v>
      </c>
      <c r="J40" s="9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9" t="s">
        <v>2570</v>
      </c>
      <c r="J41" s="9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9" t="s">
        <v>2572</v>
      </c>
      <c r="J42" s="9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9" t="s">
        <v>2566</v>
      </c>
      <c r="J43" s="9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9" t="s">
        <v>2568</v>
      </c>
      <c r="J44" s="9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9" t="s">
        <v>3527</v>
      </c>
      <c r="J45" s="9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9" t="s">
        <v>3525</v>
      </c>
      <c r="J46" s="9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9" t="s">
        <v>4139</v>
      </c>
      <c r="J47" s="9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9" t="s">
        <v>4137</v>
      </c>
      <c r="J48" s="9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9" t="s">
        <v>4246</v>
      </c>
      <c r="J49" s="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9" t="s">
        <v>4244</v>
      </c>
      <c r="J50" s="9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9" t="s">
        <v>4403</v>
      </c>
      <c r="J51" s="9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9" t="s">
        <v>4405</v>
      </c>
      <c r="J52" s="9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9" t="s">
        <v>4407</v>
      </c>
      <c r="J53" s="9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9" t="s">
        <v>4397</v>
      </c>
      <c r="J54" s="9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9" t="s">
        <v>4399</v>
      </c>
      <c r="J55" s="9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9" t="s">
        <v>4401</v>
      </c>
      <c r="J56" s="9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9" t="s">
        <v>4411</v>
      </c>
      <c r="J57" s="9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9" t="s">
        <v>4409</v>
      </c>
      <c r="J58" s="9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9" t="s">
        <v>4810</v>
      </c>
      <c r="J59" s="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9" t="s">
        <v>4812</v>
      </c>
      <c r="J60" s="9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9" t="s">
        <v>4814</v>
      </c>
      <c r="J61" s="9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9" t="s">
        <v>4808</v>
      </c>
      <c r="J62" s="9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9" t="s">
        <v>4802</v>
      </c>
      <c r="J63" s="9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9" t="s">
        <v>4804</v>
      </c>
      <c r="J64" s="9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9" t="s">
        <v>4806</v>
      </c>
      <c r="J65" s="9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9" t="s">
        <v>4999</v>
      </c>
      <c r="J66" s="9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9" t="s">
        <v>5005</v>
      </c>
      <c r="J67" s="9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9" t="s">
        <v>4997</v>
      </c>
      <c r="J68" s="9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9" t="s">
        <v>4995</v>
      </c>
      <c r="J69" s="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9" t="s">
        <v>5059</v>
      </c>
      <c r="J70" s="9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9" t="s">
        <v>5222</v>
      </c>
      <c r="J71" s="9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9" t="s">
        <v>5224</v>
      </c>
      <c r="J72" s="9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9" t="s">
        <v>5218</v>
      </c>
      <c r="J73" s="9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9" t="s">
        <v>5220</v>
      </c>
      <c r="J74" s="9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9" t="s">
        <v>5326</v>
      </c>
      <c r="J75" s="9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9" t="s">
        <v>5318</v>
      </c>
      <c r="J76" s="9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9" t="s">
        <v>5760</v>
      </c>
      <c r="J77" s="9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9" t="s">
        <v>5758</v>
      </c>
      <c r="J78" s="9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9" t="s">
        <v>5764</v>
      </c>
      <c r="J79" s="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9" t="s">
        <v>5762</v>
      </c>
      <c r="J80" s="9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9" t="s">
        <v>5913</v>
      </c>
      <c r="J81" s="9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9" t="s">
        <v>5923</v>
      </c>
      <c r="J82" s="9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9" t="s">
        <v>5919</v>
      </c>
      <c r="J83" s="9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9" t="s">
        <v>5915</v>
      </c>
      <c r="J84" s="9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9" t="s">
        <v>6172</v>
      </c>
      <c r="J85" s="9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9" t="s">
        <v>6170</v>
      </c>
      <c r="J86" s="9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9" t="s">
        <v>6316</v>
      </c>
      <c r="J87" s="9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9" t="s">
        <v>6318</v>
      </c>
      <c r="J88" s="9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9" t="s">
        <v>6312</v>
      </c>
      <c r="J89" s="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9" t="s">
        <v>6314</v>
      </c>
      <c r="J90" s="9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9" t="s">
        <v>6330</v>
      </c>
      <c r="J91" s="9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9" t="s">
        <v>6332</v>
      </c>
      <c r="J92" s="9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9" t="s">
        <v>6334</v>
      </c>
      <c r="J93" s="9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9" t="s">
        <v>6320</v>
      </c>
      <c r="J94" s="9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9" t="s">
        <v>6322</v>
      </c>
      <c r="J95" s="9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9" t="s">
        <v>6326</v>
      </c>
      <c r="J96" s="9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9" t="s">
        <v>6700</v>
      </c>
      <c r="J97" s="9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9" t="s">
        <v>6698</v>
      </c>
      <c r="J98" s="9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9" t="s">
        <v>6807</v>
      </c>
      <c r="J99" s="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9" t="s">
        <v>6805</v>
      </c>
      <c r="J100" s="9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9" t="s">
        <v>6813</v>
      </c>
      <c r="J101" s="9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9" t="s">
        <v>6811</v>
      </c>
      <c r="J102" s="9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9" t="s">
        <v>6817</v>
      </c>
      <c r="J103" s="9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9" t="s">
        <v>6815</v>
      </c>
      <c r="J104" s="9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9" t="s">
        <v>6825</v>
      </c>
      <c r="J105" s="9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9" t="s">
        <v>6827</v>
      </c>
      <c r="J106" s="9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9" t="s">
        <v>6829</v>
      </c>
      <c r="J107" s="9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9" t="s">
        <v>6819</v>
      </c>
      <c r="J108" s="9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9" t="s">
        <v>6821</v>
      </c>
      <c r="J109" s="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9" t="s">
        <v>6823</v>
      </c>
      <c r="J110" s="9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9" t="s">
        <v>6835</v>
      </c>
      <c r="J111" s="9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9" t="s">
        <v>6833</v>
      </c>
      <c r="J112" s="9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9" t="s">
        <v>7090</v>
      </c>
      <c r="J113" s="9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9" t="s">
        <v>7088</v>
      </c>
      <c r="J114" s="9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9" t="s">
        <v>7389</v>
      </c>
      <c r="J115" s="9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9" t="s">
        <v>7387</v>
      </c>
      <c r="J116" s="9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9" t="s">
        <v>7393</v>
      </c>
      <c r="J117" s="9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9" t="s">
        <v>7671</v>
      </c>
      <c r="J118" s="9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9" t="s">
        <v>7673</v>
      </c>
      <c r="J119" s="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9" t="s">
        <v>7675</v>
      </c>
      <c r="J120" s="9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9" t="s">
        <v>7665</v>
      </c>
      <c r="J121" s="9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9" t="s">
        <v>7667</v>
      </c>
      <c r="J122" s="9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9" t="s">
        <v>7669</v>
      </c>
      <c r="J123" s="9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9" t="s">
        <v>8112</v>
      </c>
      <c r="J124" s="9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9" t="s">
        <v>7938</v>
      </c>
      <c r="J125" s="9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9" t="s">
        <v>7936</v>
      </c>
      <c r="J126" s="9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9" t="s">
        <v>8106</v>
      </c>
      <c r="J127" s="9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9" t="s">
        <v>8108</v>
      </c>
      <c r="J128" s="9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9" t="s">
        <v>8110</v>
      </c>
      <c r="J129" s="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9" t="s">
        <v>8114</v>
      </c>
      <c r="J130" s="9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9" t="s">
        <v>8102</v>
      </c>
      <c r="J131" s="9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9" t="s">
        <v>8104</v>
      </c>
      <c r="J132" s="9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9" t="s">
        <v>8589</v>
      </c>
      <c r="J133" s="9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9" t="s">
        <v>8818</v>
      </c>
      <c r="J134" s="9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9" t="s">
        <v>8816</v>
      </c>
      <c r="J135" s="9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9" t="s">
        <v>8814</v>
      </c>
      <c r="J136" s="9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9" t="s">
        <v>8934</v>
      </c>
      <c r="J137" s="9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9" t="s">
        <v>8932</v>
      </c>
      <c r="J138" s="9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9" t="s">
        <v>9170</v>
      </c>
      <c r="J139" s="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9168</v>
      </c>
      <c r="J140" s="9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9" t="s">
        <v>9346</v>
      </c>
      <c r="J141" s="9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9" t="s">
        <v>9344</v>
      </c>
      <c r="J142" s="9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9" t="s">
        <v>9521</v>
      </c>
      <c r="J143" s="9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9" t="s">
        <v>9527</v>
      </c>
      <c r="J144" s="9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9" t="s">
        <v>9631</v>
      </c>
      <c r="J145" s="9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9" t="s">
        <v>9841</v>
      </c>
      <c r="J146" s="9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9" t="s">
        <v>9932</v>
      </c>
      <c r="J147" s="9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9" t="s">
        <v>9926</v>
      </c>
      <c r="J148" s="9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9" t="s">
        <v>10079</v>
      </c>
      <c r="J149" s="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9" t="s">
        <v>10097</v>
      </c>
      <c r="J150" s="9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9" t="s">
        <v>10091</v>
      </c>
      <c r="J151" s="9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9" t="s">
        <v>10262</v>
      </c>
      <c r="J152" s="9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9" t="s">
        <v>10256</v>
      </c>
      <c r="J153" s="9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9" t="s">
        <v>10250</v>
      </c>
      <c r="J154" s="9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9" t="s">
        <v>10432</v>
      </c>
      <c r="J155" s="9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9" t="s">
        <v>10429</v>
      </c>
      <c r="J156" s="9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9" t="s">
        <v>10426</v>
      </c>
      <c r="J157" s="9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9" t="s">
        <v>10588</v>
      </c>
      <c r="J158" s="9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9" t="s">
        <v>10590</v>
      </c>
      <c r="J159" s="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9" t="s">
        <v>10584</v>
      </c>
      <c r="J160" s="9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9" t="s">
        <v>10586</v>
      </c>
      <c r="J161" s="9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9" t="s">
        <v>10596</v>
      </c>
      <c r="J162" s="9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9" t="s">
        <v>10598</v>
      </c>
      <c r="J163" s="9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9" t="s">
        <v>10592</v>
      </c>
      <c r="J164" s="9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9" t="s">
        <v>10594</v>
      </c>
      <c r="J165" s="9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9" t="s">
        <v>13488</v>
      </c>
      <c r="J166" s="9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9" t="s">
        <v>13485</v>
      </c>
      <c r="J167" s="9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9" t="s">
        <v>13840</v>
      </c>
      <c r="J168" s="9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9" t="s">
        <v>14081</v>
      </c>
      <c r="J169" s="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9" t="s">
        <v>14078</v>
      </c>
      <c r="J170" s="9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9" t="s">
        <v>14087</v>
      </c>
      <c r="J171" s="9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9" t="s">
        <v>18387</v>
      </c>
      <c r="J172" s="9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9" t="s">
        <v>18381</v>
      </c>
      <c r="J173" s="9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9" t="s">
        <v>18375</v>
      </c>
      <c r="J174" s="9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9" t="s">
        <v>18889</v>
      </c>
      <c r="J175" s="9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9" t="s">
        <v>18934</v>
      </c>
      <c r="J176" s="9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9" t="s">
        <v>18937</v>
      </c>
      <c r="J177" s="9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9" t="s">
        <v>18868</v>
      </c>
      <c r="J178" s="9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9" t="s">
        <v>18871</v>
      </c>
      <c r="J179" s="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9" t="s">
        <v>18886</v>
      </c>
      <c r="J180" s="9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9" t="s">
        <v>19416</v>
      </c>
      <c r="J181" s="9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9" t="s">
        <v>19413</v>
      </c>
      <c r="J182" s="9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9" t="s">
        <v>19422</v>
      </c>
      <c r="J183" s="9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9" t="s">
        <v>19419</v>
      </c>
      <c r="J184" s="9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9" t="s">
        <v>20054</v>
      </c>
      <c r="J185" s="9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s="9" t="s">
        <v>20741</v>
      </c>
      <c r="J186" s="9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s="9" t="s">
        <v>20744</v>
      </c>
      <c r="J187" s="9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s="9" t="s">
        <v>20735</v>
      </c>
      <c r="J188" s="9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s="9" t="s">
        <v>20738</v>
      </c>
      <c r="J189" s="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21062</v>
      </c>
      <c r="J190" s="9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21065</v>
      </c>
      <c r="J191" s="9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s="9" t="s">
        <v>21068</v>
      </c>
      <c r="J192" s="9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21053</v>
      </c>
      <c r="J193" s="9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s="9" t="s">
        <v>21056</v>
      </c>
      <c r="J194" s="9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s="9" t="s">
        <v>21059</v>
      </c>
      <c r="J195" s="9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s="9" t="s">
        <v>21778</v>
      </c>
      <c r="J196" s="9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s="9" t="s">
        <v>21781</v>
      </c>
      <c r="J197" s="9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s="9" t="s">
        <v>21790</v>
      </c>
      <c r="J198" s="9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s="9" t="s">
        <v>21772</v>
      </c>
      <c r="J199" s="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s="9" t="s">
        <v>21760</v>
      </c>
      <c r="J200" s="9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s="9" t="s">
        <v>21766</v>
      </c>
      <c r="J201" s="9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s="9" t="s">
        <v>21769</v>
      </c>
      <c r="J202" s="9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s="9" t="s">
        <v>21799</v>
      </c>
      <c r="J203" s="9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s="9" t="s">
        <v>22525</v>
      </c>
      <c r="J204" s="9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s="9" t="s">
        <v>22516</v>
      </c>
      <c r="J205" s="9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s="9" t="s">
        <v>22732</v>
      </c>
      <c r="J206" s="9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s="9" t="s">
        <v>22528</v>
      </c>
      <c r="J207" s="9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s="9" t="s">
        <v>22962</v>
      </c>
      <c r="J208" s="9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s="9" t="s">
        <v>22959</v>
      </c>
      <c r="J209" s="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s="9" t="s">
        <v>23375</v>
      </c>
      <c r="J210" s="9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s="9" t="s">
        <v>23372</v>
      </c>
      <c r="J211" s="9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24394</v>
      </c>
      <c r="F212" t="s">
        <v>60</v>
      </c>
      <c r="I212" s="9" t="s">
        <v>24022</v>
      </c>
      <c r="J212" s="9" t="s">
        <v>12645</v>
      </c>
      <c r="K212" t="s">
        <v>24023</v>
      </c>
      <c r="L212" t="s">
        <v>24024</v>
      </c>
      <c r="M212" s="2" t="str">
        <f>HYPERLINK(СторонТрансп[[#This Row],[RelativePath]])</f>
        <v>1 Въезд на базу\GA3948333_4_20260331T234356Z.jpg</v>
      </c>
    </row>
    <row r="213" spans="1:13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23975</v>
      </c>
      <c r="F213" t="s">
        <v>51</v>
      </c>
      <c r="I213" s="9" t="s">
        <v>23381</v>
      </c>
      <c r="J213" s="9" t="s">
        <v>12645</v>
      </c>
      <c r="K213" t="s">
        <v>23382</v>
      </c>
      <c r="L213" t="s">
        <v>23383</v>
      </c>
      <c r="M213" s="2" t="str">
        <f>HYPERLINK(СторонТрансп[[#This Row],[RelativePath]])</f>
        <v>1 Въезд на базу\GA3948333_4_20260331T212825Z.jpg</v>
      </c>
    </row>
    <row r="214" spans="1:13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23975</v>
      </c>
      <c r="F214" t="s">
        <v>60</v>
      </c>
      <c r="I214" s="9" t="s">
        <v>23378</v>
      </c>
      <c r="J214" s="9" t="s">
        <v>12645</v>
      </c>
      <c r="K214" t="s">
        <v>23379</v>
      </c>
      <c r="L214" t="s">
        <v>23380</v>
      </c>
      <c r="M214" s="2" t="str">
        <f>HYPERLINK(СторонТрансп[[#This Row],[RelativePath]])</f>
        <v>1 Въезд на базу\GA3948333_4_20260331T193352Z.jpg</v>
      </c>
    </row>
    <row r="215" spans="1:13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24394</v>
      </c>
      <c r="F215" t="s">
        <v>51</v>
      </c>
      <c r="I215" s="9" t="s">
        <v>24025</v>
      </c>
      <c r="J215" s="9" t="s">
        <v>12645</v>
      </c>
      <c r="K215" t="s">
        <v>24026</v>
      </c>
      <c r="L215" t="s">
        <v>24027</v>
      </c>
      <c r="M215" s="2" t="str">
        <f>HYPERLINK(СторонТрансп[[#This Row],[RelativePath]])</f>
        <v>1 Въезд на базу\GA3948333_4_20260401T091459Z.jpg</v>
      </c>
    </row>
    <row r="216" spans="1:13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24396</v>
      </c>
      <c r="I216" s="9" t="s">
        <v>24049</v>
      </c>
      <c r="J216" s="9" t="s">
        <v>12645</v>
      </c>
      <c r="K216" t="s">
        <v>24050</v>
      </c>
      <c r="L216" t="s">
        <v>24051</v>
      </c>
      <c r="M216" s="2" t="str">
        <f>HYPERLINK(СторонТрансп[[#This Row],[RelativePath]])</f>
        <v>1 Въезд на базу\GA3948333_4_20260402T190424Z.jpg</v>
      </c>
    </row>
    <row r="217" spans="1:13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24395</v>
      </c>
      <c r="I217" s="9" t="s">
        <v>24043</v>
      </c>
      <c r="J217" s="9" t="s">
        <v>12645</v>
      </c>
      <c r="K217" t="s">
        <v>24044</v>
      </c>
      <c r="L217" t="s">
        <v>24045</v>
      </c>
      <c r="M217" s="2" t="str">
        <f>HYPERLINK(СторонТрансп[[#This Row],[RelativePath]])</f>
        <v>1 Въезд на базу\GA3948333_4_20260402T114824Z.jpg</v>
      </c>
    </row>
    <row r="218" spans="1:13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24395</v>
      </c>
      <c r="I218" s="9" t="s">
        <v>24040</v>
      </c>
      <c r="J218" s="9" t="s">
        <v>12645</v>
      </c>
      <c r="K218" t="s">
        <v>24041</v>
      </c>
      <c r="L218" t="s">
        <v>24042</v>
      </c>
      <c r="M218" s="2" t="str">
        <f>HYPERLINK(СторонТрансп[[#This Row],[RelativePath]])</f>
        <v>1 Въезд на базу\GA3948333_4_20260402T113632Z.jpg</v>
      </c>
    </row>
  </sheetData>
  <conditionalFormatting sqref="E219:E240 D2:E218">
    <cfRule type="containsText" dxfId="33" priority="6" operator="containsText" text="Выезд с территории">
      <formula>NOT(ISERROR(SEARCH("Выезд с территории",D2)))</formula>
    </cfRule>
  </conditionalFormatting>
  <conditionalFormatting sqref="D2:D218">
    <cfRule type="containsText" dxfId="3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8">
    <cfRule type="containsText" dxfId="31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40">
    <cfRule type="containsText" dxfId="30" priority="2" operator="containsText" text="Газель базы">
      <formula>NOT(ISERROR(SEARCH("Газель базы",E2)))</formula>
    </cfRule>
    <cfRule type="containsText" dxfId="29" priority="3" operator="containsText" text="Погрузчик базы">
      <formula>NOT(ISERROR(SEARCH("Погрузчик базы",E2)))</formula>
    </cfRule>
  </conditionalFormatting>
  <conditionalFormatting sqref="E2:E240">
    <cfRule type="containsText" dxfId="2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2026-04-04T02:44:36Z</dcterms:modified>
</cp:coreProperties>
</file>