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fileSharing readOnlyRecommended="1" userName="Mudek, Alec J. (GSFC-5950)" algorithmName="SHA-512" hashValue="W/SZP2gyWGKqE6kP6kJ743jKxvkAghxcwCOvahtUeBAhbuzcJh+5wZ7ig0OnEnXHIzkkv89CMf+SMKoL9K5I4Q==" saltValue="FE7bDtpuN/pWP4C6rbjjlg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tg\HardwareModels\"/>
    </mc:Choice>
  </mc:AlternateContent>
  <xr:revisionPtr revIDLastSave="0" documentId="8_{4816B7F2-92A3-460A-A370-10C8D368D826}" xr6:coauthVersionLast="47" xr6:coauthVersionMax="47" xr10:uidLastSave="{00000000-0000-0000-0000-000000000000}"/>
  <bookViews>
    <workbookView xWindow="-120" yWindow="-120" windowWidth="29040" windowHeight="15840" xr2:uid="{C85443CE-E788-408F-A98A-1AA06F36C206}"/>
  </bookViews>
  <sheets>
    <sheet name="Sheet1" sheetId="1" r:id="rId1"/>
  </sheets>
  <definedNames>
    <definedName name="_xlnm._FilterDatabase" localSheetId="0" hidden="1">Sheet1!$A$3:$N$13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4" i="1"/>
  <c r="J4" i="1" s="1"/>
  <c r="K4" i="1" s="1"/>
</calcChain>
</file>

<file path=xl/sharedStrings.xml><?xml version="1.0" encoding="utf-8"?>
<sst xmlns="http://schemas.openxmlformats.org/spreadsheetml/2006/main" count="56" uniqueCount="17">
  <si>
    <t>Voltage, V</t>
  </si>
  <si>
    <t>Thrust, mN</t>
  </si>
  <si>
    <t>Power, W</t>
  </si>
  <si>
    <t>Power, kW</t>
  </si>
  <si>
    <t>Total Isp, s</t>
  </si>
  <si>
    <t>Efficiency, %</t>
  </si>
  <si>
    <t>Efficiency</t>
  </si>
  <si>
    <t>g0</t>
  </si>
  <si>
    <t>Thrust, N</t>
  </si>
  <si>
    <t>Mass Flow Rate, kg/s</t>
  </si>
  <si>
    <t>mass flow rate, mg/s</t>
  </si>
  <si>
    <t>High Thrust</t>
  </si>
  <si>
    <t>High Isp</t>
  </si>
  <si>
    <t>F = mdot*g0*Isp</t>
  </si>
  <si>
    <t>x</t>
  </si>
  <si>
    <t>From:</t>
  </si>
  <si>
    <r>
      <t>Fisher, Jack. "NEXT-C flight ion system status." </t>
    </r>
    <r>
      <rPr>
        <i/>
        <sz val="10"/>
        <color rgb="FF222222"/>
        <rFont val="Arial"/>
        <family val="2"/>
      </rPr>
      <t>AIAA Propulsion and Energy 2020 Forum</t>
    </r>
    <r>
      <rPr>
        <sz val="10"/>
        <color rgb="FF222222"/>
        <rFont val="Arial"/>
        <family val="2"/>
      </rPr>
      <t>. 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</si>
</sst>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NumberFormat="1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7.33</c:v>
                </c:pt>
                <c:pt idx="1">
                  <c:v>5.65</c:v>
                </c:pt>
                <c:pt idx="2">
                  <c:v>2.61</c:v>
                </c:pt>
                <c:pt idx="3">
                  <c:v>5.84</c:v>
                </c:pt>
                <c:pt idx="4">
                  <c:v>4.51</c:v>
                </c:pt>
                <c:pt idx="5">
                  <c:v>2.15</c:v>
                </c:pt>
                <c:pt idx="6">
                  <c:v>3.48</c:v>
                </c:pt>
                <c:pt idx="7">
                  <c:v>1.7</c:v>
                </c:pt>
                <c:pt idx="8">
                  <c:v>2.5499999999999998</c:v>
                </c:pt>
                <c:pt idx="9">
                  <c:v>0.64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4155</c:v>
                </c:pt>
                <c:pt idx="1">
                  <c:v>4082</c:v>
                </c:pt>
                <c:pt idx="2">
                  <c:v>3882</c:v>
                </c:pt>
                <c:pt idx="3">
                  <c:v>3683</c:v>
                </c:pt>
                <c:pt idx="4">
                  <c:v>3626</c:v>
                </c:pt>
                <c:pt idx="5">
                  <c:v>3432</c:v>
                </c:pt>
                <c:pt idx="6">
                  <c:v>3137</c:v>
                </c:pt>
                <c:pt idx="7">
                  <c:v>2953</c:v>
                </c:pt>
                <c:pt idx="8">
                  <c:v>2565</c:v>
                </c:pt>
                <c:pt idx="9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488A-A285-E5E2D5BC6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31568"/>
        <c:axId val="1393893824"/>
      </c:scatterChart>
      <c:valAx>
        <c:axId val="21373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3824"/>
        <c:crosses val="autoZero"/>
        <c:crossBetween val="midCat"/>
      </c:valAx>
      <c:valAx>
        <c:axId val="1393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Isp,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7.33</c:v>
                </c:pt>
                <c:pt idx="1">
                  <c:v>5.65</c:v>
                </c:pt>
                <c:pt idx="2">
                  <c:v>2.61</c:v>
                </c:pt>
                <c:pt idx="3">
                  <c:v>5.84</c:v>
                </c:pt>
                <c:pt idx="4">
                  <c:v>4.51</c:v>
                </c:pt>
                <c:pt idx="5">
                  <c:v>2.15</c:v>
                </c:pt>
                <c:pt idx="6">
                  <c:v>3.48</c:v>
                </c:pt>
                <c:pt idx="7">
                  <c:v>1.7</c:v>
                </c:pt>
                <c:pt idx="8">
                  <c:v>2.5499999999999998</c:v>
                </c:pt>
                <c:pt idx="9">
                  <c:v>0.64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235</c:v>
                </c:pt>
                <c:pt idx="1">
                  <c:v>178</c:v>
                </c:pt>
                <c:pt idx="2">
                  <c:v>78</c:v>
                </c:pt>
                <c:pt idx="3">
                  <c:v>208</c:v>
                </c:pt>
                <c:pt idx="4">
                  <c:v>159</c:v>
                </c:pt>
                <c:pt idx="5">
                  <c:v>69</c:v>
                </c:pt>
                <c:pt idx="6">
                  <c:v>137</c:v>
                </c:pt>
                <c:pt idx="7">
                  <c:v>59</c:v>
                </c:pt>
                <c:pt idx="8">
                  <c:v>111</c:v>
                </c:pt>
                <c:pt idx="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E-4A87-9E5C-5F54809C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45136"/>
        <c:axId val="1393895744"/>
      </c:scatterChart>
      <c:valAx>
        <c:axId val="15403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</a:t>
                </a:r>
                <a:r>
                  <a:rPr lang="en-US" baseline="0"/>
                  <a:t> kW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5744"/>
        <c:crosses val="autoZero"/>
        <c:crossBetween val="midCat"/>
      </c:valAx>
      <c:valAx>
        <c:axId val="1393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Thrust, mN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Flow Rate, mg/s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Sheet1!$J$34</c:f>
              <c:strCache>
                <c:ptCount val="1"/>
                <c:pt idx="0">
                  <c:v>Mass Flow Rate, kg/s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4613298337707788E-2"/>
                  <c:y val="0.4624879702537182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Sheet1!$D$35:$D$42</c:f>
              <c:numCache>
                <c:formatCode>General</c:formatCode>
                <c:ptCount val="8"/>
                <c:pt idx="0">
                  <c:v>7.33</c:v>
                </c:pt>
                <c:pt idx="1">
                  <c:v>5.65</c:v>
                </c:pt>
                <c:pt idx="2">
                  <c:v>5.84</c:v>
                </c:pt>
                <c:pt idx="3">
                  <c:v>4.51</c:v>
                </c:pt>
                <c:pt idx="4">
                  <c:v>3.48</c:v>
                </c:pt>
                <c:pt idx="5">
                  <c:v>1.7</c:v>
                </c:pt>
                <c:pt idx="6">
                  <c:v>2.5499999999999998</c:v>
                </c:pt>
                <c:pt idx="7">
                  <c:v>0.64</c:v>
                </c:pt>
              </c:numCache>
            </c:numRef>
          </c:xVal>
          <c:yVal>
            <c:numRef>
              <c:f>Sheet1!$K$35:$K$42</c:f>
              <c:numCache>
                <c:formatCode>General</c:formatCode>
                <c:ptCount val="8"/>
                <c:pt idx="0">
                  <c:v>5.767348015639306</c:v>
                </c:pt>
                <c:pt idx="1">
                  <c:v>4.4465822123976286</c:v>
                </c:pt>
                <c:pt idx="2">
                  <c:v>5.7589186070977219</c:v>
                </c:pt>
                <c:pt idx="3">
                  <c:v>4.4714527816737624</c:v>
                </c:pt>
                <c:pt idx="4">
                  <c:v>4.4533350710225115</c:v>
                </c:pt>
                <c:pt idx="5">
                  <c:v>2.0373605338874961</c:v>
                </c:pt>
                <c:pt idx="6">
                  <c:v>4.412807003530216</c:v>
                </c:pt>
                <c:pt idx="7">
                  <c:v>1.8274484103547104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E-42C6-8D7C-4C3E025A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78272"/>
        <c:axId val="1393882784"/>
      </c:scatterChart>
      <c:valAx>
        <c:axId val="15266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82784"/>
        <c:crosses val="autoZero"/>
        <c:crossBetween val="midCat"/>
      </c:valAx>
      <c:valAx>
        <c:axId val="13938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0935039370078742E-2"/>
                  <c:y val="0.5319907407407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Sheet1!$D$35:$D$42</c:f>
              <c:numCache>
                <c:formatCode>General</c:formatCode>
                <c:ptCount val="8"/>
                <c:pt idx="0">
                  <c:v>7.33</c:v>
                </c:pt>
                <c:pt idx="1">
                  <c:v>5.65</c:v>
                </c:pt>
                <c:pt idx="2">
                  <c:v>5.84</c:v>
                </c:pt>
                <c:pt idx="3">
                  <c:v>4.51</c:v>
                </c:pt>
                <c:pt idx="4">
                  <c:v>3.48</c:v>
                </c:pt>
                <c:pt idx="5">
                  <c:v>1.7</c:v>
                </c:pt>
                <c:pt idx="6">
                  <c:v>2.5499999999999998</c:v>
                </c:pt>
                <c:pt idx="7">
                  <c:v>0.64</c:v>
                </c:pt>
              </c:numCache>
            </c:numRef>
          </c:xVal>
          <c:yVal>
            <c:numRef>
              <c:f>Sheet1!$E$35:$E$42</c:f>
              <c:numCache>
                <c:formatCode>General</c:formatCode>
                <c:ptCount val="8"/>
                <c:pt idx="0">
                  <c:v>4155</c:v>
                </c:pt>
                <c:pt idx="1">
                  <c:v>4082</c:v>
                </c:pt>
                <c:pt idx="2">
                  <c:v>3683</c:v>
                </c:pt>
                <c:pt idx="3">
                  <c:v>3626</c:v>
                </c:pt>
                <c:pt idx="4">
                  <c:v>3137</c:v>
                </c:pt>
                <c:pt idx="5">
                  <c:v>2953</c:v>
                </c:pt>
                <c:pt idx="6">
                  <c:v>2565</c:v>
                </c:pt>
                <c:pt idx="7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5-4BC3-B3BC-BE09E159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61296"/>
        <c:axId val="1393904864"/>
      </c:scatterChart>
      <c:valAx>
        <c:axId val="20334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904864"/>
        <c:crosses val="autoZero"/>
        <c:crossBetween val="midCat"/>
      </c:valAx>
      <c:valAx>
        <c:axId val="1393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059317585301837E-2"/>
                  <c:y val="0.550509259259259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Sheet1!$D$35:$D$42</c:f>
              <c:numCache>
                <c:formatCode>General</c:formatCode>
                <c:ptCount val="8"/>
                <c:pt idx="0">
                  <c:v>7.33</c:v>
                </c:pt>
                <c:pt idx="1">
                  <c:v>5.65</c:v>
                </c:pt>
                <c:pt idx="2">
                  <c:v>5.84</c:v>
                </c:pt>
                <c:pt idx="3">
                  <c:v>4.51</c:v>
                </c:pt>
                <c:pt idx="4">
                  <c:v>3.48</c:v>
                </c:pt>
                <c:pt idx="5">
                  <c:v>1.7</c:v>
                </c:pt>
                <c:pt idx="6">
                  <c:v>2.5499999999999998</c:v>
                </c:pt>
                <c:pt idx="7">
                  <c:v>0.64</c:v>
                </c:pt>
              </c:numCache>
            </c:numRef>
          </c:xVal>
          <c:yVal>
            <c:numRef>
              <c:f>Sheet1!$B$35:$B$42</c:f>
              <c:numCache>
                <c:formatCode>General</c:formatCode>
                <c:ptCount val="8"/>
                <c:pt idx="0">
                  <c:v>235</c:v>
                </c:pt>
                <c:pt idx="1">
                  <c:v>178</c:v>
                </c:pt>
                <c:pt idx="2">
                  <c:v>208</c:v>
                </c:pt>
                <c:pt idx="3">
                  <c:v>159</c:v>
                </c:pt>
                <c:pt idx="4">
                  <c:v>137</c:v>
                </c:pt>
                <c:pt idx="5">
                  <c:v>59</c:v>
                </c:pt>
                <c:pt idx="6">
                  <c:v>111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1-48D4-905B-F0B164EF8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03008"/>
        <c:axId val="2127598480"/>
      </c:scatterChart>
      <c:valAx>
        <c:axId val="20233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8480"/>
        <c:crosses val="autoZero"/>
        <c:crossBetween val="midCat"/>
      </c:valAx>
      <c:valAx>
        <c:axId val="21275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0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Flow Rate, mg/s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Sheet1!$J$47</c:f>
              <c:strCache>
                <c:ptCount val="1"/>
                <c:pt idx="0">
                  <c:v>Mass Flow Rate, kg/s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2821522309711289E-2"/>
                  <c:y val="0.5150134878973461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Sheet1!$D$48:$D$53</c:f>
              <c:numCache>
                <c:formatCode>General</c:formatCode>
                <c:ptCount val="6"/>
                <c:pt idx="0">
                  <c:v>7.33</c:v>
                </c:pt>
                <c:pt idx="1">
                  <c:v>5.65</c:v>
                </c:pt>
                <c:pt idx="2">
                  <c:v>2.61</c:v>
                </c:pt>
                <c:pt idx="3">
                  <c:v>2.15</c:v>
                </c:pt>
                <c:pt idx="4">
                  <c:v>1.7</c:v>
                </c:pt>
                <c:pt idx="5">
                  <c:v>0.64</c:v>
                </c:pt>
              </c:numCache>
            </c:numRef>
          </c:xVal>
          <c:yVal>
            <c:numRef>
              <c:f>Sheet1!$K$48:$K$53</c:f>
              <c:numCache>
                <c:formatCode>General</c:formatCode>
                <c:ptCount val="6"/>
                <c:pt idx="0">
                  <c:v>5.767348015639306</c:v>
                </c:pt>
                <c:pt idx="1">
                  <c:v>4.4465822123976286</c:v>
                </c:pt>
                <c:pt idx="2">
                  <c:v>2.0488888359680169</c:v>
                </c:pt>
                <c:pt idx="3">
                  <c:v>2.0501287498682128</c:v>
                </c:pt>
                <c:pt idx="4">
                  <c:v>2.0373605338874961</c:v>
                </c:pt>
                <c:pt idx="5">
                  <c:v>1.8274484103547104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C-4497-9407-12701FA2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53872"/>
        <c:axId val="2127617680"/>
      </c:scatterChart>
      <c:valAx>
        <c:axId val="20334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17680"/>
        <c:crosses val="autoZero"/>
        <c:crossBetween val="midCat"/>
      </c:valAx>
      <c:valAx>
        <c:axId val="21276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Sheet1!$E$47</c:f>
              <c:strCache>
                <c:ptCount val="1"/>
                <c:pt idx="0">
                  <c:v>Total Isp,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3421259842519682E-2"/>
                  <c:y val="0.52736111111111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Sheet1!$D$48:$D$53</c:f>
              <c:numCache>
                <c:formatCode>General</c:formatCode>
                <c:ptCount val="6"/>
                <c:pt idx="0">
                  <c:v>7.33</c:v>
                </c:pt>
                <c:pt idx="1">
                  <c:v>5.65</c:v>
                </c:pt>
                <c:pt idx="2">
                  <c:v>2.61</c:v>
                </c:pt>
                <c:pt idx="3">
                  <c:v>2.15</c:v>
                </c:pt>
                <c:pt idx="4">
                  <c:v>1.7</c:v>
                </c:pt>
                <c:pt idx="5">
                  <c:v>0.64</c:v>
                </c:pt>
              </c:numCache>
            </c:numRef>
          </c:xVal>
          <c:yVal>
            <c:numRef>
              <c:f>Sheet1!$E$48:$E$53</c:f>
              <c:numCache>
                <c:formatCode>General</c:formatCode>
                <c:ptCount val="6"/>
                <c:pt idx="0">
                  <c:v>4155</c:v>
                </c:pt>
                <c:pt idx="1">
                  <c:v>4082</c:v>
                </c:pt>
                <c:pt idx="2">
                  <c:v>3882</c:v>
                </c:pt>
                <c:pt idx="3">
                  <c:v>3432</c:v>
                </c:pt>
                <c:pt idx="4">
                  <c:v>2953</c:v>
                </c:pt>
                <c:pt idx="5">
                  <c:v>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E-4E60-B65F-2DF27F53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72"/>
        <c:axId val="2127599920"/>
      </c:scatterChart>
      <c:valAx>
        <c:axId val="37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9920"/>
        <c:crosses val="autoZero"/>
        <c:crossBetween val="midCat"/>
      </c:valAx>
      <c:valAx>
        <c:axId val="21275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Thrust, 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731846019247595E-2"/>
                  <c:y val="0.5597685185185185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Sheet1!$D$48:$D$53</c:f>
              <c:numCache>
                <c:formatCode>General</c:formatCode>
                <c:ptCount val="6"/>
                <c:pt idx="0">
                  <c:v>7.33</c:v>
                </c:pt>
                <c:pt idx="1">
                  <c:v>5.65</c:v>
                </c:pt>
                <c:pt idx="2">
                  <c:v>2.61</c:v>
                </c:pt>
                <c:pt idx="3">
                  <c:v>2.15</c:v>
                </c:pt>
                <c:pt idx="4">
                  <c:v>1.7</c:v>
                </c:pt>
                <c:pt idx="5">
                  <c:v>0.64</c:v>
                </c:pt>
              </c:numCache>
            </c:numRef>
          </c:xVal>
          <c:yVal>
            <c:numRef>
              <c:f>Sheet1!$B$48:$B$53</c:f>
              <c:numCache>
                <c:formatCode>General</c:formatCode>
                <c:ptCount val="6"/>
                <c:pt idx="0">
                  <c:v>235</c:v>
                </c:pt>
                <c:pt idx="1">
                  <c:v>178</c:v>
                </c:pt>
                <c:pt idx="2">
                  <c:v>78</c:v>
                </c:pt>
                <c:pt idx="3">
                  <c:v>69</c:v>
                </c:pt>
                <c:pt idx="4">
                  <c:v>59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F-4B3F-97D8-C900BA0E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95008"/>
        <c:axId val="2127619120"/>
      </c:scatterChart>
      <c:valAx>
        <c:axId val="13945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19120"/>
        <c:crosses val="autoZero"/>
        <c:crossBetween val="midCat"/>
      </c:valAx>
      <c:valAx>
        <c:axId val="2127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14</xdr:row>
      <xdr:rowOff>119062</xdr:rowOff>
    </xdr:from>
    <xdr:to>
      <xdr:col>9</xdr:col>
      <xdr:colOff>238125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C0C82-66C7-C8C3-5525-BE270DBD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14</xdr:row>
      <xdr:rowOff>109537</xdr:rowOff>
    </xdr:from>
    <xdr:to>
      <xdr:col>14</xdr:col>
      <xdr:colOff>142875</xdr:colOff>
      <xdr:row>28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EFE66-816E-C2A4-3AA5-DEAA8CE1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30</xdr:row>
      <xdr:rowOff>109537</xdr:rowOff>
    </xdr:from>
    <xdr:to>
      <xdr:col>17</xdr:col>
      <xdr:colOff>571500</xdr:colOff>
      <xdr:row>44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9DEE1-771E-6855-32E0-E2BEBB5E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30</xdr:row>
      <xdr:rowOff>109537</xdr:rowOff>
    </xdr:from>
    <xdr:to>
      <xdr:col>25</xdr:col>
      <xdr:colOff>314325</xdr:colOff>
      <xdr:row>44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DF3790-9F20-6E2F-6BFC-314CA3C82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352425</xdr:colOff>
      <xdr:row>30</xdr:row>
      <xdr:rowOff>119062</xdr:rowOff>
    </xdr:from>
    <xdr:to>
      <xdr:col>33</xdr:col>
      <xdr:colOff>47625</xdr:colOff>
      <xdr:row>45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2E634C-2E6C-2CBF-5F2C-05E69B746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45</xdr:row>
      <xdr:rowOff>138112</xdr:rowOff>
    </xdr:from>
    <xdr:to>
      <xdr:col>17</xdr:col>
      <xdr:colOff>571500</xdr:colOff>
      <xdr:row>60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646322-69FF-37BA-C0D5-E1C8014EE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45</xdr:row>
      <xdr:rowOff>138112</xdr:rowOff>
    </xdr:from>
    <xdr:to>
      <xdr:col>25</xdr:col>
      <xdr:colOff>314325</xdr:colOff>
      <xdr:row>60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B2DF23-D666-6013-A5DD-B3B90A66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352425</xdr:colOff>
      <xdr:row>45</xdr:row>
      <xdr:rowOff>138112</xdr:rowOff>
    </xdr:from>
    <xdr:to>
      <xdr:col>33</xdr:col>
      <xdr:colOff>47625</xdr:colOff>
      <xdr:row>60</xdr:row>
      <xdr:rowOff>23812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6397F7-96DE-B924-CD3C-6A3F573A1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ED4A-5B06-4026-BC9D-A83325BEFCA7}">
  <dimension ref="A1:N56"/>
  <sheetViews>
    <sheetView tabSelected="1" workbookViewId="0">
      <selection activeCell="D36" sqref="D36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9.5703125" bestFit="1" customWidth="1"/>
    <col min="4" max="4" width="10.5703125" bestFit="1" customWidth="1"/>
    <col min="5" max="5" width="10.28515625" bestFit="1" customWidth="1"/>
    <col min="6" max="6" width="12.140625" bestFit="1" customWidth="1"/>
    <col min="7" max="7" width="9.5703125" bestFit="1" customWidth="1"/>
    <col min="8" max="8" width="8" bestFit="1" customWidth="1"/>
    <col min="9" max="9" width="9" bestFit="1" customWidth="1"/>
    <col min="10" max="11" width="19.5703125" bestFit="1" customWidth="1"/>
    <col min="12" max="12" width="11" bestFit="1" customWidth="1"/>
    <col min="13" max="13" width="8" bestFit="1" customWidth="1"/>
    <col min="14" max="14" width="15.28515625" bestFit="1" customWidth="1"/>
  </cols>
  <sheetData>
    <row r="1" spans="1:14" x14ac:dyDescent="0.25">
      <c r="A1" t="s">
        <v>15</v>
      </c>
      <c r="B1" s="3" t="s">
        <v>16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4" x14ac:dyDescent="0.25">
      <c r="A4">
        <v>1800</v>
      </c>
      <c r="B4">
        <v>235</v>
      </c>
      <c r="C4">
        <f>D4*1000</f>
        <v>7330</v>
      </c>
      <c r="D4">
        <v>7.33</v>
      </c>
      <c r="E4">
        <v>4155</v>
      </c>
      <c r="F4" s="1">
        <v>0.7</v>
      </c>
      <c r="G4">
        <v>0.7</v>
      </c>
      <c r="H4">
        <v>9.8066499999999994</v>
      </c>
      <c r="I4">
        <f>B4/1000</f>
        <v>0.23499999999999999</v>
      </c>
      <c r="J4">
        <f>I4/H4/E4</f>
        <v>5.7673480156393058E-6</v>
      </c>
      <c r="K4">
        <f>J4*1000000</f>
        <v>5.767348015639306</v>
      </c>
      <c r="L4" t="s">
        <v>14</v>
      </c>
      <c r="M4" t="s">
        <v>14</v>
      </c>
    </row>
    <row r="5" spans="1:14" x14ac:dyDescent="0.25">
      <c r="A5">
        <v>1800</v>
      </c>
      <c r="B5">
        <v>178</v>
      </c>
      <c r="C5">
        <f t="shared" ref="C5:C13" si="0">D5*1000</f>
        <v>5650</v>
      </c>
      <c r="D5">
        <v>5.65</v>
      </c>
      <c r="E5">
        <v>4082</v>
      </c>
      <c r="F5" s="1">
        <v>0.68</v>
      </c>
      <c r="G5">
        <v>0.68</v>
      </c>
      <c r="H5">
        <v>9.8066499999999994</v>
      </c>
      <c r="I5">
        <f t="shared" ref="I5:I13" si="1">B5/1000</f>
        <v>0.17799999999999999</v>
      </c>
      <c r="J5">
        <f t="shared" ref="J5:J13" si="2">I5/H5/E5</f>
        <v>4.4465822123976288E-6</v>
      </c>
      <c r="K5">
        <f t="shared" ref="K5:K13" si="3">J5*1000000</f>
        <v>4.4465822123976286</v>
      </c>
      <c r="L5" t="s">
        <v>14</v>
      </c>
      <c r="M5" t="s">
        <v>14</v>
      </c>
    </row>
    <row r="6" spans="1:14" x14ac:dyDescent="0.25">
      <c r="A6">
        <v>1800</v>
      </c>
      <c r="B6">
        <v>78</v>
      </c>
      <c r="C6">
        <f t="shared" si="0"/>
        <v>2610</v>
      </c>
      <c r="D6">
        <v>2.61</v>
      </c>
      <c r="E6">
        <v>3882</v>
      </c>
      <c r="F6" s="1">
        <v>0.61</v>
      </c>
      <c r="G6">
        <v>0.61</v>
      </c>
      <c r="H6">
        <v>9.8066499999999994</v>
      </c>
      <c r="I6">
        <f t="shared" si="1"/>
        <v>7.8E-2</v>
      </c>
      <c r="J6">
        <f t="shared" si="2"/>
        <v>2.048888835968017E-6</v>
      </c>
      <c r="K6">
        <f t="shared" si="3"/>
        <v>2.0488888359680169</v>
      </c>
      <c r="M6" t="s">
        <v>14</v>
      </c>
    </row>
    <row r="7" spans="1:14" x14ac:dyDescent="0.25">
      <c r="A7">
        <v>1396</v>
      </c>
      <c r="B7">
        <v>208</v>
      </c>
      <c r="C7">
        <f t="shared" si="0"/>
        <v>5840</v>
      </c>
      <c r="D7">
        <v>5.84</v>
      </c>
      <c r="E7">
        <v>3683</v>
      </c>
      <c r="F7" s="1">
        <v>0.69</v>
      </c>
      <c r="G7">
        <v>0.69</v>
      </c>
      <c r="H7">
        <v>9.8066499999999994</v>
      </c>
      <c r="I7">
        <f t="shared" si="1"/>
        <v>0.20799999999999999</v>
      </c>
      <c r="J7">
        <f t="shared" si="2"/>
        <v>5.7589186070977216E-6</v>
      </c>
      <c r="K7">
        <f t="shared" si="3"/>
        <v>5.7589186070977219</v>
      </c>
      <c r="L7" t="s">
        <v>14</v>
      </c>
    </row>
    <row r="8" spans="1:14" x14ac:dyDescent="0.25">
      <c r="A8">
        <v>1396</v>
      </c>
      <c r="B8">
        <v>159</v>
      </c>
      <c r="C8">
        <f t="shared" si="0"/>
        <v>4510</v>
      </c>
      <c r="D8">
        <v>4.51</v>
      </c>
      <c r="E8">
        <v>3626</v>
      </c>
      <c r="F8" s="1">
        <v>0.67</v>
      </c>
      <c r="G8">
        <v>0.67</v>
      </c>
      <c r="H8">
        <v>9.8066499999999994</v>
      </c>
      <c r="I8">
        <f t="shared" si="1"/>
        <v>0.159</v>
      </c>
      <c r="J8">
        <f t="shared" si="2"/>
        <v>4.4714527816737622E-6</v>
      </c>
      <c r="K8">
        <f t="shared" si="3"/>
        <v>4.4714527816737624</v>
      </c>
      <c r="L8" t="s">
        <v>14</v>
      </c>
    </row>
    <row r="9" spans="1:14" x14ac:dyDescent="0.25">
      <c r="A9">
        <v>1396</v>
      </c>
      <c r="B9">
        <v>69</v>
      </c>
      <c r="C9">
        <f t="shared" si="0"/>
        <v>2150</v>
      </c>
      <c r="D9">
        <v>2.15</v>
      </c>
      <c r="E9">
        <v>3432</v>
      </c>
      <c r="F9" s="1">
        <v>0.59</v>
      </c>
      <c r="G9">
        <v>0.59</v>
      </c>
      <c r="H9">
        <v>9.8066499999999994</v>
      </c>
      <c r="I9">
        <f t="shared" si="1"/>
        <v>6.9000000000000006E-2</v>
      </c>
      <c r="J9">
        <f t="shared" si="2"/>
        <v>2.0501287498682127E-6</v>
      </c>
      <c r="K9">
        <f t="shared" si="3"/>
        <v>2.0501287498682128</v>
      </c>
      <c r="M9" t="s">
        <v>14</v>
      </c>
    </row>
    <row r="10" spans="1:14" x14ac:dyDescent="0.25">
      <c r="A10">
        <v>1021</v>
      </c>
      <c r="B10">
        <v>137</v>
      </c>
      <c r="C10">
        <f t="shared" si="0"/>
        <v>3480</v>
      </c>
      <c r="D10">
        <v>3.48</v>
      </c>
      <c r="E10">
        <v>3137</v>
      </c>
      <c r="F10" s="1">
        <v>0.66</v>
      </c>
      <c r="G10">
        <v>0.66</v>
      </c>
      <c r="H10">
        <v>9.8066499999999994</v>
      </c>
      <c r="I10">
        <f t="shared" si="1"/>
        <v>0.13700000000000001</v>
      </c>
      <c r="J10">
        <f t="shared" si="2"/>
        <v>4.4533350710225116E-6</v>
      </c>
      <c r="K10">
        <f t="shared" si="3"/>
        <v>4.4533350710225115</v>
      </c>
      <c r="L10" t="s">
        <v>14</v>
      </c>
    </row>
    <row r="11" spans="1:14" x14ac:dyDescent="0.25">
      <c r="A11">
        <v>1021</v>
      </c>
      <c r="B11">
        <v>59</v>
      </c>
      <c r="C11">
        <f t="shared" si="0"/>
        <v>1700</v>
      </c>
      <c r="D11">
        <v>1.7</v>
      </c>
      <c r="E11">
        <v>2953</v>
      </c>
      <c r="F11" s="1">
        <v>0.56999999999999995</v>
      </c>
      <c r="G11">
        <v>0.56999999999999995</v>
      </c>
      <c r="H11">
        <v>9.8066499999999994</v>
      </c>
      <c r="I11">
        <f t="shared" si="1"/>
        <v>5.8999999999999997E-2</v>
      </c>
      <c r="J11">
        <f t="shared" si="2"/>
        <v>2.0373605338874962E-6</v>
      </c>
      <c r="K11">
        <f t="shared" si="3"/>
        <v>2.0373605338874961</v>
      </c>
      <c r="L11" t="s">
        <v>14</v>
      </c>
      <c r="M11" t="s">
        <v>14</v>
      </c>
    </row>
    <row r="12" spans="1:14" x14ac:dyDescent="0.25">
      <c r="A12">
        <v>679</v>
      </c>
      <c r="B12">
        <v>111</v>
      </c>
      <c r="C12">
        <f t="shared" si="0"/>
        <v>2550</v>
      </c>
      <c r="D12">
        <v>2.5499999999999998</v>
      </c>
      <c r="E12">
        <v>2565</v>
      </c>
      <c r="F12" s="1">
        <v>0.6</v>
      </c>
      <c r="G12">
        <v>0.6</v>
      </c>
      <c r="H12">
        <v>9.8066499999999994</v>
      </c>
      <c r="I12">
        <f t="shared" si="1"/>
        <v>0.111</v>
      </c>
      <c r="J12">
        <f t="shared" si="2"/>
        <v>4.412807003530216E-6</v>
      </c>
      <c r="K12">
        <f t="shared" si="3"/>
        <v>4.412807003530216</v>
      </c>
      <c r="L12" t="s">
        <v>14</v>
      </c>
    </row>
    <row r="13" spans="1:14" x14ac:dyDescent="0.25">
      <c r="A13">
        <v>275</v>
      </c>
      <c r="B13">
        <v>25</v>
      </c>
      <c r="C13">
        <f t="shared" si="0"/>
        <v>640</v>
      </c>
      <c r="D13">
        <v>0.64</v>
      </c>
      <c r="E13">
        <v>1395</v>
      </c>
      <c r="F13" s="1">
        <v>0.32</v>
      </c>
      <c r="G13">
        <v>0.32</v>
      </c>
      <c r="H13">
        <v>9.8066499999999994</v>
      </c>
      <c r="I13">
        <f t="shared" si="1"/>
        <v>2.5000000000000001E-2</v>
      </c>
      <c r="J13">
        <f t="shared" si="2"/>
        <v>1.8274484103547104E-6</v>
      </c>
      <c r="K13">
        <f t="shared" si="3"/>
        <v>1.8274484103547104</v>
      </c>
      <c r="L13" t="s">
        <v>14</v>
      </c>
      <c r="M13" t="s">
        <v>14</v>
      </c>
    </row>
    <row r="32" spans="11:11" x14ac:dyDescent="0.25">
      <c r="K32" s="2" t="s">
        <v>11</v>
      </c>
    </row>
    <row r="33" spans="1:11" x14ac:dyDescent="0.25">
      <c r="A33" t="s">
        <v>11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5">
      <c r="A35">
        <v>1800</v>
      </c>
      <c r="B35">
        <v>235</v>
      </c>
      <c r="C35">
        <v>7330</v>
      </c>
      <c r="D35">
        <v>7.33</v>
      </c>
      <c r="E35">
        <v>4155</v>
      </c>
      <c r="F35" s="1">
        <v>0.7</v>
      </c>
      <c r="G35">
        <v>0.7</v>
      </c>
      <c r="H35">
        <v>9.8066499999999994</v>
      </c>
      <c r="I35">
        <v>0.23499999999999999</v>
      </c>
      <c r="J35">
        <v>5.7673480156393058E-6</v>
      </c>
      <c r="K35">
        <v>5.767348015639306</v>
      </c>
    </row>
    <row r="36" spans="1:11" x14ac:dyDescent="0.25">
      <c r="A36">
        <v>1800</v>
      </c>
      <c r="B36">
        <v>178</v>
      </c>
      <c r="C36">
        <v>5650</v>
      </c>
      <c r="D36">
        <v>5.65</v>
      </c>
      <c r="E36">
        <v>4082</v>
      </c>
      <c r="F36" s="1">
        <v>0.68</v>
      </c>
      <c r="G36">
        <v>0.68</v>
      </c>
      <c r="H36">
        <v>9.8066499999999994</v>
      </c>
      <c r="I36">
        <v>0.17799999999999999</v>
      </c>
      <c r="J36">
        <v>4.4465822123976288E-6</v>
      </c>
      <c r="K36">
        <v>4.4465822123976286</v>
      </c>
    </row>
    <row r="37" spans="1:11" x14ac:dyDescent="0.25">
      <c r="A37">
        <v>1396</v>
      </c>
      <c r="B37">
        <v>208</v>
      </c>
      <c r="C37">
        <v>5840</v>
      </c>
      <c r="D37">
        <v>5.84</v>
      </c>
      <c r="E37">
        <v>3683</v>
      </c>
      <c r="F37" s="1">
        <v>0.69</v>
      </c>
      <c r="G37">
        <v>0.69</v>
      </c>
      <c r="H37">
        <v>9.8066499999999994</v>
      </c>
      <c r="I37">
        <v>0.20799999999999999</v>
      </c>
      <c r="J37">
        <v>5.7589186070977216E-6</v>
      </c>
      <c r="K37">
        <v>5.7589186070977219</v>
      </c>
    </row>
    <row r="38" spans="1:11" x14ac:dyDescent="0.25">
      <c r="A38">
        <v>1396</v>
      </c>
      <c r="B38">
        <v>159</v>
      </c>
      <c r="C38">
        <v>4510</v>
      </c>
      <c r="D38">
        <v>4.51</v>
      </c>
      <c r="E38">
        <v>3626</v>
      </c>
      <c r="F38" s="1">
        <v>0.67</v>
      </c>
      <c r="G38">
        <v>0.67</v>
      </c>
      <c r="H38">
        <v>9.8066499999999994</v>
      </c>
      <c r="I38">
        <v>0.159</v>
      </c>
      <c r="J38">
        <v>4.4714527816737622E-6</v>
      </c>
      <c r="K38">
        <v>4.4714527816737624</v>
      </c>
    </row>
    <row r="39" spans="1:11" x14ac:dyDescent="0.25">
      <c r="A39">
        <v>1021</v>
      </c>
      <c r="B39">
        <v>137</v>
      </c>
      <c r="C39">
        <v>3480</v>
      </c>
      <c r="D39">
        <v>3.48</v>
      </c>
      <c r="E39">
        <v>3137</v>
      </c>
      <c r="F39" s="1">
        <v>0.66</v>
      </c>
      <c r="G39">
        <v>0.66</v>
      </c>
      <c r="H39">
        <v>9.8066499999999994</v>
      </c>
      <c r="I39">
        <v>0.13700000000000001</v>
      </c>
      <c r="J39">
        <v>4.4533350710225116E-6</v>
      </c>
      <c r="K39">
        <v>4.4533350710225115</v>
      </c>
    </row>
    <row r="40" spans="1:11" x14ac:dyDescent="0.25">
      <c r="A40">
        <v>1021</v>
      </c>
      <c r="B40">
        <v>59</v>
      </c>
      <c r="C40">
        <v>1700</v>
      </c>
      <c r="D40">
        <v>1.7</v>
      </c>
      <c r="E40">
        <v>2953</v>
      </c>
      <c r="F40" s="1">
        <v>0.56999999999999995</v>
      </c>
      <c r="G40">
        <v>0.56999999999999995</v>
      </c>
      <c r="H40">
        <v>9.8066499999999994</v>
      </c>
      <c r="I40">
        <v>5.8999999999999997E-2</v>
      </c>
      <c r="J40">
        <v>2.0373605338874962E-6</v>
      </c>
      <c r="K40">
        <v>2.0373605338874961</v>
      </c>
    </row>
    <row r="41" spans="1:11" x14ac:dyDescent="0.25">
      <c r="A41">
        <v>679</v>
      </c>
      <c r="B41">
        <v>111</v>
      </c>
      <c r="C41">
        <v>2550</v>
      </c>
      <c r="D41">
        <v>2.5499999999999998</v>
      </c>
      <c r="E41">
        <v>2565</v>
      </c>
      <c r="F41" s="1">
        <v>0.6</v>
      </c>
      <c r="G41">
        <v>0.6</v>
      </c>
      <c r="H41">
        <v>9.8066499999999994</v>
      </c>
      <c r="I41">
        <v>0.111</v>
      </c>
      <c r="J41">
        <v>4.412807003530216E-6</v>
      </c>
      <c r="K41">
        <v>4.412807003530216</v>
      </c>
    </row>
    <row r="42" spans="1:11" x14ac:dyDescent="0.25">
      <c r="A42">
        <v>275</v>
      </c>
      <c r="B42">
        <v>25</v>
      </c>
      <c r="C42">
        <v>640</v>
      </c>
      <c r="D42">
        <v>0.64</v>
      </c>
      <c r="E42">
        <v>1395</v>
      </c>
      <c r="F42" s="1">
        <v>0.32</v>
      </c>
      <c r="G42">
        <v>0.32</v>
      </c>
      <c r="H42">
        <v>9.8066499999999994</v>
      </c>
      <c r="I42">
        <v>2.5000000000000001E-2</v>
      </c>
      <c r="J42">
        <v>1.8274484103547104E-6</v>
      </c>
      <c r="K42">
        <v>1.8274484103547104</v>
      </c>
    </row>
    <row r="46" spans="1:11" x14ac:dyDescent="0.25">
      <c r="A46" t="s">
        <v>12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 x14ac:dyDescent="0.25">
      <c r="A48">
        <v>1800</v>
      </c>
      <c r="B48">
        <v>235</v>
      </c>
      <c r="C48">
        <v>7330</v>
      </c>
      <c r="D48">
        <v>7.33</v>
      </c>
      <c r="E48">
        <v>4155</v>
      </c>
      <c r="F48" s="1">
        <v>0.7</v>
      </c>
      <c r="G48">
        <v>0.7</v>
      </c>
      <c r="H48">
        <v>9.8066499999999994</v>
      </c>
      <c r="I48">
        <v>0.23499999999999999</v>
      </c>
      <c r="J48">
        <v>5.7673480156393058E-6</v>
      </c>
      <c r="K48">
        <v>5.767348015639306</v>
      </c>
    </row>
    <row r="49" spans="1:11" x14ac:dyDescent="0.25">
      <c r="A49">
        <v>1800</v>
      </c>
      <c r="B49">
        <v>178</v>
      </c>
      <c r="C49">
        <v>5650</v>
      </c>
      <c r="D49">
        <v>5.65</v>
      </c>
      <c r="E49">
        <v>4082</v>
      </c>
      <c r="F49" s="1">
        <v>0.68</v>
      </c>
      <c r="G49">
        <v>0.68</v>
      </c>
      <c r="H49">
        <v>9.8066499999999994</v>
      </c>
      <c r="I49">
        <v>0.17799999999999999</v>
      </c>
      <c r="J49">
        <v>4.4465822123976288E-6</v>
      </c>
      <c r="K49">
        <v>4.4465822123976286</v>
      </c>
    </row>
    <row r="50" spans="1:11" x14ac:dyDescent="0.25">
      <c r="A50">
        <v>1800</v>
      </c>
      <c r="B50">
        <v>78</v>
      </c>
      <c r="C50">
        <v>2610</v>
      </c>
      <c r="D50">
        <v>2.61</v>
      </c>
      <c r="E50">
        <v>3882</v>
      </c>
      <c r="F50" s="1">
        <v>0.61</v>
      </c>
      <c r="G50">
        <v>0.61</v>
      </c>
      <c r="H50">
        <v>9.8066499999999994</v>
      </c>
      <c r="I50">
        <v>7.8E-2</v>
      </c>
      <c r="J50">
        <v>2.048888835968017E-6</v>
      </c>
      <c r="K50">
        <v>2.0488888359680169</v>
      </c>
    </row>
    <row r="51" spans="1:11" x14ac:dyDescent="0.25">
      <c r="A51">
        <v>1396</v>
      </c>
      <c r="B51">
        <v>69</v>
      </c>
      <c r="C51">
        <v>2150</v>
      </c>
      <c r="D51">
        <v>2.15</v>
      </c>
      <c r="E51">
        <v>3432</v>
      </c>
      <c r="F51" s="1">
        <v>0.59</v>
      </c>
      <c r="G51">
        <v>0.59</v>
      </c>
      <c r="H51">
        <v>9.8066499999999994</v>
      </c>
      <c r="I51">
        <v>6.9000000000000006E-2</v>
      </c>
      <c r="J51">
        <v>2.0501287498682127E-6</v>
      </c>
      <c r="K51">
        <v>2.0501287498682128</v>
      </c>
    </row>
    <row r="52" spans="1:11" x14ac:dyDescent="0.25">
      <c r="A52">
        <v>1021</v>
      </c>
      <c r="B52">
        <v>59</v>
      </c>
      <c r="C52">
        <v>1700</v>
      </c>
      <c r="D52">
        <v>1.7</v>
      </c>
      <c r="E52">
        <v>2953</v>
      </c>
      <c r="F52" s="1">
        <v>0.56999999999999995</v>
      </c>
      <c r="G52">
        <v>0.56999999999999995</v>
      </c>
      <c r="H52">
        <v>9.8066499999999994</v>
      </c>
      <c r="I52">
        <v>5.8999999999999997E-2</v>
      </c>
      <c r="J52">
        <v>2.0373605338874962E-6</v>
      </c>
      <c r="K52">
        <v>2.0373605338874961</v>
      </c>
    </row>
    <row r="53" spans="1:11" x14ac:dyDescent="0.25">
      <c r="A53">
        <v>275</v>
      </c>
      <c r="B53">
        <v>25</v>
      </c>
      <c r="C53">
        <v>640</v>
      </c>
      <c r="D53">
        <v>0.64</v>
      </c>
      <c r="E53">
        <v>1395</v>
      </c>
      <c r="F53" s="1">
        <v>0.32</v>
      </c>
      <c r="G53">
        <v>0.32</v>
      </c>
      <c r="H53">
        <v>9.8066499999999994</v>
      </c>
      <c r="I53">
        <v>2.5000000000000001E-2</v>
      </c>
      <c r="J53">
        <v>1.8274484103547104E-6</v>
      </c>
      <c r="K53">
        <v>1.8274484103547104</v>
      </c>
    </row>
    <row r="56" spans="1:11" x14ac:dyDescent="0.25">
      <c r="K56" s="2" t="s">
        <v>12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Mudek, Alec J. (GSFC-5950)</dc:creator>
  <cp:lastModifiedBy>Mudek, Alec J. (GSFC-5950)</cp:lastModifiedBy>
  <dcterms:created xsi:type="dcterms:W3CDTF">2024-08-02T14:20:39Z</dcterms:created>
  <dcterms:modified xsi:type="dcterms:W3CDTF">2024-09-17T14:38:24Z</dcterms:modified>
</cp:coreProperties>
</file>