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</sheets>
  <definedNames>
    <definedName localSheetId="0" name="Print_Area">Plan1!$A$1:$C$38</definedName>
  </definedNames>
  <calcPr/>
</workbook>
</file>

<file path=xl/sharedStrings.xml><?xml version="1.0" encoding="utf-8"?>
<sst xmlns="http://schemas.openxmlformats.org/spreadsheetml/2006/main" count="32" uniqueCount="32">
  <si>
    <t>VERIFICAÇÃO DA MÁXIMA TEMPERATURA DE UM CONDUTOR</t>
  </si>
  <si>
    <t xml:space="preserve"> TEMPERATURA MÁXIMA DE UM CONDUTOR </t>
  </si>
  <si>
    <t xml:space="preserve"> DADOS DO CONDUTOR </t>
  </si>
  <si>
    <t xml:space="preserve"> DIAMETRO DO CONDUTOR (m) </t>
  </si>
  <si>
    <t xml:space="preserve"> COEFICIENTE DE DILATAÇÃO (/ºC)</t>
  </si>
  <si>
    <t xml:space="preserve"> RESISTÊNCIA A 20ºC ohm/m </t>
  </si>
  <si>
    <t xml:space="preserve"> DADOS DA REGIÃO </t>
  </si>
  <si>
    <t xml:space="preserve"> TEMPERATURA MÉDIA MÁXIMA AMBIENTE (ºC) </t>
  </si>
  <si>
    <t xml:space="preserve"> CORREÇÃO ALTITUDE </t>
  </si>
  <si>
    <t xml:space="preserve"> INCIDÊNCIA SOLAR (º) </t>
  </si>
  <si>
    <t xml:space="preserve"> AZIMUTE SOL (º) </t>
  </si>
  <si>
    <t xml:space="preserve"> AZIMUTE CONDUTOR: N - S </t>
  </si>
  <si>
    <t>CÁLCULO DO CALOR RECEBIDO - RADIAÇÃO SOLAR - qrs</t>
  </si>
  <si>
    <t>RADIAÇÃO SOLAR ADOTADA EM PROJETOS (W/m2)</t>
  </si>
  <si>
    <t>*</t>
  </si>
  <si>
    <t>ÁREA PROJETADA DO CONDUTOR (m2/m)</t>
  </si>
  <si>
    <t>COEFICIENTE DE ABSORÇÃO SOLAR</t>
  </si>
  <si>
    <t>ÂNGULO EFETIVO DE INCIDÊNCIA DO SOL (º)</t>
  </si>
  <si>
    <t>CALOR RECEBIDO - RADIAÇÃO SOLAR - qrs</t>
  </si>
  <si>
    <t>CÁLCULO DO CALOR RECEBIDO - EFEITO JOULE</t>
  </si>
  <si>
    <t xml:space="preserve"> COEFICIENTE DE DILATAÇÃO ( /K )</t>
  </si>
  <si>
    <t xml:space="preserve"> CALOR RECEBIDO - EFEITO JOULE - RI2</t>
  </si>
  <si>
    <t>CÁLCULO DAS PERDAS POR RADIAÇÃO - qr</t>
  </si>
  <si>
    <t>EMISSIVIDADE DO ALUMÍNIO</t>
  </si>
  <si>
    <t>CALOR PERDIDO - RADIAÇÃO - qr</t>
  </si>
  <si>
    <t>CÁLCULO DAS PERDAS POR CONVECÇÃO - qc</t>
  </si>
  <si>
    <t>CALOR PERDIDO - CONVECÇÃO</t>
  </si>
  <si>
    <t xml:space="preserve"> CORRENTE MÁXIMA NOMINAL </t>
  </si>
  <si>
    <t>SOMA DOS CALORES</t>
  </si>
  <si>
    <t>VALOR DA TEMPERATURA</t>
  </si>
  <si>
    <t>K</t>
  </si>
  <si>
    <t>ºC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</si>
</sst>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"/>
    <numFmt numFmtId="165" formatCode="0.000E+00"/>
    <numFmt numFmtId="166" formatCode="0.0000E+00"/>
    <numFmt numFmtId="167" formatCode="0.000000E+00"/>
    <numFmt numFmtId="168" formatCode="0.00000E+00"/>
  </numFmts>
  <fonts count="8">
    <font>
      <sz val="10.0"/>
      <color rgb="FF000000"/>
      <name val="Arial"/>
    </font>
    <font>
      <b/>
      <sz val="10.0"/>
      <color rgb="FF008000"/>
      <name val="Arial"/>
    </font>
    <font>
      <sz val="10.0"/>
      <name val="Arial"/>
    </font>
    <font>
      <b/>
      <sz val="10.0"/>
      <color rgb="FF0000FF"/>
      <name val="Arial"/>
    </font>
    <font>
      <b/>
      <sz val="10.0"/>
      <name val="Arial"/>
    </font>
    <font>
      <b/>
      <sz val="10.0"/>
      <color rgb="FFFF0000"/>
      <name val="Arial"/>
    </font>
    <font>
      <b/>
      <sz val="10.0"/>
      <color rgb="FF3366FF"/>
      <name val="Arial"/>
    </font>
    <font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0" fillId="0" fontId="2" numFmtId="164" xfId="0" applyAlignment="1" applyFont="1" applyNumberFormat="1">
      <alignment vertical="center"/>
    </xf>
    <xf borderId="0" fillId="0" fontId="2" numFmtId="2" xfId="0" applyAlignment="1" applyFont="1" applyNumberFormat="1">
      <alignment horizontal="center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2" numFmtId="167" xfId="0" applyAlignment="1" applyFont="1" applyNumberFormat="1">
      <alignment vertical="center"/>
    </xf>
    <xf borderId="0" fillId="0" fontId="5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1" fillId="0" fontId="2" numFmtId="2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vertical="center"/>
    </xf>
    <xf borderId="1" fillId="0" fontId="4" numFmtId="168" xfId="0" applyAlignment="1" applyBorder="1" applyFont="1" applyNumberFormat="1">
      <alignment vertical="center"/>
    </xf>
    <xf borderId="2" fillId="2" fontId="4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7" numFmtId="9" xfId="0" applyAlignment="1" applyFont="1" applyNumberFormat="1">
      <alignment vertical="center"/>
    </xf>
    <xf borderId="0" fillId="0" fontId="7" numFmtId="2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59.0"/>
    <col customWidth="1" min="2" max="2" width="14.86"/>
    <col customWidth="1" min="3" max="3" width="13.29"/>
  </cols>
  <sheetData>
    <row r="1" ht="12.75" customHeight="1">
      <c r="A1" s="1" t="s">
        <v>0</v>
      </c>
    </row>
    <row r="2" ht="12.75" customHeight="1">
      <c r="A2" s="2"/>
      <c r="B2" s="3"/>
      <c r="C2" s="3"/>
    </row>
    <row r="3" ht="12.75" customHeight="1">
      <c r="A3" s="2" t="s">
        <v>1</v>
      </c>
      <c r="B3" s="3"/>
      <c r="C3" s="3"/>
    </row>
    <row r="4" ht="12.75" customHeight="1">
      <c r="A4" s="2" t="s">
        <v>2</v>
      </c>
      <c r="B4" s="3"/>
      <c r="C4" s="3"/>
    </row>
    <row r="5" ht="12.75" customHeight="1">
      <c r="A5" s="3" t="s">
        <v>3</v>
      </c>
      <c r="B5" s="4">
        <v>0.02454</v>
      </c>
      <c r="C5" s="3"/>
    </row>
    <row r="6" ht="12.75" customHeight="1">
      <c r="A6" s="3" t="s">
        <v>4</v>
      </c>
      <c r="B6" s="5">
        <v>1.8E-5</v>
      </c>
      <c r="C6" s="3"/>
    </row>
    <row r="7" ht="12.75" customHeight="1">
      <c r="A7" s="3" t="s">
        <v>5</v>
      </c>
      <c r="B7" s="6" t="str">
        <f>0.0942/1000</f>
        <v>9.4200E-05</v>
      </c>
      <c r="C7" s="3"/>
    </row>
    <row r="8" ht="12.75" customHeight="1">
      <c r="A8" s="3"/>
      <c r="B8" s="3"/>
      <c r="C8" s="3"/>
    </row>
    <row r="9" ht="12.75" customHeight="1">
      <c r="A9" s="2" t="s">
        <v>6</v>
      </c>
      <c r="B9" s="7"/>
      <c r="C9" s="3"/>
    </row>
    <row r="10" ht="12.75" customHeight="1">
      <c r="A10" s="3" t="s">
        <v>7</v>
      </c>
      <c r="B10" s="8">
        <v>38.0</v>
      </c>
      <c r="C10" s="3"/>
    </row>
    <row r="11" ht="12.75" customHeight="1">
      <c r="A11" s="3" t="s">
        <v>8</v>
      </c>
      <c r="B11" s="8">
        <v>1.0</v>
      </c>
      <c r="C11" s="3"/>
    </row>
    <row r="12" ht="12.75" customHeight="1">
      <c r="A12" s="3" t="s">
        <v>9</v>
      </c>
      <c r="B12" s="8">
        <v>90.0</v>
      </c>
      <c r="C12" s="3"/>
    </row>
    <row r="13" ht="12.75" customHeight="1">
      <c r="A13" s="3" t="s">
        <v>10</v>
      </c>
      <c r="B13" s="8">
        <v>90.0</v>
      </c>
      <c r="C13" s="3"/>
    </row>
    <row r="14" ht="12.75" customHeight="1">
      <c r="A14" s="3" t="s">
        <v>11</v>
      </c>
      <c r="B14" s="8">
        <v>90.0</v>
      </c>
      <c r="C14" s="3"/>
    </row>
    <row r="15" ht="12.75" customHeight="1">
      <c r="A15" s="3"/>
      <c r="B15" s="3"/>
      <c r="C15" s="3"/>
    </row>
    <row r="16" ht="12.75" customHeight="1">
      <c r="A16" s="9" t="s">
        <v>12</v>
      </c>
      <c r="B16" s="3"/>
      <c r="C16" s="3"/>
    </row>
    <row r="17" ht="12.75" customHeight="1">
      <c r="A17" s="3" t="s">
        <v>13</v>
      </c>
      <c r="B17" s="10">
        <v>800.0</v>
      </c>
      <c r="C17" s="3" t="s">
        <v>14</v>
      </c>
    </row>
    <row r="18" ht="12.75" customHeight="1">
      <c r="A18" s="3" t="s">
        <v>15</v>
      </c>
      <c r="B18" s="4" t="str">
        <f>B5</f>
        <v>0.024540</v>
      </c>
      <c r="C18" s="3"/>
    </row>
    <row r="19" ht="12.75" customHeight="1">
      <c r="A19" s="3" t="s">
        <v>16</v>
      </c>
      <c r="B19" s="4">
        <v>1.0</v>
      </c>
      <c r="C19" s="3"/>
    </row>
    <row r="20" ht="12.75" customHeight="1">
      <c r="A20" s="3" t="s">
        <v>17</v>
      </c>
      <c r="B20" s="8" t="str">
        <f>ACOS(COS(B12*PI()/180)*COS((B13-B14)*PI()/180))*180/PI()</f>
        <v>90.00</v>
      </c>
      <c r="C20" s="3"/>
    </row>
    <row r="21" ht="12.75" customHeight="1">
      <c r="A21" s="11" t="s">
        <v>18</v>
      </c>
      <c r="B21" s="12" t="str">
        <f>1.0021*B17*B18*B19*B11*SIN(B20*PI()/180)</f>
        <v>19.6732272</v>
      </c>
      <c r="C21" s="3"/>
    </row>
    <row r="22" ht="12.75" customHeight="1">
      <c r="A22" s="3"/>
      <c r="B22" s="3"/>
      <c r="C22" s="3"/>
    </row>
    <row r="23" ht="12.75" customHeight="1">
      <c r="A23" s="9" t="s">
        <v>19</v>
      </c>
      <c r="B23" s="3"/>
      <c r="C23" s="3"/>
    </row>
    <row r="24" ht="12.75" customHeight="1">
      <c r="A24" s="3" t="s">
        <v>20</v>
      </c>
      <c r="B24" s="13" t="str">
        <f>1/((1/B6)+273)</f>
        <v>1.791198E-05</v>
      </c>
      <c r="C24" s="3"/>
    </row>
    <row r="25" ht="14.25" customHeight="1">
      <c r="A25" s="11" t="s">
        <v>21</v>
      </c>
      <c r="B25" s="12" t="str">
        <f>(B7*(1+B24*(B37-293)))*B34^2</f>
        <v>54.47427754</v>
      </c>
      <c r="C25" s="3"/>
    </row>
    <row r="26" ht="12.75" customHeight="1">
      <c r="A26" s="3"/>
      <c r="B26" s="3"/>
      <c r="C26" s="3"/>
    </row>
    <row r="27" ht="12.75" customHeight="1">
      <c r="A27" s="14" t="s">
        <v>22</v>
      </c>
      <c r="B27" s="3"/>
      <c r="C27" s="3"/>
    </row>
    <row r="28" ht="12.75" customHeight="1">
      <c r="A28" s="3" t="s">
        <v>23</v>
      </c>
      <c r="B28" s="10">
        <v>0.5</v>
      </c>
      <c r="C28" s="3"/>
    </row>
    <row r="29" ht="12.75" customHeight="1">
      <c r="A29" s="11" t="s">
        <v>24</v>
      </c>
      <c r="B29" s="12" t="str">
        <f>17.942*B28*B5*(B37^4-(B10+273)^4)*0.00000001</f>
        <v>15.98703799</v>
      </c>
      <c r="C29" s="3"/>
    </row>
    <row r="30" ht="12.75" customHeight="1">
      <c r="A30" s="3"/>
      <c r="B30" s="3"/>
      <c r="C30" s="3"/>
    </row>
    <row r="31" ht="12.75" customHeight="1">
      <c r="A31" s="14" t="s">
        <v>25</v>
      </c>
      <c r="B31" s="3"/>
      <c r="C31" s="3"/>
    </row>
    <row r="32" ht="12.75" customHeight="1">
      <c r="A32" s="11" t="s">
        <v>26</v>
      </c>
      <c r="B32" s="12" t="str">
        <f>11.198*(B37-(B10+273))*B5^0.6</f>
        <v>58.16046655</v>
      </c>
      <c r="C32" s="3"/>
    </row>
    <row r="33" ht="12.75" customHeight="1">
      <c r="A33" s="3"/>
      <c r="B33" s="3"/>
      <c r="C33" s="3"/>
    </row>
    <row r="34" ht="12.75" customHeight="1">
      <c r="A34" s="15" t="s">
        <v>27</v>
      </c>
      <c r="B34" s="16" t="str">
        <f>100/100*760</f>
        <v>760.00</v>
      </c>
      <c r="C34" s="3"/>
    </row>
    <row r="35" ht="12.75" customHeight="1">
      <c r="A35" s="17" t="s">
        <v>28</v>
      </c>
      <c r="B35" s="18" t="str">
        <f>B21+B25-B29-B32</f>
        <v>1.96312E-07</v>
      </c>
      <c r="C35" s="3"/>
    </row>
    <row r="36" ht="12.75" customHeight="1">
      <c r="A36" s="8"/>
      <c r="B36" s="3"/>
      <c r="C36" s="3"/>
    </row>
    <row r="37" ht="12.75" customHeight="1">
      <c r="A37" s="19" t="s">
        <v>29</v>
      </c>
      <c r="B37" s="20">
        <v>359.0355406899973</v>
      </c>
      <c r="C37" s="21" t="s">
        <v>30</v>
      </c>
    </row>
    <row r="38" ht="12.75" customHeight="1">
      <c r="A38" s="3"/>
      <c r="B38" s="22" t="str">
        <f>B37-273</f>
        <v>86.03554069</v>
      </c>
      <c r="C38" s="23" t="s">
        <v>31</v>
      </c>
    </row>
    <row r="39" ht="12.75" customHeight="1">
      <c r="A39" s="3"/>
      <c r="B39" s="3"/>
      <c r="C39" s="3"/>
    </row>
    <row r="40" ht="12.75" customHeight="1">
      <c r="A40" s="24"/>
      <c r="B40" s="25">
        <v>0.2</v>
      </c>
      <c r="C40" s="26">
        <v>52.61669039853632</v>
      </c>
    </row>
    <row r="41" ht="12.75" customHeight="1">
      <c r="A41" s="3"/>
      <c r="B41" s="25">
        <v>0.4</v>
      </c>
      <c r="C41" s="26">
        <v>56.912687203798384</v>
      </c>
    </row>
    <row r="42" ht="12.75" customHeight="1">
      <c r="A42" s="3"/>
      <c r="B42" s="25">
        <v>0.6</v>
      </c>
      <c r="C42" s="26">
        <v>63.997436241408195</v>
      </c>
    </row>
    <row r="43" ht="12.75" customHeight="1">
      <c r="A43" s="3"/>
      <c r="B43" s="25">
        <v>0.8</v>
      </c>
      <c r="C43" s="26">
        <v>73.7575597048704</v>
      </c>
    </row>
    <row r="44" ht="12.75" customHeight="1">
      <c r="A44" s="3"/>
      <c r="B44" s="25">
        <v>1.0</v>
      </c>
      <c r="C44" s="26">
        <v>86.03554068999728</v>
      </c>
    </row>
  </sheetData>
  <mergeCells count="1">
    <mergeCell ref="A1:C1"/>
  </mergeCells>
  <drawing r:id="rId1"/>
</worksheet>
</file>