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Underwriting Guidelines" sheetId="1" state="visible" r:id="rId1"/>
    <sheet xmlns:r="http://schemas.openxmlformats.org/officeDocument/2006/relationships" name="Rating Tool" sheetId="2" state="visible" r:id="rId2"/>
    <sheet xmlns:r="http://schemas.openxmlformats.org/officeDocument/2006/relationships" name="Values" sheetId="3" state="hidden" r:id="rId3"/>
  </sheets>
  <definedNames/>
  <calcPr calcId="191029" fullCalcOnLoad="1"/>
</workbook>
</file>

<file path=xl/styles.xml><?xml version="1.0" encoding="utf-8"?>
<styleSheet xmlns="http://schemas.openxmlformats.org/spreadsheetml/2006/main">
  <numFmts count="3">
    <numFmt numFmtId="164" formatCode="_(&quot;$&quot;* #,##0.00_);_(&quot;$&quot;* \(#,##0.00\);_(&quot;$&quot;* &quot;-&quot;??_);_(@_)"/>
    <numFmt numFmtId="165" formatCode="&quot;$&quot;#,##0_);[Red]\(&quot;$&quot;#,##0\)"/>
    <numFmt numFmtId="166" formatCode="&quot;$&quot;#,##0"/>
  </numFmts>
  <fonts count="4">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2"/>
      <scheme val="minor"/>
    </font>
  </fonts>
  <fills count="8">
    <fill>
      <patternFill/>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
        <bgColor indexed="64"/>
      </patternFill>
    </fill>
    <fill>
      <patternFill patternType="solid">
        <fgColor theme="7" tint="0.5999938962981048"/>
        <bgColor indexed="64"/>
      </patternFill>
    </fill>
    <fill>
      <patternFill patternType="solid">
        <fgColor theme="6" tint="0.7999816888943144"/>
        <bgColor indexed="64"/>
      </patternFill>
    </fill>
    <fill>
      <patternFill patternType="solid">
        <fgColor theme="8" tint="0.5999938962981048"/>
        <bgColor indexed="64"/>
      </patternFill>
    </fill>
  </fills>
  <borders count="21">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s>
  <cellStyleXfs count="4">
    <xf numFmtId="0" fontId="1" fillId="0" borderId="0"/>
    <xf numFmtId="43" fontId="1" fillId="0" borderId="0"/>
    <xf numFmtId="44" fontId="1" fillId="0" borderId="0"/>
    <xf numFmtId="9" fontId="1" fillId="0" borderId="0"/>
  </cellStyleXfs>
  <cellXfs count="73">
    <xf numFmtId="0" fontId="0" fillId="0" borderId="0" pivotButton="0" quotePrefix="0" xfId="0"/>
    <xf numFmtId="3" fontId="0" fillId="0" borderId="0" pivotButton="0" quotePrefix="1" xfId="0"/>
    <xf numFmtId="0" fontId="0" fillId="0" borderId="0" pivotButton="0" quotePrefix="1" xfId="0"/>
    <xf numFmtId="0" fontId="0" fillId="2" borderId="0" pivotButton="0" quotePrefix="0" xfId="0"/>
    <xf numFmtId="164" fontId="0" fillId="2" borderId="0" pivotButton="0" quotePrefix="0" xfId="2"/>
    <xf numFmtId="0" fontId="2" fillId="3" borderId="7" pivotButton="0" quotePrefix="0" xfId="0"/>
    <xf numFmtId="164" fontId="2" fillId="3" borderId="8" applyAlignment="1" applyProtection="1" pivotButton="0" quotePrefix="0" xfId="2">
      <alignment horizontal="right"/>
      <protection locked="1" hidden="1"/>
    </xf>
    <xf numFmtId="165" fontId="0" fillId="0" borderId="0" pivotButton="0" quotePrefix="0" xfId="0"/>
    <xf numFmtId="0" fontId="0" fillId="5" borderId="1" pivotButton="0" quotePrefix="0" xfId="0"/>
    <xf numFmtId="0" fontId="0" fillId="5" borderId="6" applyProtection="1" pivotButton="0" quotePrefix="0" xfId="0">
      <protection locked="0" hidden="0"/>
    </xf>
    <xf numFmtId="0" fontId="0" fillId="5" borderId="7" applyProtection="1" pivotButton="0" quotePrefix="0" xfId="0">
      <protection locked="1" hidden="1"/>
    </xf>
    <xf numFmtId="14" fontId="0" fillId="5" borderId="8" applyProtection="1" pivotButton="0" quotePrefix="0" xfId="0">
      <protection locked="0" hidden="0"/>
    </xf>
    <xf numFmtId="166" fontId="0" fillId="5" borderId="6" applyProtection="1" pivotButton="0" quotePrefix="0" xfId="0">
      <protection locked="0" hidden="0"/>
    </xf>
    <xf numFmtId="0" fontId="0" fillId="5" borderId="13" applyAlignment="1" applyProtection="1" pivotButton="0" quotePrefix="0" xfId="0">
      <alignment horizontal="right" vertical="center"/>
      <protection locked="0" hidden="0"/>
    </xf>
    <xf numFmtId="14" fontId="0" fillId="5" borderId="6" applyProtection="1" pivotButton="0" quotePrefix="0" xfId="0">
      <protection locked="0" hidden="0"/>
    </xf>
    <xf numFmtId="0" fontId="2" fillId="5" borderId="1" applyProtection="1" pivotButton="0" quotePrefix="0" xfId="0">
      <protection locked="1" hidden="1"/>
    </xf>
    <xf numFmtId="0" fontId="2" fillId="5" borderId="1" pivotButton="0" quotePrefix="0" xfId="0"/>
    <xf numFmtId="0" fontId="2" fillId="5" borderId="0" pivotButton="0" quotePrefix="0" xfId="0"/>
    <xf numFmtId="0" fontId="2" fillId="5" borderId="3" pivotButton="0" quotePrefix="0" xfId="0"/>
    <xf numFmtId="0" fontId="0" fillId="5" borderId="4" applyAlignment="1" applyProtection="1" pivotButton="0" quotePrefix="0" xfId="1">
      <alignment horizontal="right"/>
      <protection locked="0" hidden="0"/>
    </xf>
    <xf numFmtId="0" fontId="0" fillId="5" borderId="0" applyAlignment="1" applyProtection="1" pivotButton="0" quotePrefix="0" xfId="0">
      <alignment horizontal="right"/>
      <protection locked="0" hidden="0"/>
    </xf>
    <xf numFmtId="0" fontId="0" fillId="5" borderId="6" applyAlignment="1" applyProtection="1" pivotButton="0" quotePrefix="0" xfId="0">
      <alignment horizontal="right"/>
      <protection locked="0" hidden="0"/>
    </xf>
    <xf numFmtId="164" fontId="0" fillId="5" borderId="4" applyProtection="1" pivotButton="0" quotePrefix="0" xfId="2">
      <protection locked="0" hidden="0"/>
    </xf>
    <xf numFmtId="9" fontId="0" fillId="5" borderId="6" applyProtection="1" pivotButton="0" quotePrefix="0" xfId="3">
      <protection locked="0" hidden="0"/>
    </xf>
    <xf numFmtId="0" fontId="0" fillId="6" borderId="1" pivotButton="0" quotePrefix="1" xfId="0"/>
    <xf numFmtId="0" fontId="0" fillId="6" borderId="6" pivotButton="0" quotePrefix="0" xfId="0"/>
    <xf numFmtId="0" fontId="0" fillId="6" borderId="7" pivotButton="0" quotePrefix="1" xfId="0"/>
    <xf numFmtId="0" fontId="0" fillId="6" borderId="8" pivotButton="0" quotePrefix="0" xfId="0"/>
    <xf numFmtId="0" fontId="0" fillId="6" borderId="7" pivotButton="0" quotePrefix="0" xfId="0"/>
    <xf numFmtId="9" fontId="0" fillId="6" borderId="8" pivotButton="0" quotePrefix="0" xfId="3"/>
    <xf numFmtId="164" fontId="0" fillId="6" borderId="2" applyAlignment="1" applyProtection="1" pivotButton="0" quotePrefix="0" xfId="2">
      <alignment horizontal="right"/>
      <protection locked="1" hidden="1"/>
    </xf>
    <xf numFmtId="0" fontId="0" fillId="6" borderId="3" pivotButton="0" quotePrefix="0" xfId="0"/>
    <xf numFmtId="0" fontId="0" fillId="6" borderId="1" pivotButton="0" quotePrefix="0" xfId="0"/>
    <xf numFmtId="164" fontId="0" fillId="6" borderId="6" pivotButton="0" quotePrefix="0" xfId="2"/>
    <xf numFmtId="164" fontId="0" fillId="6" borderId="8" applyProtection="1" pivotButton="0" quotePrefix="0" xfId="2">
      <protection locked="1" hidden="1"/>
    </xf>
    <xf numFmtId="0" fontId="2" fillId="6" borderId="1" pivotButton="0" quotePrefix="0" xfId="0"/>
    <xf numFmtId="164" fontId="0" fillId="6" borderId="6" applyProtection="1" pivotButton="0" quotePrefix="0" xfId="0">
      <protection locked="1" hidden="1"/>
    </xf>
    <xf numFmtId="164" fontId="0" fillId="6" borderId="8" applyAlignment="1" applyProtection="1" pivotButton="0" quotePrefix="0" xfId="2">
      <alignment horizontal="right"/>
      <protection locked="1" hidden="1"/>
    </xf>
    <xf numFmtId="0" fontId="0" fillId="6" borderId="1" applyProtection="1" pivotButton="0" quotePrefix="0" xfId="0">
      <protection locked="1" hidden="1"/>
    </xf>
    <xf numFmtId="0" fontId="2" fillId="7" borderId="3" pivotButton="0" quotePrefix="0" xfId="0"/>
    <xf numFmtId="0" fontId="2" fillId="7" borderId="5" applyAlignment="1" pivotButton="0" quotePrefix="0" xfId="0">
      <alignment horizontal="center"/>
    </xf>
    <xf numFmtId="0" fontId="2" fillId="7" borderId="4" applyAlignment="1" pivotButton="0" quotePrefix="0" xfId="0">
      <alignment horizontal="center"/>
    </xf>
    <xf numFmtId="0" fontId="0" fillId="7" borderId="4" pivotButton="0" quotePrefix="0" xfId="0"/>
    <xf numFmtId="164" fontId="0" fillId="6" borderId="14" applyProtection="1" pivotButton="0" quotePrefix="0" xfId="2">
      <protection locked="1" hidden="1"/>
    </xf>
    <xf numFmtId="9" fontId="0" fillId="6" borderId="6" applyAlignment="1" applyProtection="1" pivotButton="0" quotePrefix="0" xfId="3">
      <alignment horizontal="right"/>
      <protection locked="1" hidden="1"/>
    </xf>
    <xf numFmtId="0" fontId="2" fillId="4" borderId="15" applyAlignment="1" pivotButton="0" quotePrefix="0" xfId="0">
      <alignment horizontal="center" vertical="center"/>
    </xf>
    <xf numFmtId="0" fontId="2" fillId="2" borderId="16" pivotButton="0" quotePrefix="0" xfId="0"/>
    <xf numFmtId="0" fontId="0" fillId="2" borderId="16" applyAlignment="1" pivotButton="0" quotePrefix="0" xfId="0">
      <alignment vertical="center" wrapText="1"/>
    </xf>
    <xf numFmtId="0" fontId="0" fillId="2" borderId="16" applyAlignment="1" pivotButton="0" quotePrefix="0" xfId="0">
      <alignment wrapText="1"/>
    </xf>
    <xf numFmtId="0" fontId="0" fillId="0" borderId="17" applyAlignment="1" pivotButton="0" quotePrefix="0" xfId="0">
      <alignment vertical="top" wrapText="1"/>
    </xf>
    <xf numFmtId="0" fontId="2" fillId="2" borderId="11" applyAlignment="1" pivotButton="0" quotePrefix="0" xfId="0">
      <alignment horizontal="center"/>
    </xf>
    <xf numFmtId="0" fontId="2" fillId="2" borderId="12" applyAlignment="1" pivotButton="0" quotePrefix="0" xfId="0">
      <alignment horizontal="center"/>
    </xf>
    <xf numFmtId="0" fontId="3" fillId="7" borderId="9" applyAlignment="1" pivotButton="0" quotePrefix="0" xfId="0">
      <alignment horizontal="center"/>
    </xf>
    <xf numFmtId="0" fontId="3" fillId="7" borderId="10" applyAlignment="1" pivotButton="0" quotePrefix="0" xfId="0">
      <alignment horizontal="center"/>
    </xf>
    <xf numFmtId="0" fontId="0" fillId="2" borderId="3" applyAlignment="1" applyProtection="1" pivotButton="0" quotePrefix="0" xfId="0">
      <alignment horizontal="center" vertical="center" wrapText="1"/>
      <protection locked="0" hidden="0"/>
    </xf>
    <xf numFmtId="0" fontId="0" fillId="2" borderId="4" applyAlignment="1" applyProtection="1" pivotButton="0" quotePrefix="0" xfId="0">
      <alignment horizontal="center" vertical="center"/>
      <protection locked="0" hidden="0"/>
    </xf>
    <xf numFmtId="0" fontId="3" fillId="7" borderId="15" applyAlignment="1" pivotButton="0" quotePrefix="0" xfId="0">
      <alignment horizontal="center"/>
    </xf>
    <xf numFmtId="0" fontId="0" fillId="0" borderId="10" pivotButton="0" quotePrefix="0" xfId="0"/>
    <xf numFmtId="0" fontId="2" fillId="2" borderId="17" applyAlignment="1" pivotButton="0" quotePrefix="0" xfId="0">
      <alignment horizontal="center"/>
    </xf>
    <xf numFmtId="0" fontId="0" fillId="0" borderId="12" pivotButton="0" quotePrefix="0" xfId="0"/>
    <xf numFmtId="166" fontId="0" fillId="5" borderId="6" applyProtection="1" pivotButton="0" quotePrefix="0" xfId="0">
      <protection locked="0" hidden="0"/>
    </xf>
    <xf numFmtId="164" fontId="0" fillId="5" borderId="4" applyProtection="1" pivotButton="0" quotePrefix="0" xfId="2">
      <protection locked="0" hidden="0"/>
    </xf>
    <xf numFmtId="164" fontId="0" fillId="6" borderId="2" applyAlignment="1" applyProtection="1" pivotButton="0" quotePrefix="0" xfId="2">
      <alignment horizontal="right"/>
      <protection locked="1" hidden="1"/>
    </xf>
    <xf numFmtId="164" fontId="0" fillId="6" borderId="8" applyAlignment="1" applyProtection="1" pivotButton="0" quotePrefix="0" xfId="2">
      <alignment horizontal="right"/>
      <protection locked="1" hidden="1"/>
    </xf>
    <xf numFmtId="164" fontId="0" fillId="6" borderId="14" applyProtection="1" pivotButton="0" quotePrefix="0" xfId="2">
      <protection locked="1" hidden="1"/>
    </xf>
    <xf numFmtId="164" fontId="0" fillId="2" borderId="0" pivotButton="0" quotePrefix="0" xfId="2"/>
    <xf numFmtId="164" fontId="0" fillId="6" borderId="6" pivotButton="0" quotePrefix="0" xfId="2"/>
    <xf numFmtId="164" fontId="0" fillId="6" borderId="8" applyProtection="1" pivotButton="0" quotePrefix="0" xfId="2">
      <protection locked="1" hidden="1"/>
    </xf>
    <xf numFmtId="164" fontId="0" fillId="6" borderId="6" applyProtection="1" pivotButton="0" quotePrefix="0" xfId="0">
      <protection locked="1" hidden="1"/>
    </xf>
    <xf numFmtId="0" fontId="0" fillId="2" borderId="20" applyAlignment="1" applyProtection="1" pivotButton="0" quotePrefix="0" xfId="0">
      <alignment horizontal="center" vertical="center" wrapText="1"/>
      <protection locked="0" hidden="0"/>
    </xf>
    <xf numFmtId="0" fontId="0" fillId="0" borderId="4" applyProtection="1" pivotButton="0" quotePrefix="0" xfId="0">
      <protection locked="0" hidden="0"/>
    </xf>
    <xf numFmtId="164" fontId="2" fillId="3" borderId="8" applyAlignment="1" applyProtection="1" pivotButton="0" quotePrefix="0" xfId="2">
      <alignment horizontal="right"/>
      <protection locked="1" hidden="1"/>
    </xf>
    <xf numFmtId="165" fontId="0" fillId="0" borderId="0" pivotButton="0" quotePrefix="0" xfId="0"/>
  </cellXfs>
  <cellStyles count="4">
    <cellStyle name="Normal" xfId="0" builtinId="0"/>
    <cellStyle name="Comma" xfId="1" builtinId="3"/>
    <cellStyle name="Currency" xfId="2" builtinId="4"/>
    <cellStyle name="Percent" xfId="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B5"/>
  <sheetViews>
    <sheetView tabSelected="1" workbookViewId="0">
      <selection activeCell="B5" sqref="B5"/>
    </sheetView>
  </sheetViews>
  <sheetFormatPr baseColWidth="8" defaultColWidth="8.77734375" defaultRowHeight="14.4"/>
  <cols>
    <col width="2.77734375" customWidth="1" style="3" min="1" max="1"/>
    <col width="153.33203125" customWidth="1" min="2" max="2"/>
    <col width="8.77734375" customWidth="1" style="3" min="3" max="8"/>
  </cols>
  <sheetData>
    <row r="1" ht="48" customHeight="1">
      <c r="B1" s="45" t="inlineStr">
        <is>
          <t xml:space="preserve">Lexington Healthcare Underwriting Guidelines </t>
        </is>
      </c>
    </row>
    <row r="2">
      <c r="B2" s="46" t="n"/>
    </row>
    <row r="3" ht="173.55" customHeight="1">
      <c r="B3" s="47" t="inlineStr">
        <is>
          <t xml:space="preserve">Coverage Types:
Claims made coverage is a type of liability insurance that covers claims that are made against the policyholder during the policy period. The policy period is the time period during which the policy is in effect. A retroactive date, also known as a retro date, is a date specified in a claims made policy that determines when coverage begins. The retroactive date is typically set to the date when the policyholder first started purchasing claims made coverage. Claims that occurred before the retroactive date are not covered under the policy. 
Occurrence coverage is a type of liability insurance that covers claims arising from events or incidents that occur during the policy period, regardless of when the claim is made. This means that even if the policy has expired, the policyholder is still covered for events or incidents that occurred while the policy was in effect. 
The healthcare liability coverage form must be on claims-made because of it's long-tail nature of the claims cycle.  
</t>
        </is>
      </c>
    </row>
    <row r="4" ht="86.40000000000001" customHeight="1">
      <c r="B4" s="48" t="inlineStr">
        <is>
          <t xml:space="preserve">Deductible - an amount of money that a policyholder must pay out of pocket before their insurance coverage kicks in. For example, if a policy has a deductible of $500, the policyholder must pay the first $500 of a covered loss before the insurance company will begin paying the claim.
Lexington can offer either a $2,500, $5,000 or $10,000 deductible. As the deductible goes up, it brings the premium down (the insured takes on more risk themselves as the deductible is higher). We can offer a lower deductible if the underwriter gives a favorable review of the insured. 
</t>
        </is>
      </c>
    </row>
    <row r="5" ht="165" customHeight="1" thickBot="1">
      <c r="B5" s="49" t="inlineStr">
        <is>
          <t xml:space="preserve">Automatic Declines: 
 - If the provider performs platelet-rich plasma injections.
 - If the provider has had insurance coverage canceled or declined.
 - If the provider performs procedures outside of their licensure.
 - If the provider does not perform background checks.
Loss Free Account Credit - up to 10% credit for insureds who have no claims reported in the past five years. 
Underwriting Modification - underwriter has authority to debit/credit pricing from -50% to 100% based on their qualitative review. </t>
        </is>
      </c>
    </row>
    <row r="6" customFormat="1" s="3"/>
    <row r="7" customFormat="1" s="3"/>
    <row r="8" customFormat="1" s="3"/>
    <row r="9" customFormat="1" s="3"/>
    <row r="10" customFormat="1" s="3"/>
    <row r="11" customFormat="1" s="3"/>
    <row r="12" customFormat="1" s="3"/>
    <row r="13" customFormat="1" s="3"/>
    <row r="14" customFormat="1" s="3"/>
    <row r="15" customFormat="1" s="3"/>
    <row r="16" customFormat="1" s="3"/>
    <row r="17" customFormat="1" s="3"/>
    <row r="18" customFormat="1" s="3"/>
    <row r="19" customFormat="1" s="3"/>
    <row r="20" customFormat="1" s="3"/>
    <row r="21" customFormat="1" s="3"/>
    <row r="22" customFormat="1" s="3"/>
    <row r="23" customFormat="1" s="3"/>
    <row r="24" customFormat="1" s="3"/>
    <row r="25" customFormat="1" s="3"/>
    <row r="26" customFormat="1" s="3"/>
    <row r="27" customFormat="1" s="3"/>
    <row r="28" customFormat="1" s="3"/>
    <row r="29" customFormat="1" s="3"/>
    <row r="30" customFormat="1" s="3"/>
    <row r="31" customFormat="1" s="3"/>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H27"/>
  <sheetViews>
    <sheetView topLeftCell="A13" workbookViewId="0">
      <selection activeCell="A24" sqref="A24"/>
    </sheetView>
  </sheetViews>
  <sheetFormatPr baseColWidth="8" defaultColWidth="8.77734375" defaultRowHeight="14.4"/>
  <cols>
    <col width="36.33203125" customWidth="1" min="1" max="1"/>
    <col width="36.77734375" customWidth="1" min="2" max="2"/>
    <col width="15.109375" bestFit="1" customWidth="1" min="3" max="4"/>
    <col width="18.6640625" customWidth="1" min="5" max="5"/>
    <col width="17" customWidth="1" min="6" max="6"/>
    <col width="24.33203125" bestFit="1" customWidth="1" min="7" max="7"/>
    <col width="19.6640625" customWidth="1" min="8" max="8"/>
    <col width="8.77734375" customWidth="1" style="3" min="9" max="23"/>
  </cols>
  <sheetData>
    <row r="1" ht="15.6" customHeight="1">
      <c r="A1" s="56" t="inlineStr">
        <is>
          <t>Lexington Healthcare Rating Tool</t>
        </is>
      </c>
      <c r="B1" s="57" t="n"/>
      <c r="C1" s="3" t="n"/>
      <c r="D1" s="3" t="n"/>
      <c r="E1" s="3" t="n"/>
      <c r="F1" s="3" t="n"/>
      <c r="G1" s="3" t="n"/>
      <c r="H1" s="3" t="n"/>
    </row>
    <row r="2" ht="15" customHeight="1" thickBot="1">
      <c r="A2" s="58" t="inlineStr">
        <is>
          <t>Medi-Spa Rater v 15.1</t>
        </is>
      </c>
      <c r="B2" s="59" t="n"/>
      <c r="C2" s="3" t="n"/>
      <c r="D2" s="3" t="inlineStr">
        <is>
          <t>Jesrun Kota</t>
        </is>
      </c>
      <c r="E2" s="3" t="n"/>
      <c r="F2" s="3" t="n"/>
      <c r="G2" s="3" t="n"/>
      <c r="H2" s="3" t="n"/>
    </row>
    <row r="3">
      <c r="A3" s="17" t="inlineStr">
        <is>
          <t>Input Underwriter</t>
        </is>
      </c>
      <c r="B3" s="13" t="inlineStr">
        <is>
          <t>Enter Name</t>
        </is>
      </c>
      <c r="C3" s="3" t="n"/>
      <c r="D3" s="3" t="inlineStr">
        <is>
          <t>04/09/2023</t>
        </is>
      </c>
      <c r="E3" s="3" t="n"/>
      <c r="F3" s="3" t="n"/>
      <c r="G3" s="3" t="n"/>
      <c r="H3" s="3" t="n"/>
    </row>
    <row r="4">
      <c r="A4" s="17" t="inlineStr">
        <is>
          <t>Input Effective Date</t>
        </is>
      </c>
      <c r="B4" s="14" t="n"/>
      <c r="C4" s="3" t="n"/>
      <c r="D4" s="3" t="inlineStr">
        <is>
          <t>04/08/2024</t>
        </is>
      </c>
      <c r="E4" s="3" t="n"/>
      <c r="F4" s="3" t="n"/>
      <c r="G4" s="3" t="n"/>
      <c r="H4" s="3" t="n"/>
    </row>
    <row r="5">
      <c r="A5" s="17" t="inlineStr">
        <is>
          <t>Expiration Date</t>
        </is>
      </c>
      <c r="B5" s="11">
        <f>B4+366</f>
        <v/>
      </c>
      <c r="C5" s="3" t="n"/>
      <c r="D5" s="3" t="inlineStr">
        <is>
          <t>$1,000,000/$3,000,000</t>
        </is>
      </c>
      <c r="E5" s="3" t="n"/>
      <c r="F5" s="3" t="n"/>
      <c r="G5" s="3" t="n"/>
      <c r="H5" s="3" t="n"/>
    </row>
    <row r="6">
      <c r="A6" s="39" t="inlineStr">
        <is>
          <t>Select Limits of Liability</t>
        </is>
      </c>
      <c r="B6" s="42" t="n"/>
      <c r="C6" s="3" t="n"/>
      <c r="D6" s="3" t="inlineStr">
        <is>
          <t>$1,000,000/$3,000,000</t>
        </is>
      </c>
      <c r="E6" s="3" t="n"/>
      <c r="F6" s="3" t="n"/>
      <c r="G6" s="3" t="n"/>
      <c r="H6" s="3" t="n"/>
    </row>
    <row r="7">
      <c r="A7" s="8" t="inlineStr">
        <is>
          <t>Professional Liability:</t>
        </is>
      </c>
      <c r="B7" s="9" t="n"/>
      <c r="C7" s="3" t="n"/>
      <c r="D7" s="3" t="inlineStr">
        <is>
          <t>Claims-Made</t>
        </is>
      </c>
      <c r="E7" s="3" t="n"/>
      <c r="F7" s="3" t="n"/>
      <c r="G7" s="3" t="n"/>
      <c r="H7" s="3" t="n"/>
    </row>
    <row r="8">
      <c r="A8" s="8" t="inlineStr">
        <is>
          <t>General Liability:</t>
        </is>
      </c>
      <c r="B8" s="9" t="n"/>
      <c r="C8" s="3" t="n"/>
      <c r="D8" s="3" t="n"/>
      <c r="E8" s="3" t="n"/>
      <c r="F8" s="3" t="n"/>
      <c r="G8" s="3" t="n"/>
      <c r="H8" s="3" t="n"/>
    </row>
    <row r="9">
      <c r="A9" s="16" t="inlineStr">
        <is>
          <t>Enter Coverage Type:</t>
        </is>
      </c>
      <c r="B9" s="9" t="n"/>
      <c r="C9" s="3" t="n"/>
      <c r="D9" s="3" t="inlineStr">
        <is>
          <t>$2,500</t>
        </is>
      </c>
      <c r="E9" s="3" t="n"/>
      <c r="F9" s="3" t="n"/>
      <c r="G9" s="3" t="n"/>
      <c r="H9" s="3" t="n"/>
    </row>
    <row r="10">
      <c r="A10" s="10">
        <f>IF(B9="Claims-Made", "Enter Retro Date:", "")</f>
        <v/>
      </c>
      <c r="B10" s="11" t="n">
        <v>44659</v>
      </c>
      <c r="C10" s="3" t="n"/>
      <c r="D10" s="3" t="n"/>
      <c r="E10" s="3" t="n"/>
      <c r="F10" s="3" t="n"/>
      <c r="G10" s="3" t="n"/>
      <c r="H10" s="3" t="n"/>
    </row>
    <row r="11">
      <c r="A11" s="15" t="inlineStr">
        <is>
          <t>Select Deductible</t>
        </is>
      </c>
      <c r="B11" s="60" t="n"/>
      <c r="C11" s="3" t="n"/>
      <c r="D11" s="3" t="n">
        <v>3200000</v>
      </c>
      <c r="E11" s="3" t="n"/>
      <c r="F11" s="3" t="n"/>
      <c r="G11" s="3" t="n"/>
      <c r="H11" s="3" t="n"/>
    </row>
    <row r="12">
      <c r="A12" s="38" t="inlineStr">
        <is>
          <t>Deductible Credit</t>
        </is>
      </c>
      <c r="B12" s="44">
        <f>IF(B11=2500, 10%, IF(B11=5000, 0, IF(B11=10000, -10%, "Select Deductible")))</f>
        <v/>
      </c>
      <c r="C12" s="3" t="n"/>
      <c r="D12" s="3" t="n"/>
      <c r="E12" s="3" t="n"/>
      <c r="F12" s="3" t="n"/>
      <c r="G12" s="3" t="n"/>
      <c r="H12" s="3" t="n"/>
    </row>
    <row r="13">
      <c r="A13" s="18" t="inlineStr">
        <is>
          <t>Enter Gross Sales Revenue</t>
        </is>
      </c>
      <c r="B13" s="61" t="n">
        <v>3</v>
      </c>
      <c r="C13" s="3" t="n">
        <v>0</v>
      </c>
      <c r="D13" s="3" t="n">
        <v>0</v>
      </c>
      <c r="E13" s="3" t="n">
        <v>0</v>
      </c>
      <c r="F13" s="3" t="n">
        <v>0</v>
      </c>
      <c r="G13" s="3" t="n">
        <v>1</v>
      </c>
      <c r="H13" s="3" t="n">
        <v>0</v>
      </c>
    </row>
    <row r="14">
      <c r="A14" s="39" t="inlineStr">
        <is>
          <t>Enter Schedule of Employees</t>
        </is>
      </c>
      <c r="B14" s="40" t="inlineStr">
        <is>
          <t>Aesthetician</t>
        </is>
      </c>
      <c r="C14" s="40" t="inlineStr">
        <is>
          <t>Laser Technician</t>
        </is>
      </c>
      <c r="D14" s="40" t="inlineStr">
        <is>
          <t>Medical Assistant</t>
        </is>
      </c>
      <c r="E14" s="40" t="inlineStr">
        <is>
          <t>Nurse Practitioner</t>
        </is>
      </c>
      <c r="F14" s="40" t="inlineStr">
        <is>
          <t>Physician</t>
        </is>
      </c>
      <c r="G14" s="40" t="inlineStr">
        <is>
          <t>Supervising Medical Director</t>
        </is>
      </c>
      <c r="H14" s="41" t="inlineStr">
        <is>
          <t>Registered Nurse</t>
        </is>
      </c>
    </row>
    <row r="15">
      <c r="A15" s="8" t="n"/>
      <c r="B15" s="20" t="n">
        <v>0</v>
      </c>
      <c r="C15" s="20" t="n">
        <v>0</v>
      </c>
      <c r="D15" s="20" t="n">
        <v>0</v>
      </c>
      <c r="E15" s="20" t="n">
        <v>0</v>
      </c>
      <c r="F15" s="20" t="n">
        <v>0</v>
      </c>
      <c r="G15" s="20" t="n">
        <v>0</v>
      </c>
      <c r="H15" s="21" t="n">
        <v>0</v>
      </c>
    </row>
    <row r="16">
      <c r="A16" s="28" t="inlineStr">
        <is>
          <t>Base Rates for Employees</t>
        </is>
      </c>
      <c r="B16" s="62">
        <f>B15*200</f>
        <v/>
      </c>
      <c r="C16" s="62">
        <f>C15*500</f>
        <v/>
      </c>
      <c r="D16" s="62">
        <f>D15*100</f>
        <v/>
      </c>
      <c r="E16" s="62">
        <f>E15*1000</f>
        <v/>
      </c>
      <c r="F16" s="62">
        <f>F15*10000</f>
        <v/>
      </c>
      <c r="G16" s="62">
        <f>G15*50</f>
        <v/>
      </c>
      <c r="H16" s="63">
        <f>H15*350</f>
        <v/>
      </c>
    </row>
    <row r="17" ht="15.45" customHeight="1">
      <c r="A17" s="31" t="inlineStr">
        <is>
          <t>Aggregate Base Rate for Employees</t>
        </is>
      </c>
      <c r="B17" s="64">
        <f>SUM(B16:H16)</f>
        <v/>
      </c>
      <c r="C17" s="65" t="n"/>
      <c r="D17" s="65" t="n"/>
      <c r="E17" s="65" t="n"/>
      <c r="F17" s="65" t="n"/>
      <c r="G17" s="65" t="n"/>
      <c r="H17" s="65" t="n"/>
    </row>
    <row r="18" ht="15.45" customHeight="1">
      <c r="A18" s="32" t="n"/>
      <c r="B18" s="66" t="n"/>
      <c r="C18" s="65" t="n"/>
      <c r="D18" s="65" t="n"/>
      <c r="E18" s="65" t="n"/>
      <c r="F18" s="65" t="n"/>
      <c r="G18" s="65" t="n"/>
      <c r="H18" s="65" t="n"/>
    </row>
    <row r="19">
      <c r="A19" s="32" t="inlineStr">
        <is>
          <t>Base Premium Rate (Revenue)</t>
        </is>
      </c>
      <c r="B19" s="67">
        <f>B13*0.01</f>
        <v/>
      </c>
      <c r="C19" s="3" t="n"/>
      <c r="D19" s="3" t="n">
        <v>0</v>
      </c>
      <c r="E19" s="3" t="n"/>
      <c r="F19" s="3" t="n"/>
      <c r="G19" s="3" t="n"/>
      <c r="H19" s="3" t="n"/>
    </row>
    <row r="20">
      <c r="A20" s="35" t="inlineStr">
        <is>
          <t>Total Base Rate Premium:</t>
        </is>
      </c>
      <c r="B20" s="68">
        <f>B19+B17</f>
        <v/>
      </c>
      <c r="C20" s="3" t="n"/>
      <c r="D20" s="3" t="n"/>
      <c r="E20" s="3" t="n"/>
      <c r="F20" s="3" t="n"/>
      <c r="G20" s="3" t="n"/>
      <c r="H20" s="3" t="n"/>
    </row>
    <row r="21">
      <c r="A21" s="18" t="inlineStr">
        <is>
          <t xml:space="preserve">Enter # of Claims in Past Five Years: </t>
        </is>
      </c>
      <c r="B21" s="19" t="n"/>
      <c r="C21" s="3" t="n"/>
      <c r="D21" s="3" t="n"/>
      <c r="E21" s="3" t="n"/>
      <c r="F21" s="3" t="n"/>
      <c r="G21" s="3" t="n"/>
      <c r="H21" s="3" t="n"/>
    </row>
    <row r="22">
      <c r="A22" s="28" t="inlineStr">
        <is>
          <t>Loss Free Account Credit</t>
        </is>
      </c>
      <c r="B22" s="29">
        <f>IF(B21="0",-10%, "")</f>
        <v/>
      </c>
      <c r="C22" s="3" t="n"/>
      <c r="D22" s="3" t="n"/>
      <c r="E22" s="3" t="n"/>
      <c r="F22" s="3" t="n"/>
      <c r="G22" s="3" t="n"/>
      <c r="H22" s="3" t="n"/>
    </row>
    <row r="23">
      <c r="A23" s="16" t="inlineStr">
        <is>
          <t>Underwriter Modification (-50% to 100%)</t>
        </is>
      </c>
      <c r="B23" s="23" t="n"/>
      <c r="C23" s="3" t="n"/>
      <c r="D23" s="3" t="n"/>
      <c r="E23" s="3" t="n"/>
      <c r="F23" s="3" t="n"/>
      <c r="G23" s="3" t="n"/>
      <c r="H23" s="3" t="n"/>
    </row>
    <row r="24">
      <c r="A24" s="24" t="inlineStr">
        <is>
          <t>Credit up to -50% (Favorable account)</t>
        </is>
      </c>
      <c r="B24" s="25" t="n"/>
      <c r="C24" s="3" t="n"/>
      <c r="D24" s="3" t="n"/>
      <c r="E24" s="3" t="n"/>
      <c r="F24" s="3" t="n"/>
      <c r="G24" s="3" t="n"/>
      <c r="H24" s="3" t="n"/>
    </row>
    <row r="25">
      <c r="A25" s="26" t="inlineStr">
        <is>
          <t>Debit up to 500% (Unfavorable account)</t>
        </is>
      </c>
      <c r="B25" s="27" t="n"/>
      <c r="C25" s="3" t="n"/>
      <c r="D25" s="3" t="n"/>
      <c r="E25" s="3" t="n"/>
      <c r="F25" s="3" t="n"/>
      <c r="G25" s="3" t="n"/>
      <c r="H25" s="3" t="n"/>
    </row>
    <row r="26" ht="99.45" customHeight="1">
      <c r="A26" s="69" t="inlineStr">
        <is>
          <t>Enter Underwriting Summary
[Create description of insured and reasoning for underwriter modication]</t>
        </is>
      </c>
      <c r="B26" s="70" t="n"/>
      <c r="C26" s="3" t="n"/>
      <c r="D26" s="3" t="n"/>
      <c r="E26" s="3" t="n"/>
      <c r="F26" s="3" t="n"/>
      <c r="G26" s="3" t="n"/>
      <c r="H26" s="3" t="n"/>
    </row>
    <row r="27">
      <c r="A27" s="5" t="inlineStr">
        <is>
          <t>Total Premium</t>
        </is>
      </c>
      <c r="B27" s="71">
        <f>IFERROR(B20*(1+B22)*(1+B23)*(1+B12),"Enter Inputs")</f>
        <v/>
      </c>
      <c r="C27" s="3" t="n"/>
      <c r="D27" s="3" t="n"/>
      <c r="E27" s="3" t="n"/>
      <c r="F27" s="3" t="n"/>
      <c r="G27" s="3" t="n"/>
      <c r="H27" s="3" t="n"/>
    </row>
    <row r="28" customFormat="1" s="3"/>
    <row r="29" customFormat="1" s="3"/>
    <row r="30" customFormat="1" s="3"/>
    <row r="31" customFormat="1" s="3"/>
    <row r="32" customFormat="1" s="3"/>
    <row r="33" customFormat="1" s="3"/>
  </sheetData>
  <mergeCells count="3">
    <mergeCell ref="A2:B2"/>
    <mergeCell ref="A1:B1"/>
    <mergeCell ref="A26:B26"/>
  </mergeCells>
  <dataValidations count="1">
    <dataValidation sqref="B23" showErrorMessage="1" showInputMessage="1" allowBlank="1" type="decimal">
      <formula1>-0.5</formula1>
      <formula2>1</formula2>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D2:H5"/>
  <sheetViews>
    <sheetView workbookViewId="0">
      <selection activeCell="H6" sqref="H6"/>
    </sheetView>
  </sheetViews>
  <sheetFormatPr baseColWidth="8" defaultColWidth="8.77734375" defaultRowHeight="14.4"/>
  <cols>
    <col width="19.77734375" bestFit="1" customWidth="1" min="4" max="4"/>
    <col width="24.33203125" customWidth="1" min="5" max="5"/>
    <col width="12.109375" customWidth="1" min="6" max="6"/>
  </cols>
  <sheetData>
    <row r="2">
      <c r="D2" t="inlineStr">
        <is>
          <t>PL Limits:</t>
        </is>
      </c>
      <c r="E2" t="inlineStr">
        <is>
          <t>GL Limits</t>
        </is>
      </c>
      <c r="G2" s="2" t="inlineStr">
        <is>
          <t>0</t>
        </is>
      </c>
    </row>
    <row r="3">
      <c r="D3" s="1" t="inlineStr">
        <is>
          <t>$500,000/$1,500,000</t>
        </is>
      </c>
      <c r="E3" s="1" t="inlineStr">
        <is>
          <t>$1,000,000/$3,000,000</t>
        </is>
      </c>
      <c r="F3" t="inlineStr">
        <is>
          <t>Claims-Made</t>
        </is>
      </c>
      <c r="G3" s="2" t="inlineStr">
        <is>
          <t>1</t>
        </is>
      </c>
      <c r="H3" s="72" t="n">
        <v>2500</v>
      </c>
    </row>
    <row r="4">
      <c r="D4" s="1" t="inlineStr">
        <is>
          <t>$1,000,000/$3,000,000</t>
        </is>
      </c>
      <c r="E4" s="1" t="inlineStr">
        <is>
          <t>$2,000,000/$4,000,000</t>
        </is>
      </c>
      <c r="F4" t="inlineStr">
        <is>
          <t>Occurrence</t>
        </is>
      </c>
      <c r="G4" s="2" t="inlineStr">
        <is>
          <t>1+</t>
        </is>
      </c>
      <c r="H4" s="72" t="n">
        <v>5000</v>
      </c>
    </row>
    <row r="5">
      <c r="D5" t="n">
        <v>0</v>
      </c>
      <c r="E5" t="n">
        <v>0</v>
      </c>
      <c r="H5" s="72" t="n">
        <v>10000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Bryan Kreider</dc:creator>
  <dcterms:created xmlns:dcterms="http://purl.org/dc/terms/" xmlns:xsi="http://www.w3.org/2001/XMLSchema-instance" xsi:type="dcterms:W3CDTF">2023-01-06T23:24:10Z</dcterms:created>
  <dcterms:modified xmlns:dcterms="http://purl.org/dc/terms/" xmlns:xsi="http://www.w3.org/2001/XMLSchema-instance" xsi:type="dcterms:W3CDTF">2023-01-09T22:26:06Z</dcterms:modified>
  <cp:lastModifiedBy>Tessa Lopes</cp:lastModifiedBy>
</cp:coreProperties>
</file>