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/>
  </bookViews>
  <sheets>
    <sheet name="TABLES" sheetId="1" r:id="rId1"/>
    <sheet name="MULTI" sheetId="6" r:id="rId2"/>
    <sheet name="TABLE 1" sheetId="8" r:id="rId3"/>
    <sheet name="Sheet1" sheetId="9" r:id="rId4"/>
  </sheets>
  <definedNames>
    <definedName name="_xlnm._FilterDatabase" localSheetId="1" hidden="1">MULTI!$G$157:$J$190</definedName>
    <definedName name="_xlnm._FilterDatabase" localSheetId="0" hidden="1">TABLES!$C$1681:$AA$1982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4" i="1" l="1"/>
  <c r="O355" i="1"/>
  <c r="E93" i="8"/>
  <c r="E92" i="8"/>
  <c r="E91" i="8"/>
  <c r="E90" i="8"/>
  <c r="E99" i="8"/>
  <c r="E98" i="8"/>
  <c r="E97" i="8"/>
  <c r="E96" i="8"/>
  <c r="E95" i="8"/>
  <c r="E102" i="8"/>
  <c r="E101" i="8"/>
  <c r="E106" i="8"/>
  <c r="E105" i="8"/>
  <c r="E104" i="8"/>
  <c r="E121" i="8"/>
  <c r="E120" i="8"/>
  <c r="E119" i="8"/>
  <c r="E118" i="8"/>
  <c r="E117" i="8"/>
  <c r="E116" i="8"/>
  <c r="E115" i="8"/>
  <c r="E114" i="8"/>
  <c r="E113" i="8"/>
  <c r="E111" i="8"/>
  <c r="E110" i="8"/>
  <c r="E109" i="8"/>
  <c r="E108" i="8"/>
  <c r="O353" i="1"/>
  <c r="O352" i="1"/>
  <c r="O351" i="1"/>
  <c r="E76" i="8"/>
  <c r="E75" i="8"/>
  <c r="E74" i="8"/>
  <c r="E73" i="8"/>
  <c r="E71" i="8"/>
  <c r="E70" i="8"/>
  <c r="E69" i="8"/>
  <c r="E36" i="8"/>
  <c r="E13" i="8"/>
  <c r="D196" i="6" l="1"/>
  <c r="F196" i="6"/>
  <c r="H196" i="6"/>
  <c r="D197" i="6"/>
  <c r="F197" i="6"/>
  <c r="H197" i="6"/>
  <c r="D198" i="6"/>
  <c r="F198" i="6"/>
  <c r="H198" i="6"/>
  <c r="D199" i="6"/>
  <c r="F199" i="6"/>
  <c r="H199" i="6"/>
  <c r="D200" i="6"/>
  <c r="F200" i="6"/>
  <c r="H200" i="6"/>
  <c r="D201" i="6"/>
  <c r="F201" i="6"/>
  <c r="H201" i="6"/>
  <c r="D202" i="6"/>
  <c r="F202" i="6"/>
  <c r="H202" i="6"/>
  <c r="D203" i="6"/>
  <c r="F203" i="6"/>
  <c r="H203" i="6"/>
  <c r="D204" i="6"/>
  <c r="F204" i="6"/>
  <c r="H204" i="6"/>
  <c r="D205" i="6"/>
  <c r="F205" i="6"/>
  <c r="H205" i="6"/>
  <c r="D206" i="6"/>
  <c r="F206" i="6"/>
  <c r="H206" i="6"/>
  <c r="D207" i="6"/>
  <c r="F207" i="6"/>
  <c r="H207" i="6"/>
  <c r="D208" i="6"/>
  <c r="F208" i="6"/>
  <c r="H208" i="6"/>
  <c r="D209" i="6"/>
  <c r="F209" i="6"/>
  <c r="H209" i="6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67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350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048" i="1"/>
  <c r="E65" i="8" l="1"/>
  <c r="E64" i="8"/>
  <c r="E63" i="8"/>
  <c r="E62" i="8"/>
  <c r="E60" i="8"/>
  <c r="E58" i="8"/>
  <c r="E57" i="8"/>
  <c r="E56" i="8"/>
  <c r="E55" i="8"/>
  <c r="E52" i="8"/>
  <c r="E51" i="8"/>
  <c r="E53" i="8"/>
  <c r="E48" i="8"/>
  <c r="E47" i="8"/>
  <c r="E46" i="8"/>
  <c r="E45" i="8"/>
  <c r="E44" i="8"/>
  <c r="E43" i="8"/>
  <c r="E42" i="8"/>
  <c r="E41" i="8"/>
  <c r="E40" i="8"/>
  <c r="E39" i="8"/>
  <c r="E38" i="8"/>
  <c r="E37" i="8"/>
  <c r="E49" i="8"/>
  <c r="E33" i="8"/>
  <c r="E32" i="8"/>
  <c r="E31" i="8"/>
  <c r="E30" i="8"/>
  <c r="E26" i="8"/>
  <c r="E25" i="8"/>
  <c r="E24" i="8"/>
  <c r="E23" i="8"/>
  <c r="E22" i="8"/>
  <c r="E21" i="8"/>
  <c r="E20" i="8"/>
  <c r="E18" i="8"/>
  <c r="E17" i="8"/>
  <c r="E16" i="8"/>
  <c r="E15" i="8"/>
  <c r="E12" i="8"/>
  <c r="E10" i="8"/>
  <c r="E9" i="8"/>
  <c r="E8" i="8"/>
  <c r="E7" i="8"/>
  <c r="H1575" i="1" l="1"/>
  <c r="H1576" i="1"/>
  <c r="H1577" i="1"/>
  <c r="H1578" i="1"/>
  <c r="F1575" i="1"/>
  <c r="F1576" i="1"/>
  <c r="F1577" i="1"/>
  <c r="F1578" i="1"/>
  <c r="H1244" i="1"/>
  <c r="H1245" i="1"/>
  <c r="H1246" i="1"/>
  <c r="H1247" i="1"/>
  <c r="F1244" i="1"/>
  <c r="F1245" i="1"/>
  <c r="F1246" i="1"/>
  <c r="F1247" i="1"/>
  <c r="R960" i="1"/>
  <c r="R961" i="1"/>
  <c r="R962" i="1"/>
  <c r="R963" i="1"/>
  <c r="P960" i="1"/>
  <c r="P961" i="1"/>
  <c r="P962" i="1"/>
  <c r="P963" i="1"/>
  <c r="H960" i="1"/>
  <c r="H961" i="1"/>
  <c r="H962" i="1"/>
  <c r="H963" i="1"/>
  <c r="F960" i="1"/>
  <c r="F961" i="1"/>
  <c r="F962" i="1"/>
  <c r="F963" i="1"/>
  <c r="E719" i="1" l="1"/>
  <c r="E720" i="1"/>
  <c r="E718" i="1"/>
  <c r="D721" i="1"/>
  <c r="E721" i="1" s="1"/>
  <c r="H1351" i="1" l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350" i="1"/>
  <c r="H1240" i="1"/>
  <c r="H1241" i="1"/>
  <c r="H1242" i="1"/>
  <c r="H1243" i="1"/>
  <c r="H1248" i="1"/>
  <c r="H1249" i="1"/>
  <c r="H1250" i="1"/>
  <c r="H1251" i="1"/>
  <c r="F1240" i="1"/>
  <c r="F1241" i="1"/>
  <c r="F1242" i="1"/>
  <c r="F1243" i="1"/>
  <c r="F1248" i="1"/>
  <c r="F1249" i="1"/>
  <c r="F1250" i="1"/>
  <c r="F1251" i="1"/>
  <c r="H1088" i="1"/>
  <c r="H1089" i="1"/>
  <c r="F1088" i="1"/>
  <c r="F1089" i="1"/>
  <c r="R964" i="1"/>
  <c r="R965" i="1"/>
  <c r="R966" i="1"/>
  <c r="R967" i="1"/>
  <c r="P964" i="1"/>
  <c r="P965" i="1"/>
  <c r="P966" i="1"/>
  <c r="P967" i="1"/>
  <c r="H964" i="1"/>
  <c r="H965" i="1"/>
  <c r="H966" i="1"/>
  <c r="H967" i="1"/>
  <c r="F964" i="1"/>
  <c r="F965" i="1"/>
  <c r="F966" i="1"/>
  <c r="F967" i="1"/>
  <c r="R956" i="1"/>
  <c r="R957" i="1"/>
  <c r="R958" i="1"/>
  <c r="R959" i="1"/>
  <c r="P956" i="1"/>
  <c r="P957" i="1"/>
  <c r="P958" i="1"/>
  <c r="P959" i="1"/>
  <c r="H956" i="1"/>
  <c r="H957" i="1"/>
  <c r="H958" i="1"/>
  <c r="H959" i="1"/>
  <c r="F956" i="1"/>
  <c r="F957" i="1"/>
  <c r="F958" i="1"/>
  <c r="F959" i="1"/>
  <c r="R799" i="1"/>
  <c r="R800" i="1"/>
  <c r="P799" i="1"/>
  <c r="P800" i="1"/>
  <c r="H799" i="1"/>
  <c r="H800" i="1"/>
  <c r="F799" i="1"/>
  <c r="F800" i="1"/>
  <c r="R760" i="1" l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759" i="1"/>
  <c r="F1048" i="1" l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F1074" i="1"/>
  <c r="H1074" i="1"/>
  <c r="F1075" i="1"/>
  <c r="H1075" i="1"/>
  <c r="F1076" i="1"/>
  <c r="H1076" i="1"/>
  <c r="F1077" i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  <c r="F1087" i="1"/>
  <c r="H1087" i="1"/>
  <c r="F1090" i="1"/>
  <c r="H1090" i="1"/>
  <c r="F1091" i="1"/>
  <c r="H1091" i="1"/>
  <c r="F1092" i="1"/>
  <c r="H1092" i="1"/>
  <c r="F1093" i="1"/>
  <c r="H1093" i="1"/>
  <c r="F1094" i="1"/>
  <c r="H1094" i="1"/>
  <c r="F1095" i="1"/>
  <c r="H1095" i="1"/>
  <c r="F1096" i="1"/>
  <c r="H1096" i="1"/>
  <c r="F1097" i="1"/>
  <c r="H1097" i="1"/>
  <c r="F1098" i="1"/>
  <c r="H1098" i="1"/>
  <c r="F1099" i="1"/>
  <c r="H1099" i="1"/>
  <c r="F1100" i="1"/>
  <c r="H1100" i="1"/>
  <c r="F1101" i="1"/>
  <c r="H1101" i="1"/>
  <c r="F1102" i="1"/>
  <c r="H1102" i="1"/>
  <c r="F1103" i="1"/>
  <c r="H1103" i="1"/>
  <c r="F1104" i="1"/>
  <c r="H1104" i="1"/>
  <c r="F1105" i="1"/>
  <c r="H1105" i="1"/>
  <c r="F1106" i="1"/>
  <c r="H1106" i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F1116" i="1"/>
  <c r="H1116" i="1"/>
  <c r="F1117" i="1"/>
  <c r="H1117" i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H1131" i="1"/>
  <c r="F1132" i="1"/>
  <c r="H1132" i="1"/>
  <c r="F1133" i="1"/>
  <c r="H1133" i="1"/>
  <c r="F1134" i="1"/>
  <c r="H1134" i="1"/>
  <c r="F1135" i="1"/>
  <c r="H1135" i="1"/>
  <c r="F1136" i="1"/>
  <c r="H1136" i="1"/>
  <c r="F1137" i="1"/>
  <c r="H1137" i="1"/>
  <c r="F1138" i="1"/>
  <c r="H1138" i="1"/>
  <c r="F1139" i="1"/>
  <c r="H1139" i="1"/>
  <c r="F1140" i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F1149" i="1"/>
  <c r="H1149" i="1"/>
  <c r="F1150" i="1"/>
  <c r="H1150" i="1"/>
  <c r="F1151" i="1"/>
  <c r="H1151" i="1"/>
  <c r="F1152" i="1"/>
  <c r="H1152" i="1"/>
  <c r="F1153" i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F1161" i="1"/>
  <c r="H1161" i="1"/>
  <c r="F1162" i="1"/>
  <c r="H1162" i="1"/>
  <c r="F1163" i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F1177" i="1"/>
  <c r="H1177" i="1"/>
  <c r="F1178" i="1"/>
  <c r="H1178" i="1"/>
  <c r="F1179" i="1"/>
  <c r="H1179" i="1"/>
  <c r="F1180" i="1"/>
  <c r="H1180" i="1"/>
  <c r="F1181" i="1"/>
  <c r="H1181" i="1"/>
  <c r="F1182" i="1"/>
  <c r="H1182" i="1"/>
  <c r="F1183" i="1"/>
  <c r="H1183" i="1"/>
  <c r="F1184" i="1"/>
  <c r="H1184" i="1"/>
  <c r="F1185" i="1"/>
  <c r="H1185" i="1"/>
  <c r="F1186" i="1"/>
  <c r="H1186" i="1"/>
  <c r="F1187" i="1"/>
  <c r="H1187" i="1"/>
  <c r="F1188" i="1"/>
  <c r="H1188" i="1"/>
  <c r="F1189" i="1"/>
  <c r="H1189" i="1"/>
  <c r="F1190" i="1"/>
  <c r="H1190" i="1"/>
  <c r="F1191" i="1"/>
  <c r="H1191" i="1"/>
  <c r="F1192" i="1"/>
  <c r="H1192" i="1"/>
  <c r="F1193" i="1"/>
  <c r="H1193" i="1"/>
  <c r="F1194" i="1"/>
  <c r="H1194" i="1"/>
  <c r="F1195" i="1"/>
  <c r="H1195" i="1"/>
  <c r="F1196" i="1"/>
  <c r="H1196" i="1"/>
  <c r="F1197" i="1"/>
  <c r="H1197" i="1"/>
  <c r="F1198" i="1"/>
  <c r="H1198" i="1"/>
  <c r="F1199" i="1"/>
  <c r="H1199" i="1"/>
  <c r="F1200" i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F1217" i="1"/>
  <c r="H1217" i="1"/>
  <c r="F1218" i="1"/>
  <c r="H1218" i="1"/>
  <c r="F1219" i="1"/>
  <c r="H1219" i="1"/>
  <c r="F1220" i="1"/>
  <c r="H1220" i="1"/>
  <c r="F1221" i="1"/>
  <c r="H1221" i="1"/>
  <c r="F1222" i="1"/>
  <c r="H1222" i="1"/>
  <c r="F1223" i="1"/>
  <c r="H1223" i="1"/>
  <c r="F1224" i="1"/>
  <c r="H1224" i="1"/>
  <c r="F1225" i="1"/>
  <c r="H1225" i="1"/>
  <c r="F1226" i="1"/>
  <c r="H1226" i="1"/>
  <c r="F1227" i="1"/>
  <c r="H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H1234" i="1"/>
  <c r="F1235" i="1"/>
  <c r="H1235" i="1"/>
  <c r="F1236" i="1"/>
  <c r="H1236" i="1"/>
  <c r="F1237" i="1"/>
  <c r="H1237" i="1"/>
  <c r="F1238" i="1"/>
  <c r="H1238" i="1"/>
  <c r="F1239" i="1"/>
  <c r="H1239" i="1"/>
  <c r="F1252" i="1"/>
  <c r="H1252" i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H1259" i="1"/>
  <c r="F1260" i="1"/>
  <c r="H1260" i="1"/>
  <c r="F1261" i="1"/>
  <c r="H1261" i="1"/>
  <c r="F1262" i="1"/>
  <c r="H1262" i="1"/>
  <c r="F1263" i="1"/>
  <c r="H1263" i="1"/>
  <c r="H760" i="1" l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759" i="1"/>
  <c r="E713" i="1"/>
  <c r="E712" i="1"/>
  <c r="E711" i="1"/>
  <c r="E707" i="1"/>
  <c r="E706" i="1"/>
  <c r="E705" i="1"/>
  <c r="E701" i="1"/>
  <c r="E700" i="1"/>
  <c r="E699" i="1"/>
  <c r="E695" i="1"/>
  <c r="E694" i="1"/>
  <c r="E693" i="1"/>
  <c r="E689" i="1"/>
  <c r="E688" i="1"/>
  <c r="E687" i="1"/>
  <c r="E683" i="1"/>
  <c r="E679" i="1"/>
  <c r="E675" i="1"/>
  <c r="E674" i="1"/>
  <c r="E673" i="1"/>
  <c r="E669" i="1"/>
  <c r="E668" i="1"/>
  <c r="E667" i="1"/>
  <c r="E663" i="1"/>
  <c r="E662" i="1"/>
  <c r="E661" i="1"/>
  <c r="E657" i="1"/>
  <c r="E656" i="1"/>
  <c r="E655" i="1"/>
  <c r="E651" i="1"/>
  <c r="E650" i="1"/>
  <c r="E649" i="1"/>
  <c r="E645" i="1"/>
  <c r="E644" i="1"/>
  <c r="E643" i="1"/>
  <c r="E639" i="1"/>
  <c r="E638" i="1"/>
  <c r="E637" i="1"/>
  <c r="E633" i="1"/>
  <c r="E632" i="1"/>
  <c r="E631" i="1"/>
  <c r="E627" i="1"/>
  <c r="E626" i="1"/>
  <c r="E625" i="1"/>
  <c r="E621" i="1"/>
  <c r="E620" i="1"/>
  <c r="E619" i="1"/>
  <c r="E615" i="1"/>
  <c r="E614" i="1"/>
  <c r="E613" i="1"/>
  <c r="E612" i="1"/>
  <c r="E608" i="1"/>
  <c r="E607" i="1"/>
  <c r="E606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4" i="1"/>
  <c r="E443" i="1"/>
  <c r="E442" i="1"/>
  <c r="E441" i="1"/>
  <c r="E437" i="1"/>
  <c r="E436" i="1"/>
  <c r="E435" i="1"/>
  <c r="E434" i="1"/>
  <c r="E430" i="1"/>
  <c r="E429" i="1"/>
  <c r="E428" i="1"/>
  <c r="E424" i="1"/>
  <c r="E423" i="1"/>
  <c r="E422" i="1"/>
  <c r="E418" i="1"/>
  <c r="E417" i="1"/>
  <c r="E416" i="1"/>
  <c r="E412" i="1"/>
  <c r="E411" i="1"/>
  <c r="E410" i="1"/>
  <c r="E406" i="1"/>
  <c r="E405" i="1"/>
  <c r="E404" i="1"/>
  <c r="E403" i="1"/>
  <c r="E399" i="1"/>
  <c r="E398" i="1"/>
  <c r="E397" i="1"/>
  <c r="E393" i="1"/>
  <c r="E392" i="1"/>
  <c r="E391" i="1"/>
  <c r="E387" i="1"/>
  <c r="E386" i="1"/>
  <c r="E385" i="1"/>
  <c r="E381" i="1"/>
  <c r="E380" i="1"/>
  <c r="E379" i="1"/>
  <c r="E375" i="1"/>
  <c r="E374" i="1"/>
  <c r="E373" i="1"/>
  <c r="E369" i="1"/>
  <c r="E367" i="1"/>
  <c r="E368" i="1"/>
  <c r="E366" i="1"/>
  <c r="E365" i="1"/>
  <c r="E361" i="1"/>
  <c r="E359" i="1"/>
  <c r="E358" i="1"/>
  <c r="E357" i="1"/>
  <c r="E356" i="1"/>
  <c r="E355" i="1"/>
  <c r="E360" i="1"/>
  <c r="E351" i="1"/>
  <c r="E350" i="1"/>
  <c r="E349" i="1"/>
  <c r="E345" i="1"/>
  <c r="E344" i="1"/>
  <c r="E343" i="1"/>
  <c r="E342" i="1"/>
  <c r="E341" i="1"/>
  <c r="E337" i="1"/>
  <c r="E336" i="1"/>
  <c r="E335" i="1"/>
  <c r="E334" i="1"/>
  <c r="E330" i="1"/>
  <c r="E329" i="1"/>
  <c r="E328" i="1"/>
  <c r="E324" i="1"/>
  <c r="E323" i="1"/>
  <c r="E322" i="1"/>
  <c r="E318" i="1"/>
  <c r="E314" i="1"/>
  <c r="E310" i="1"/>
  <c r="E306" i="1"/>
  <c r="E305" i="1"/>
  <c r="E304" i="1"/>
  <c r="E303" i="1"/>
  <c r="E302" i="1"/>
  <c r="E298" i="1"/>
  <c r="E297" i="1"/>
  <c r="E296" i="1"/>
  <c r="E295" i="1"/>
  <c r="E291" i="1"/>
  <c r="E290" i="1"/>
  <c r="E289" i="1"/>
  <c r="E285" i="1"/>
  <c r="E284" i="1"/>
  <c r="E283" i="1"/>
  <c r="E282" i="1"/>
  <c r="E278" i="1"/>
  <c r="E277" i="1"/>
  <c r="E276" i="1"/>
  <c r="E275" i="1"/>
  <c r="E271" i="1"/>
  <c r="E270" i="1"/>
  <c r="E269" i="1"/>
  <c r="E268" i="1"/>
  <c r="E267" i="1"/>
  <c r="E266" i="1"/>
  <c r="E262" i="1"/>
  <c r="E261" i="1"/>
  <c r="E260" i="1"/>
  <c r="E259" i="1"/>
  <c r="E258" i="1"/>
  <c r="E257" i="1"/>
  <c r="E253" i="1"/>
  <c r="E252" i="1"/>
  <c r="E251" i="1"/>
  <c r="E250" i="1"/>
  <c r="E246" i="1"/>
  <c r="E245" i="1"/>
  <c r="E244" i="1"/>
  <c r="E243" i="1"/>
  <c r="E239" i="1"/>
  <c r="E238" i="1"/>
  <c r="E237" i="1"/>
  <c r="E236" i="1"/>
  <c r="E235" i="1"/>
  <c r="E234" i="1"/>
  <c r="E230" i="1"/>
  <c r="E229" i="1"/>
  <c r="E228" i="1"/>
  <c r="E224" i="1"/>
  <c r="E223" i="1"/>
  <c r="E222" i="1"/>
  <c r="E218" i="1"/>
  <c r="E214" i="1"/>
  <c r="E213" i="1"/>
  <c r="E212" i="1"/>
  <c r="E211" i="1"/>
  <c r="E210" i="1"/>
  <c r="E209" i="1"/>
  <c r="E208" i="1"/>
  <c r="E207" i="1"/>
  <c r="E203" i="1"/>
  <c r="E202" i="1"/>
  <c r="E201" i="1"/>
  <c r="E200" i="1"/>
  <c r="E199" i="1"/>
  <c r="E198" i="1"/>
  <c r="E197" i="1"/>
  <c r="E196" i="1"/>
  <c r="E195" i="1"/>
  <c r="E194" i="1"/>
  <c r="E190" i="1"/>
  <c r="E189" i="1"/>
  <c r="E188" i="1"/>
  <c r="E187" i="1"/>
  <c r="E183" i="1"/>
  <c r="E182" i="1"/>
  <c r="E181" i="1"/>
  <c r="E177" i="1"/>
  <c r="E176" i="1"/>
  <c r="E175" i="1"/>
  <c r="E171" i="1"/>
  <c r="E170" i="1"/>
  <c r="E169" i="1"/>
  <c r="E165" i="1"/>
  <c r="E164" i="1"/>
  <c r="E163" i="1"/>
  <c r="E162" i="1"/>
  <c r="E161" i="1"/>
  <c r="E157" i="1"/>
  <c r="E156" i="1"/>
  <c r="E155" i="1"/>
  <c r="E154" i="1"/>
  <c r="E153" i="1"/>
  <c r="E149" i="1"/>
  <c r="E148" i="1"/>
  <c r="E147" i="1"/>
  <c r="E143" i="1"/>
  <c r="E142" i="1"/>
  <c r="E141" i="1"/>
  <c r="E140" i="1"/>
  <c r="E139" i="1"/>
  <c r="E135" i="1"/>
  <c r="E134" i="1"/>
  <c r="E133" i="1"/>
  <c r="E132" i="1"/>
  <c r="E131" i="1"/>
  <c r="E127" i="1"/>
  <c r="E126" i="1"/>
  <c r="E125" i="1"/>
  <c r="E124" i="1"/>
  <c r="E123" i="1"/>
  <c r="E119" i="1"/>
  <c r="E118" i="1"/>
  <c r="E117" i="1"/>
  <c r="E116" i="1"/>
  <c r="E115" i="1"/>
  <c r="E111" i="1"/>
  <c r="E110" i="1"/>
  <c r="E109" i="1"/>
  <c r="E108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77" i="1"/>
  <c r="E76" i="1"/>
  <c r="E75" i="1"/>
  <c r="E74" i="1"/>
  <c r="E73" i="1"/>
  <c r="E72" i="1"/>
  <c r="E71" i="1"/>
  <c r="E67" i="1"/>
  <c r="E66" i="1"/>
  <c r="E65" i="1"/>
  <c r="E64" i="1"/>
  <c r="E63" i="1"/>
  <c r="E62" i="1"/>
  <c r="E58" i="1"/>
  <c r="E57" i="1"/>
  <c r="E56" i="1"/>
  <c r="E52" i="1"/>
  <c r="E51" i="1"/>
  <c r="E50" i="1"/>
  <c r="E49" i="1"/>
  <c r="E48" i="1"/>
  <c r="E47" i="1"/>
  <c r="E46" i="1"/>
  <c r="E45" i="1"/>
  <c r="E41" i="1"/>
  <c r="E40" i="1"/>
  <c r="E39" i="1"/>
  <c r="E38" i="1"/>
  <c r="E37" i="1"/>
  <c r="E33" i="1"/>
  <c r="E32" i="1"/>
  <c r="E31" i="1"/>
  <c r="E27" i="1"/>
  <c r="E26" i="1"/>
  <c r="E25" i="1"/>
  <c r="E24" i="1"/>
  <c r="E23" i="1"/>
  <c r="E22" i="1"/>
  <c r="E18" i="1"/>
  <c r="E17" i="1"/>
  <c r="E16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<sst xmlns="http://schemas.openxmlformats.org/spreadsheetml/2006/main" count="3341" uniqueCount="853">
  <si>
    <t>father</t>
  </si>
  <si>
    <t>No</t>
  </si>
  <si>
    <t>mother</t>
  </si>
  <si>
    <t>firstdeg</t>
  </si>
  <si>
    <t>seconddeg</t>
  </si>
  <si>
    <t>Atrial fib flutter</t>
  </si>
  <si>
    <t>Heart Failure</t>
  </si>
  <si>
    <t>PriorPCI</t>
  </si>
  <si>
    <t>Diabetes Mellitus</t>
  </si>
  <si>
    <t>Cancer</t>
  </si>
  <si>
    <t>Hypertension</t>
  </si>
  <si>
    <t>On Dialysis</t>
  </si>
  <si>
    <t>Prior CABG</t>
  </si>
  <si>
    <t>Hyperlipidemia</t>
  </si>
  <si>
    <t>Prior MI</t>
  </si>
  <si>
    <t>PAD</t>
  </si>
  <si>
    <t>Prior CVA</t>
  </si>
  <si>
    <t>Prior Angina</t>
  </si>
  <si>
    <t>Physical_Activity</t>
  </si>
  <si>
    <t>Beedi</t>
  </si>
  <si>
    <t>Cigarette</t>
  </si>
  <si>
    <t>Hookah</t>
  </si>
  <si>
    <t>Tobacco Chewing</t>
  </si>
  <si>
    <t xml:space="preserve">Multiple </t>
  </si>
  <si>
    <t>ASPRIN</t>
  </si>
  <si>
    <t>STATIN</t>
  </si>
  <si>
    <t>P2Y12 Inhibitors</t>
  </si>
  <si>
    <t>Beta_blocker</t>
  </si>
  <si>
    <t>CalciumChannel</t>
  </si>
  <si>
    <t>ACE ARB</t>
  </si>
  <si>
    <t>Aldosterone Blocking Antagonist</t>
  </si>
  <si>
    <t>ARNI</t>
  </si>
  <si>
    <t>Anticoagulant</t>
  </si>
  <si>
    <t>INSULIN</t>
  </si>
  <si>
    <t>Alive</t>
  </si>
  <si>
    <r>
      <rPr>
        <b/>
        <sz val="9"/>
        <color indexed="8"/>
        <rFont val="Arial Bold"/>
      </rPr>
      <t>Age group</t>
    </r>
  </si>
  <si>
    <r>
      <rPr>
        <sz val="9"/>
        <color indexed="8"/>
        <rFont val="Arial"/>
        <family val="2"/>
      </rPr>
      <t>Total</t>
    </r>
  </si>
  <si>
    <r>
      <rPr>
        <b/>
        <sz val="9"/>
        <color indexed="8"/>
        <rFont val="Arial Bold"/>
      </rPr>
      <t>Sex</t>
    </r>
  </si>
  <si>
    <r>
      <rPr>
        <sz val="9"/>
        <color indexed="8"/>
        <rFont val="Arial"/>
        <family val="2"/>
      </rPr>
      <t>Female</t>
    </r>
  </si>
  <si>
    <r>
      <rPr>
        <sz val="9"/>
        <color indexed="8"/>
        <rFont val="Arial"/>
        <family val="2"/>
      </rPr>
      <t>Male</t>
    </r>
  </si>
  <si>
    <r>
      <rPr>
        <b/>
        <sz val="9"/>
        <color indexed="8"/>
        <rFont val="Arial Bold"/>
      </rPr>
      <t>Religion</t>
    </r>
  </si>
  <si>
    <r>
      <rPr>
        <sz val="9"/>
        <color indexed="8"/>
        <rFont val="Arial"/>
        <family val="2"/>
      </rPr>
      <t>Christian</t>
    </r>
  </si>
  <si>
    <r>
      <rPr>
        <sz val="9"/>
        <color indexed="8"/>
        <rFont val="Arial"/>
        <family val="2"/>
      </rPr>
      <t>Hindu</t>
    </r>
  </si>
  <si>
    <r>
      <rPr>
        <sz val="9"/>
        <color indexed="8"/>
        <rFont val="Arial"/>
        <family val="2"/>
      </rPr>
      <t>Jain</t>
    </r>
  </si>
  <si>
    <r>
      <rPr>
        <sz val="9"/>
        <color indexed="8"/>
        <rFont val="Arial"/>
        <family val="2"/>
      </rPr>
      <t>Muslim</t>
    </r>
  </si>
  <si>
    <r>
      <rPr>
        <sz val="9"/>
        <color indexed="8"/>
        <rFont val="Arial"/>
        <family val="2"/>
      </rPr>
      <t>Sikh</t>
    </r>
  </si>
  <si>
    <r>
      <rPr>
        <b/>
        <sz val="9"/>
        <color indexed="8"/>
        <rFont val="Arial Bold"/>
      </rPr>
      <t>Presentation</t>
    </r>
  </si>
  <si>
    <r>
      <rPr>
        <sz val="9"/>
        <color indexed="8"/>
        <rFont val="Arial"/>
        <family val="2"/>
      </rPr>
      <t>Direct</t>
    </r>
  </si>
  <si>
    <r>
      <rPr>
        <sz val="9"/>
        <color indexed="8"/>
        <rFont val="Arial"/>
        <family val="2"/>
      </rPr>
      <t>Referral</t>
    </r>
  </si>
  <si>
    <r>
      <rPr>
        <b/>
        <sz val="9"/>
        <color indexed="8"/>
        <rFont val="Arial Bold"/>
      </rPr>
      <t>Education</t>
    </r>
  </si>
  <si>
    <r>
      <rPr>
        <sz val="9"/>
        <color indexed="8"/>
        <rFont val="Arial"/>
        <family val="2"/>
      </rPr>
      <t>College Graduate</t>
    </r>
  </si>
  <si>
    <r>
      <rPr>
        <sz val="9"/>
        <color indexed="8"/>
        <rFont val="Arial"/>
        <family val="2"/>
      </rPr>
      <t>High School Completed</t>
    </r>
  </si>
  <si>
    <r>
      <rPr>
        <sz val="9"/>
        <color indexed="8"/>
        <rFont val="Arial"/>
        <family val="2"/>
      </rPr>
      <t>Illiterate</t>
    </r>
  </si>
  <si>
    <r>
      <rPr>
        <sz val="9"/>
        <color indexed="8"/>
        <rFont val="Arial"/>
        <family val="2"/>
      </rPr>
      <t>Middle School</t>
    </r>
  </si>
  <si>
    <r>
      <rPr>
        <b/>
        <sz val="9"/>
        <color indexed="8"/>
        <rFont val="Arial Bold"/>
      </rPr>
      <t>Occupation</t>
    </r>
  </si>
  <si>
    <r>
      <rPr>
        <sz val="9"/>
        <color indexed="8"/>
        <rFont val="Arial"/>
        <family val="2"/>
      </rPr>
      <t>Housewife</t>
    </r>
  </si>
  <si>
    <r>
      <rPr>
        <sz val="9"/>
        <color indexed="8"/>
        <rFont val="Arial"/>
        <family val="2"/>
      </rPr>
      <t>Manual Labourer</t>
    </r>
  </si>
  <si>
    <r>
      <rPr>
        <sz val="9"/>
        <color indexed="8"/>
        <rFont val="Arial"/>
        <family val="2"/>
      </rPr>
      <t>Professional</t>
    </r>
  </si>
  <si>
    <r>
      <rPr>
        <sz val="9"/>
        <color indexed="8"/>
        <rFont val="Arial"/>
        <family val="2"/>
      </rPr>
      <t>Retired</t>
    </r>
  </si>
  <si>
    <r>
      <rPr>
        <sz val="9"/>
        <color indexed="8"/>
        <rFont val="Arial"/>
        <family val="2"/>
      </rPr>
      <t>Self - Employed</t>
    </r>
  </si>
  <si>
    <r>
      <rPr>
        <sz val="9"/>
        <color indexed="8"/>
        <rFont val="Arial"/>
        <family val="2"/>
      </rPr>
      <t>Student</t>
    </r>
  </si>
  <si>
    <r>
      <rPr>
        <sz val="9"/>
        <color indexed="8"/>
        <rFont val="Arial"/>
        <family val="2"/>
      </rPr>
      <t>Unemployed</t>
    </r>
  </si>
  <si>
    <r>
      <rPr>
        <b/>
        <sz val="9"/>
        <color indexed="8"/>
        <rFont val="Arial Bold"/>
      </rPr>
      <t>Diet</t>
    </r>
  </si>
  <si>
    <r>
      <rPr>
        <sz val="9"/>
        <color indexed="8"/>
        <rFont val="Arial"/>
        <family val="2"/>
      </rPr>
      <t>Non-Vegetarian</t>
    </r>
  </si>
  <si>
    <r>
      <rPr>
        <sz val="9"/>
        <color indexed="8"/>
        <rFont val="Arial"/>
        <family val="2"/>
      </rPr>
      <t>Vegetarian</t>
    </r>
  </si>
  <si>
    <r>
      <rPr>
        <b/>
        <sz val="9"/>
        <color indexed="8"/>
        <rFont val="Arial Bold"/>
      </rPr>
      <t>Cooking_oil</t>
    </r>
  </si>
  <si>
    <r>
      <rPr>
        <sz val="9"/>
        <color indexed="8"/>
        <rFont val="Arial"/>
        <family val="2"/>
      </rPr>
      <t>Mustard</t>
    </r>
  </si>
  <si>
    <r>
      <rPr>
        <sz val="9"/>
        <color indexed="8"/>
        <rFont val="Arial"/>
        <family val="2"/>
      </rPr>
      <t>Olive</t>
    </r>
  </si>
  <si>
    <r>
      <rPr>
        <sz val="9"/>
        <color indexed="8"/>
        <rFont val="Arial"/>
        <family val="2"/>
      </rPr>
      <t>Other</t>
    </r>
  </si>
  <si>
    <r>
      <rPr>
        <sz val="9"/>
        <color indexed="8"/>
        <rFont val="Arial"/>
        <family val="2"/>
      </rPr>
      <t>Refined</t>
    </r>
  </si>
  <si>
    <r>
      <rPr>
        <sz val="9"/>
        <color indexed="8"/>
        <rFont val="Arial"/>
        <family val="2"/>
      </rPr>
      <t>Sunflower</t>
    </r>
  </si>
  <si>
    <r>
      <rPr>
        <b/>
        <sz val="9"/>
        <color indexed="8"/>
        <rFont val="Arial Bold"/>
      </rPr>
      <t>Socioeconomic_Status</t>
    </r>
  </si>
  <si>
    <r>
      <rPr>
        <sz val="9"/>
        <color indexed="8"/>
        <rFont val="Arial"/>
        <family val="2"/>
      </rPr>
      <t>Lower</t>
    </r>
  </si>
  <si>
    <r>
      <rPr>
        <sz val="9"/>
        <color indexed="8"/>
        <rFont val="Arial"/>
        <family val="2"/>
      </rPr>
      <t>Lower Middle</t>
    </r>
  </si>
  <si>
    <r>
      <rPr>
        <sz val="9"/>
        <color indexed="8"/>
        <rFont val="Arial"/>
        <family val="2"/>
      </rPr>
      <t>Middle</t>
    </r>
  </si>
  <si>
    <r>
      <rPr>
        <sz val="9"/>
        <color indexed="8"/>
        <rFont val="Arial"/>
        <family val="2"/>
      </rPr>
      <t>Upper</t>
    </r>
  </si>
  <si>
    <r>
      <rPr>
        <sz val="9"/>
        <color indexed="8"/>
        <rFont val="Arial"/>
        <family val="2"/>
      </rPr>
      <t>Upper Lower</t>
    </r>
  </si>
  <si>
    <r>
      <rPr>
        <sz val="9"/>
        <color indexed="8"/>
        <rFont val="Arial"/>
        <family val="2"/>
      </rPr>
      <t>Upper Middle</t>
    </r>
  </si>
  <si>
    <r>
      <rPr>
        <b/>
        <sz val="9"/>
        <color indexed="8"/>
        <rFont val="Arial Bold"/>
      </rPr>
      <t>Insurance Status</t>
    </r>
  </si>
  <si>
    <r>
      <rPr>
        <sz val="9"/>
        <color indexed="8"/>
        <rFont val="Arial"/>
        <family val="2"/>
      </rPr>
      <t>CGHS</t>
    </r>
  </si>
  <si>
    <r>
      <rPr>
        <sz val="9"/>
        <color indexed="8"/>
        <rFont val="Arial"/>
        <family val="2"/>
      </rPr>
      <t>Private Insurance</t>
    </r>
  </si>
  <si>
    <r>
      <rPr>
        <sz val="9"/>
        <color indexed="8"/>
        <rFont val="Arial"/>
        <family val="2"/>
      </rPr>
      <t>Self Pay</t>
    </r>
  </si>
  <si>
    <r>
      <rPr>
        <sz val="9"/>
        <color indexed="8"/>
        <rFont val="Arial"/>
        <family val="2"/>
      </rPr>
      <t>No</t>
    </r>
  </si>
  <si>
    <r>
      <rPr>
        <sz val="9"/>
        <color indexed="8"/>
        <rFont val="Arial"/>
        <family val="2"/>
      </rPr>
      <t>Yes</t>
    </r>
  </si>
  <si>
    <r>
      <rPr>
        <b/>
        <sz val="9"/>
        <color indexed="8"/>
        <rFont val="Arial Bold"/>
      </rPr>
      <t>Average_Sleep_Duration</t>
    </r>
  </si>
  <si>
    <r>
      <rPr>
        <sz val="9"/>
        <color indexed="8"/>
        <rFont val="Arial"/>
        <family val="2"/>
      </rPr>
      <t>&amp;gt; 8 Hours</t>
    </r>
  </si>
  <si>
    <r>
      <rPr>
        <sz val="9"/>
        <color indexed="8"/>
        <rFont val="Arial"/>
        <family val="2"/>
      </rPr>
      <t>&amp;lt; 6 Hours</t>
    </r>
  </si>
  <si>
    <r>
      <rPr>
        <sz val="9"/>
        <color indexed="8"/>
        <rFont val="Arial"/>
        <family val="2"/>
      </rPr>
      <t>6-8 Hours</t>
    </r>
  </si>
  <si>
    <r>
      <rPr>
        <b/>
        <sz val="9"/>
        <color indexed="8"/>
        <rFont val="Arial Bold"/>
      </rPr>
      <t>Stress_Home</t>
    </r>
  </si>
  <si>
    <r>
      <rPr>
        <sz val="9"/>
        <color indexed="8"/>
        <rFont val="Arial"/>
        <family val="2"/>
      </rPr>
      <t>Never</t>
    </r>
  </si>
  <si>
    <r>
      <rPr>
        <sz val="9"/>
        <color indexed="8"/>
        <rFont val="Arial"/>
        <family val="2"/>
      </rPr>
      <t>Permanent</t>
    </r>
  </si>
  <si>
    <r>
      <rPr>
        <sz val="9"/>
        <color indexed="8"/>
        <rFont val="Arial"/>
        <family val="2"/>
      </rPr>
      <t>Several Times</t>
    </r>
  </si>
  <si>
    <r>
      <rPr>
        <sz val="9"/>
        <color indexed="8"/>
        <rFont val="Arial"/>
        <family val="2"/>
      </rPr>
      <t>Sometimes</t>
    </r>
  </si>
  <si>
    <r>
      <rPr>
        <b/>
        <sz val="9"/>
        <color indexed="8"/>
        <rFont val="Arial Bold"/>
      </rPr>
      <t>Stress_Work_Related</t>
    </r>
  </si>
  <si>
    <r>
      <rPr>
        <b/>
        <sz val="9"/>
        <color indexed="8"/>
        <rFont val="Arial Bold"/>
      </rPr>
      <t>Stress_General</t>
    </r>
  </si>
  <si>
    <r>
      <rPr>
        <b/>
        <sz val="9"/>
        <color indexed="8"/>
        <rFont val="Arial Bold"/>
      </rPr>
      <t>Tobacco_Use</t>
    </r>
  </si>
  <si>
    <r>
      <rPr>
        <sz val="9"/>
        <color indexed="8"/>
        <rFont val="Arial"/>
        <family val="2"/>
      </rPr>
      <t>Current-Every Day</t>
    </r>
  </si>
  <si>
    <r>
      <rPr>
        <sz val="9"/>
        <color indexed="8"/>
        <rFont val="Arial"/>
        <family val="2"/>
      </rPr>
      <t>Current-Some Day</t>
    </r>
  </si>
  <si>
    <r>
      <rPr>
        <sz val="9"/>
        <color indexed="8"/>
        <rFont val="Arial"/>
        <family val="2"/>
      </rPr>
      <t>Former</t>
    </r>
  </si>
  <si>
    <r>
      <rPr>
        <b/>
        <sz val="9"/>
        <color indexed="8"/>
        <rFont val="Arial Bold"/>
      </rPr>
      <t>SMOKING</t>
    </r>
  </si>
  <si>
    <r>
      <rPr>
        <b/>
        <sz val="9"/>
        <color indexed="8"/>
        <rFont val="Arial Bold"/>
      </rPr>
      <t>Alcohol</t>
    </r>
  </si>
  <si>
    <r>
      <rPr>
        <b/>
        <sz val="9"/>
        <color indexed="8"/>
        <rFont val="Arial Bold"/>
      </rPr>
      <t>Gym_Supplements</t>
    </r>
  </si>
  <si>
    <r>
      <rPr>
        <b/>
        <sz val="9"/>
        <color indexed="8"/>
        <rFont val="Arial Bold"/>
      </rPr>
      <t>Cannabis</t>
    </r>
  </si>
  <si>
    <r>
      <rPr>
        <b/>
        <sz val="9"/>
        <color indexed="8"/>
        <rFont val="Arial Bold"/>
      </rPr>
      <t>Cocaine</t>
    </r>
  </si>
  <si>
    <r>
      <rPr>
        <b/>
        <sz val="9"/>
        <color indexed="8"/>
        <rFont val="Arial Bold"/>
      </rPr>
      <t>Walking</t>
    </r>
  </si>
  <si>
    <r>
      <rPr>
        <sz val="9"/>
        <color indexed="8"/>
        <rFont val="Arial"/>
        <family val="2"/>
      </rPr>
      <t>Assisted</t>
    </r>
  </si>
  <si>
    <r>
      <rPr>
        <sz val="9"/>
        <color indexed="8"/>
        <rFont val="Arial"/>
        <family val="2"/>
      </rPr>
      <t>Unassisted</t>
    </r>
  </si>
  <si>
    <r>
      <rPr>
        <sz val="9"/>
        <color indexed="8"/>
        <rFont val="Arial"/>
        <family val="2"/>
      </rPr>
      <t>Wheelchair</t>
    </r>
  </si>
  <si>
    <r>
      <rPr>
        <b/>
        <sz val="9"/>
        <color indexed="8"/>
        <rFont val="Arial Bold"/>
      </rPr>
      <t>STATIN</t>
    </r>
  </si>
  <si>
    <r>
      <rPr>
        <b/>
        <sz val="9"/>
        <color indexed="8"/>
        <rFont val="Arial Bold"/>
      </rPr>
      <t>P2Y12 Inhibitors</t>
    </r>
  </si>
  <si>
    <r>
      <rPr>
        <b/>
        <sz val="9"/>
        <color indexed="8"/>
        <rFont val="Arial Bold"/>
      </rPr>
      <t>Oral Anti glycemics</t>
    </r>
  </si>
  <si>
    <r>
      <rPr>
        <sz val="9"/>
        <color indexed="8"/>
        <rFont val="Arial"/>
        <family val="2"/>
      </rPr>
      <t>GLP-1 Analogue</t>
    </r>
  </si>
  <si>
    <r>
      <rPr>
        <sz val="9"/>
        <color indexed="8"/>
        <rFont val="Arial"/>
        <family val="2"/>
      </rPr>
      <t>Metformin</t>
    </r>
  </si>
  <si>
    <r>
      <rPr>
        <sz val="9"/>
        <color indexed="8"/>
        <rFont val="Arial"/>
        <family val="2"/>
      </rPr>
      <t>Metformin DPP-4 Inhibitors</t>
    </r>
  </si>
  <si>
    <r>
      <rPr>
        <sz val="9"/>
        <color indexed="8"/>
        <rFont val="Arial"/>
        <family val="2"/>
      </rPr>
      <t>Metformin GLP-1 Analogue</t>
    </r>
  </si>
  <si>
    <r>
      <rPr>
        <sz val="9"/>
        <color indexed="8"/>
        <rFont val="Arial"/>
        <family val="2"/>
      </rPr>
      <t>Metformin Sulfonylurea</t>
    </r>
  </si>
  <si>
    <r>
      <rPr>
        <sz val="9"/>
        <color indexed="8"/>
        <rFont val="Arial"/>
        <family val="2"/>
      </rPr>
      <t>Sulfonylurea</t>
    </r>
  </si>
  <si>
    <r>
      <rPr>
        <b/>
        <sz val="9"/>
        <color indexed="8"/>
        <rFont val="Arial Bold"/>
      </rPr>
      <t>Non statin lipid drugs</t>
    </r>
  </si>
  <si>
    <r>
      <rPr>
        <b/>
        <sz val="9"/>
        <color indexed="8"/>
        <rFont val="Arial Bold"/>
      </rPr>
      <t>Homeopathy</t>
    </r>
  </si>
  <si>
    <r>
      <rPr>
        <b/>
        <sz val="9"/>
        <color indexed="8"/>
        <rFont val="Arial Bold"/>
      </rPr>
      <t>Ayurveda</t>
    </r>
  </si>
  <si>
    <r>
      <rPr>
        <b/>
        <sz val="9"/>
        <color indexed="8"/>
        <rFont val="Arial Bold"/>
      </rPr>
      <t>Symptoms_name</t>
    </r>
  </si>
  <si>
    <r>
      <rPr>
        <sz val="9"/>
        <color indexed="8"/>
        <rFont val="Arial"/>
        <family val="2"/>
      </rPr>
      <t>Chest Pain</t>
    </r>
  </si>
  <si>
    <r>
      <rPr>
        <sz val="9"/>
        <color indexed="8"/>
        <rFont val="Arial"/>
        <family val="2"/>
      </rPr>
      <t>Chest Pain, Vomiting</t>
    </r>
  </si>
  <si>
    <r>
      <rPr>
        <sz val="9"/>
        <color indexed="8"/>
        <rFont val="Arial"/>
        <family val="2"/>
      </rPr>
      <t>Chest Pain,Diaphoresis</t>
    </r>
  </si>
  <si>
    <r>
      <rPr>
        <sz val="9"/>
        <color indexed="8"/>
        <rFont val="Arial"/>
        <family val="2"/>
      </rPr>
      <t>Chest Pain,Shortness of Breath</t>
    </r>
  </si>
  <si>
    <r>
      <rPr>
        <sz val="9"/>
        <color indexed="8"/>
        <rFont val="Arial"/>
        <family val="2"/>
      </rPr>
      <t>Chest Pain,Syncope</t>
    </r>
  </si>
  <si>
    <r>
      <rPr>
        <b/>
        <sz val="9"/>
        <color indexed="8"/>
        <rFont val="Arial Bold"/>
      </rPr>
      <t>PRECEDING_ACTIVITY</t>
    </r>
  </si>
  <si>
    <r>
      <rPr>
        <sz val="9"/>
        <color indexed="8"/>
        <rFont val="Arial"/>
        <family val="2"/>
      </rPr>
      <t>Exertional</t>
    </r>
  </si>
  <si>
    <r>
      <rPr>
        <sz val="9"/>
        <color indexed="8"/>
        <rFont val="Arial"/>
        <family val="2"/>
      </rPr>
      <t>Non-Exertional</t>
    </r>
  </si>
  <si>
    <r>
      <rPr>
        <sz val="9"/>
        <color indexed="8"/>
        <rFont val="Arial"/>
        <family val="2"/>
      </rPr>
      <t>Sleep</t>
    </r>
  </si>
  <si>
    <r>
      <rPr>
        <b/>
        <sz val="9"/>
        <color indexed="8"/>
        <rFont val="Arial Bold"/>
      </rPr>
      <t>CardiacStatus_Presentation</t>
    </r>
  </si>
  <si>
    <r>
      <rPr>
        <sz val="9"/>
        <color indexed="8"/>
        <rFont val="Arial"/>
        <family val="2"/>
      </rPr>
      <t>Cardiogenic Shock</t>
    </r>
  </si>
  <si>
    <r>
      <rPr>
        <sz val="9"/>
        <color indexed="8"/>
        <rFont val="Arial"/>
        <family val="2"/>
      </rPr>
      <t>Heart failure</t>
    </r>
  </si>
  <si>
    <r>
      <rPr>
        <b/>
        <sz val="9"/>
        <color indexed="8"/>
        <rFont val="Arial Bold"/>
      </rPr>
      <t>Time since symptoms onset to first medical contact</t>
    </r>
  </si>
  <si>
    <r>
      <rPr>
        <sz val="9"/>
        <color indexed="8"/>
        <rFont val="Arial"/>
        <family val="2"/>
      </rPr>
      <t>&amp;lt;1 hour</t>
    </r>
  </si>
  <si>
    <r>
      <rPr>
        <sz val="9"/>
        <color indexed="8"/>
        <rFont val="Arial"/>
        <family val="2"/>
      </rPr>
      <t>1-3 days</t>
    </r>
  </si>
  <si>
    <r>
      <rPr>
        <sz val="9"/>
        <color indexed="8"/>
        <rFont val="Arial"/>
        <family val="2"/>
      </rPr>
      <t>1-3 hours</t>
    </r>
  </si>
  <si>
    <r>
      <rPr>
        <sz val="9"/>
        <color indexed="8"/>
        <rFont val="Arial"/>
        <family val="2"/>
      </rPr>
      <t>12-24 hours</t>
    </r>
  </si>
  <si>
    <r>
      <rPr>
        <sz val="9"/>
        <color indexed="8"/>
        <rFont val="Arial"/>
        <family val="2"/>
      </rPr>
      <t>3-12 hours</t>
    </r>
  </si>
  <si>
    <r>
      <rPr>
        <b/>
        <sz val="9"/>
        <color indexed="8"/>
        <rFont val="Arial Bold"/>
      </rPr>
      <t>If &amp;gt; 1 hour, Reason_for_delay</t>
    </r>
  </si>
  <si>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</si>
  <si>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>Lack of transport</t>
    </r>
  </si>
  <si>
    <r>
      <rPr>
        <sz val="9"/>
        <color indexed="8"/>
        <rFont val="Arial"/>
        <family val="2"/>
      </rPr>
      <t>Misinterpretation of Sx</t>
    </r>
  </si>
  <si>
    <r>
      <rPr>
        <sz val="9"/>
        <color indexed="8"/>
        <rFont val="Arial"/>
        <family val="2"/>
      </rPr>
      <t>Patient/Relative Unwillingness</t>
    </r>
  </si>
  <si>
    <r>
      <rPr>
        <sz val="9"/>
        <color indexed="8"/>
        <rFont val="Arial"/>
        <family val="2"/>
      </rPr>
      <t>Transient Resolution of Sx</t>
    </r>
  </si>
  <si>
    <r>
      <rPr>
        <b/>
        <sz val="9"/>
        <color indexed="8"/>
        <rFont val="Arial Bold"/>
      </rPr>
      <t>Timeof_Symptom_Onset</t>
    </r>
  </si>
  <si>
    <r>
      <rPr>
        <sz val="9"/>
        <color indexed="8"/>
        <rFont val="Arial"/>
        <family val="2"/>
      </rPr>
      <t>10PM-6AM</t>
    </r>
  </si>
  <si>
    <r>
      <rPr>
        <sz val="9"/>
        <color indexed="8"/>
        <rFont val="Arial"/>
        <family val="2"/>
      </rPr>
      <t>2PM-10PM</t>
    </r>
  </si>
  <si>
    <r>
      <rPr>
        <sz val="9"/>
        <color indexed="8"/>
        <rFont val="Arial"/>
        <family val="2"/>
      </rPr>
      <t>6AM-2PM</t>
    </r>
  </si>
  <si>
    <r>
      <rPr>
        <b/>
        <sz val="9"/>
        <color indexed="8"/>
        <rFont val="Arial Bold"/>
      </rPr>
      <t>Mode_of_transport</t>
    </r>
  </si>
  <si>
    <r>
      <rPr>
        <sz val="9"/>
        <color indexed="8"/>
        <rFont val="Arial"/>
        <family val="2"/>
      </rPr>
      <t>Ambulance</t>
    </r>
  </si>
  <si>
    <r>
      <rPr>
        <sz val="9"/>
        <color indexed="8"/>
        <rFont val="Arial"/>
        <family val="2"/>
      </rPr>
      <t>Public Transport</t>
    </r>
  </si>
  <si>
    <r>
      <rPr>
        <sz val="9"/>
        <color indexed="8"/>
        <rFont val="Arial"/>
        <family val="2"/>
      </rPr>
      <t>Self</t>
    </r>
  </si>
  <si>
    <r>
      <rPr>
        <b/>
        <sz val="9"/>
        <color indexed="8"/>
        <rFont val="Arial Bold"/>
      </rPr>
      <t>Type of First Medical Contact</t>
    </r>
  </si>
  <si>
    <r>
      <rPr>
        <sz val="9"/>
        <color indexed="8"/>
        <rFont val="Arial"/>
        <family val="2"/>
      </rPr>
      <t>Non-PCI Center Clinic Hospital</t>
    </r>
  </si>
  <si>
    <r>
      <rPr>
        <sz val="9"/>
        <color indexed="8"/>
        <rFont val="Arial"/>
        <family val="2"/>
      </rPr>
      <t>PCI Capable Center</t>
    </r>
  </si>
  <si>
    <r>
      <rPr>
        <b/>
        <sz val="9"/>
        <color indexed="8"/>
        <rFont val="Arial Bold"/>
      </rPr>
      <t>Nature of Treatment</t>
    </r>
  </si>
  <si>
    <r>
      <rPr>
        <sz val="9"/>
        <color indexed="8"/>
        <rFont val="Arial"/>
        <family val="2"/>
      </rPr>
      <t>DAPT AND ANTICOAGULANT STATINS</t>
    </r>
  </si>
  <si>
    <r>
      <rPr>
        <sz val="9"/>
        <color indexed="8"/>
        <rFont val="Arial"/>
        <family val="2"/>
      </rPr>
      <t>DAPT AND STATINS ONLY</t>
    </r>
  </si>
  <si>
    <r>
      <rPr>
        <sz val="9"/>
        <color indexed="8"/>
        <rFont val="Arial"/>
        <family val="2"/>
      </rPr>
      <t>DAPT AND THROMBOLYSIS (Type of Thrombolytic Agent) STATINS</t>
    </r>
  </si>
  <si>
    <r>
      <rPr>
        <b/>
        <sz val="9"/>
        <color indexed="8"/>
        <rFont val="Arial Bold"/>
      </rPr>
      <t>MItype_on_ECG</t>
    </r>
  </si>
  <si>
    <r>
      <rPr>
        <sz val="9"/>
        <color indexed="8"/>
        <rFont val="Arial"/>
        <family val="2"/>
      </rPr>
      <t>Anterior Wall MI</t>
    </r>
  </si>
  <si>
    <r>
      <rPr>
        <sz val="9"/>
        <color indexed="8"/>
        <rFont val="Arial"/>
        <family val="2"/>
      </rPr>
      <t>Inferior Wall MI</t>
    </r>
  </si>
  <si>
    <r>
      <rPr>
        <sz val="9"/>
        <color indexed="8"/>
        <rFont val="Arial"/>
        <family val="2"/>
      </rPr>
      <t>Lateral Wall MI</t>
    </r>
  </si>
  <si>
    <r>
      <rPr>
        <sz val="9"/>
        <color indexed="8"/>
        <rFont val="Arial"/>
        <family val="2"/>
      </rPr>
      <t>Posterior Wall MI</t>
    </r>
  </si>
  <si>
    <r>
      <rPr>
        <b/>
        <sz val="9"/>
        <color indexed="8"/>
        <rFont val="Arial Bold"/>
      </rPr>
      <t>ASPIRIN</t>
    </r>
  </si>
  <si>
    <r>
      <rPr>
        <b/>
        <sz val="9"/>
        <color indexed="8"/>
        <rFont val="Arial Bold"/>
      </rPr>
      <t>Beta blocker</t>
    </r>
  </si>
  <si>
    <r>
      <rPr>
        <b/>
        <sz val="9"/>
        <color indexed="8"/>
        <rFont val="Arial Bold"/>
      </rPr>
      <t>THROMBOLYSIS</t>
    </r>
  </si>
  <si>
    <r>
      <rPr>
        <b/>
        <sz val="9"/>
        <color indexed="8"/>
        <rFont val="Arial Bold"/>
      </rPr>
      <t>REASON FOR NO THROMBOLYSIS</t>
    </r>
  </si>
  <si>
    <r>
      <rPr>
        <sz val="9"/>
        <color indexed="8"/>
        <rFont val="Arial"/>
        <family val="2"/>
      </rPr>
      <t>Contraindication</t>
    </r>
  </si>
  <si>
    <r>
      <rPr>
        <sz val="9"/>
        <color indexed="8"/>
        <rFont val="Arial"/>
        <family val="2"/>
      </rPr>
      <t>No Consent</t>
    </r>
  </si>
  <si>
    <r>
      <rPr>
        <b/>
        <sz val="9"/>
        <color indexed="8"/>
        <rFont val="Arial Bold"/>
      </rPr>
      <t>Thrombolytic Agent</t>
    </r>
  </si>
  <si>
    <r>
      <rPr>
        <sz val="9"/>
        <color indexed="8"/>
        <rFont val="Arial"/>
        <family val="2"/>
      </rPr>
      <t>RETEPLASE</t>
    </r>
  </si>
  <si>
    <r>
      <rPr>
        <sz val="9"/>
        <color indexed="8"/>
        <rFont val="Arial"/>
        <family val="2"/>
      </rPr>
      <t>STREPTOKINASE</t>
    </r>
  </si>
  <si>
    <r>
      <rPr>
        <sz val="9"/>
        <color indexed="8"/>
        <rFont val="Arial"/>
        <family val="2"/>
      </rPr>
      <t>TENECTEPLASE</t>
    </r>
  </si>
  <si>
    <r>
      <rPr>
        <b/>
        <sz val="9"/>
        <color indexed="8"/>
        <rFont val="Arial Bold"/>
      </rPr>
      <t>RWMA</t>
    </r>
  </si>
  <si>
    <r>
      <rPr>
        <b/>
        <sz val="9"/>
        <color indexed="8"/>
        <rFont val="Arial Bold"/>
      </rPr>
      <t>EJECTION FRACTION(%)</t>
    </r>
  </si>
  <si>
    <r>
      <rPr>
        <sz val="9"/>
        <color indexed="8"/>
        <rFont val="Arial"/>
        <family val="2"/>
      </rPr>
      <t>20-25</t>
    </r>
  </si>
  <si>
    <r>
      <rPr>
        <sz val="9"/>
        <color indexed="8"/>
        <rFont val="Arial"/>
        <family val="2"/>
      </rPr>
      <t>25-30</t>
    </r>
  </si>
  <si>
    <r>
      <rPr>
        <sz val="9"/>
        <color indexed="8"/>
        <rFont val="Arial"/>
        <family val="2"/>
      </rPr>
      <t>30-35</t>
    </r>
  </si>
  <si>
    <r>
      <rPr>
        <sz val="9"/>
        <color indexed="8"/>
        <rFont val="Arial"/>
        <family val="2"/>
      </rPr>
      <t>35-40</t>
    </r>
  </si>
  <si>
    <r>
      <rPr>
        <sz val="9"/>
        <color indexed="8"/>
        <rFont val="Arial"/>
        <family val="2"/>
      </rPr>
      <t>40-45</t>
    </r>
  </si>
  <si>
    <r>
      <rPr>
        <b/>
        <sz val="9"/>
        <color indexed="8"/>
        <rFont val="Arial Bold"/>
      </rPr>
      <t>PRESENCE OF MITRAL REGURGITATION</t>
    </r>
  </si>
  <si>
    <r>
      <rPr>
        <sz val="9"/>
        <color indexed="8"/>
        <rFont val="Arial"/>
        <family val="2"/>
      </rPr>
      <t>Mild</t>
    </r>
  </si>
  <si>
    <r>
      <rPr>
        <sz val="9"/>
        <color indexed="8"/>
        <rFont val="Arial"/>
        <family val="2"/>
      </rPr>
      <t>Moderate</t>
    </r>
  </si>
  <si>
    <r>
      <rPr>
        <sz val="9"/>
        <color indexed="8"/>
        <rFont val="Arial"/>
        <family val="2"/>
      </rPr>
      <t>Severe</t>
    </r>
  </si>
  <si>
    <r>
      <rPr>
        <b/>
        <sz val="9"/>
        <color indexed="8"/>
        <rFont val="Arial Bold"/>
      </rPr>
      <t>LV THROMBUS</t>
    </r>
  </si>
  <si>
    <r>
      <rPr>
        <b/>
        <sz val="9"/>
        <color indexed="8"/>
        <rFont val="Arial Bold"/>
      </rPr>
      <t>VSD</t>
    </r>
  </si>
  <si>
    <r>
      <rPr>
        <b/>
        <sz val="9"/>
        <color indexed="8"/>
        <rFont val="Arial Bold"/>
      </rPr>
      <t>LV ANEURYSM</t>
    </r>
  </si>
  <si>
    <r>
      <rPr>
        <b/>
        <sz val="9"/>
        <color indexed="8"/>
        <rFont val="Arial Bold"/>
      </rPr>
      <t>ACUTE_MR</t>
    </r>
  </si>
  <si>
    <r>
      <rPr>
        <b/>
        <sz val="9"/>
        <color indexed="8"/>
        <rFont val="Arial Bold"/>
      </rPr>
      <t>Trop_T</t>
    </r>
  </si>
  <si>
    <r>
      <rPr>
        <b/>
        <sz val="9"/>
        <color indexed="8"/>
        <rFont val="Arial Bold"/>
      </rPr>
      <t>Coronary_angiography</t>
    </r>
  </si>
  <si>
    <r>
      <rPr>
        <b/>
        <sz val="9"/>
        <color indexed="8"/>
        <rFont val="Arial Bold"/>
      </rPr>
      <t>LMCA</t>
    </r>
  </si>
  <si>
    <r>
      <rPr>
        <b/>
        <sz val="9"/>
        <color indexed="8"/>
        <rFont val="Arial Bold"/>
      </rPr>
      <t>LAD</t>
    </r>
  </si>
  <si>
    <r>
      <rPr>
        <b/>
        <sz val="9"/>
        <color indexed="8"/>
        <rFont val="Arial Bold"/>
      </rPr>
      <t>LCx</t>
    </r>
  </si>
  <si>
    <r>
      <rPr>
        <b/>
        <sz val="9"/>
        <color indexed="8"/>
        <rFont val="Arial Bold"/>
      </rPr>
      <t>Ramus</t>
    </r>
  </si>
  <si>
    <r>
      <rPr>
        <b/>
        <sz val="9"/>
        <color indexed="8"/>
        <rFont val="Arial Bold"/>
      </rPr>
      <t>RCA</t>
    </r>
  </si>
  <si>
    <r>
      <rPr>
        <b/>
        <sz val="9"/>
        <color indexed="8"/>
        <rFont val="Arial Bold"/>
      </rPr>
      <t>Stenting (yes/no)</t>
    </r>
  </si>
  <si>
    <r>
      <rPr>
        <b/>
        <sz val="9"/>
        <color indexed="8"/>
        <rFont val="Arial Bold"/>
      </rPr>
      <t>Target vessel</t>
    </r>
  </si>
  <si>
    <r>
      <rPr>
        <sz val="9"/>
        <color indexed="8"/>
        <rFont val="Arial"/>
        <family val="2"/>
      </rPr>
      <t>distal</t>
    </r>
  </si>
  <si>
    <r>
      <rPr>
        <sz val="9"/>
        <color indexed="8"/>
        <rFont val="Arial"/>
        <family val="2"/>
      </rPr>
      <t>Distal</t>
    </r>
  </si>
  <si>
    <r>
      <rPr>
        <sz val="9"/>
        <color indexed="8"/>
        <rFont val="Arial"/>
        <family val="2"/>
      </rPr>
      <t>distal  OM1</t>
    </r>
  </si>
  <si>
    <r>
      <rPr>
        <sz val="9"/>
        <color indexed="8"/>
        <rFont val="Arial"/>
        <family val="2"/>
      </rPr>
      <t>distal LAD</t>
    </r>
  </si>
  <si>
    <r>
      <rPr>
        <sz val="9"/>
        <color indexed="8"/>
        <rFont val="Arial"/>
        <family val="2"/>
      </rPr>
      <t>Distal LAD</t>
    </r>
  </si>
  <si>
    <r>
      <rPr>
        <sz val="9"/>
        <color indexed="8"/>
        <rFont val="Arial"/>
        <family val="2"/>
      </rPr>
      <t>Distal LCx</t>
    </r>
  </si>
  <si>
    <r>
      <rPr>
        <sz val="9"/>
        <color indexed="8"/>
        <rFont val="Arial"/>
        <family val="2"/>
      </rPr>
      <t>distal RCA</t>
    </r>
  </si>
  <si>
    <r>
      <rPr>
        <sz val="9"/>
        <color indexed="8"/>
        <rFont val="Arial"/>
        <family val="2"/>
      </rPr>
      <t>LAD</t>
    </r>
  </si>
  <si>
    <r>
      <rPr>
        <sz val="9"/>
        <color indexed="8"/>
        <rFont val="Arial"/>
        <family val="2"/>
      </rPr>
      <t>LCx</t>
    </r>
  </si>
  <si>
    <r>
      <rPr>
        <sz val="9"/>
        <color indexed="8"/>
        <rFont val="Arial"/>
        <family val="2"/>
      </rPr>
      <t>mid</t>
    </r>
  </si>
  <si>
    <r>
      <rPr>
        <sz val="9"/>
        <color indexed="8"/>
        <rFont val="Arial"/>
        <family val="2"/>
      </rPr>
      <t>Mid</t>
    </r>
  </si>
  <si>
    <r>
      <rPr>
        <sz val="9"/>
        <color indexed="8"/>
        <rFont val="Arial"/>
        <family val="2"/>
      </rPr>
      <t>MID</t>
    </r>
  </si>
  <si>
    <r>
      <rPr>
        <sz val="9"/>
        <color indexed="8"/>
        <rFont val="Arial"/>
        <family val="2"/>
      </rPr>
      <t>mid LAD</t>
    </r>
  </si>
  <si>
    <r>
      <rPr>
        <sz val="9"/>
        <color indexed="8"/>
        <rFont val="Arial"/>
        <family val="2"/>
      </rPr>
      <t>Mid Lad</t>
    </r>
  </si>
  <si>
    <r>
      <rPr>
        <sz val="9"/>
        <color indexed="8"/>
        <rFont val="Arial"/>
        <family val="2"/>
      </rPr>
      <t>Mid LAD</t>
    </r>
  </si>
  <si>
    <r>
      <rPr>
        <sz val="9"/>
        <color indexed="8"/>
        <rFont val="Arial"/>
        <family val="2"/>
      </rPr>
      <t>mid RCA</t>
    </r>
  </si>
  <si>
    <r>
      <rPr>
        <sz val="9"/>
        <color indexed="8"/>
        <rFont val="Arial"/>
        <family val="2"/>
      </rPr>
      <t>Mid RCA</t>
    </r>
  </si>
  <si>
    <r>
      <rPr>
        <sz val="9"/>
        <color indexed="8"/>
        <rFont val="Arial"/>
        <family val="2"/>
      </rPr>
      <t>mid to distal</t>
    </r>
  </si>
  <si>
    <r>
      <rPr>
        <sz val="9"/>
        <color indexed="8"/>
        <rFont val="Arial"/>
        <family val="2"/>
      </rPr>
      <t>Mid to Distal</t>
    </r>
  </si>
  <si>
    <r>
      <rPr>
        <sz val="9"/>
        <color indexed="8"/>
        <rFont val="Arial"/>
        <family val="2"/>
      </rPr>
      <t>mid to distal RCA</t>
    </r>
  </si>
  <si>
    <r>
      <rPr>
        <sz val="9"/>
        <color indexed="8"/>
        <rFont val="Arial"/>
        <family val="2"/>
      </rPr>
      <t>midLAD</t>
    </r>
  </si>
  <si>
    <r>
      <rPr>
        <sz val="9"/>
        <color indexed="8"/>
        <rFont val="Arial"/>
        <family val="2"/>
      </rPr>
      <t>MidRCA</t>
    </r>
  </si>
  <si>
    <r>
      <rPr>
        <sz val="9"/>
        <color indexed="8"/>
        <rFont val="Arial"/>
        <family val="2"/>
      </rPr>
      <t>OM1</t>
    </r>
  </si>
  <si>
    <r>
      <rPr>
        <sz val="9"/>
        <color indexed="8"/>
        <rFont val="Arial"/>
        <family val="2"/>
      </rPr>
      <t>OM2</t>
    </r>
  </si>
  <si>
    <r>
      <rPr>
        <sz val="9"/>
        <color indexed="8"/>
        <rFont val="Arial"/>
        <family val="2"/>
      </rPr>
      <t>OST</t>
    </r>
  </si>
  <si>
    <r>
      <rPr>
        <sz val="9"/>
        <color indexed="8"/>
        <rFont val="Arial"/>
        <family val="2"/>
      </rPr>
      <t>PDA</t>
    </r>
  </si>
  <si>
    <r>
      <rPr>
        <sz val="9"/>
        <color indexed="8"/>
        <rFont val="Arial"/>
        <family val="2"/>
      </rPr>
      <t>proxiaml to Mid LAD</t>
    </r>
  </si>
  <si>
    <r>
      <rPr>
        <sz val="9"/>
        <color indexed="8"/>
        <rFont val="Arial"/>
        <family val="2"/>
      </rPr>
      <t>proxiamlLCx</t>
    </r>
  </si>
  <si>
    <r>
      <rPr>
        <sz val="9"/>
        <color indexed="8"/>
        <rFont val="Arial"/>
        <family val="2"/>
      </rPr>
      <t>proximal</t>
    </r>
  </si>
  <si>
    <r>
      <rPr>
        <sz val="9"/>
        <color indexed="8"/>
        <rFont val="Arial"/>
        <family val="2"/>
      </rPr>
      <t>PROXIMAL</t>
    </r>
  </si>
  <si>
    <r>
      <rPr>
        <sz val="9"/>
        <color indexed="8"/>
        <rFont val="Arial"/>
        <family val="2"/>
      </rPr>
      <t>proximal  LAD</t>
    </r>
  </si>
  <si>
    <r>
      <rPr>
        <sz val="9"/>
        <color indexed="8"/>
        <rFont val="Arial"/>
        <family val="2"/>
      </rPr>
      <t>proximal  LCx</t>
    </r>
  </si>
  <si>
    <r>
      <rPr>
        <sz val="9"/>
        <color indexed="8"/>
        <rFont val="Arial"/>
        <family val="2"/>
      </rPr>
      <t>proximal  to Mid RCA</t>
    </r>
  </si>
  <si>
    <r>
      <rPr>
        <sz val="9"/>
        <color indexed="8"/>
        <rFont val="Arial"/>
        <family val="2"/>
      </rPr>
      <t>proximal LAD</t>
    </r>
  </si>
  <si>
    <r>
      <rPr>
        <sz val="9"/>
        <color indexed="8"/>
        <rFont val="Arial"/>
        <family val="2"/>
      </rPr>
      <t>Proximal LAD</t>
    </r>
  </si>
  <si>
    <r>
      <rPr>
        <sz val="9"/>
        <color indexed="8"/>
        <rFont val="Arial"/>
        <family val="2"/>
      </rPr>
      <t>PROXIMAL LAD</t>
    </r>
  </si>
  <si>
    <r>
      <rPr>
        <sz val="9"/>
        <color indexed="8"/>
        <rFont val="Arial"/>
        <family val="2"/>
      </rPr>
      <t>proximal LCx</t>
    </r>
  </si>
  <si>
    <r>
      <rPr>
        <sz val="9"/>
        <color indexed="8"/>
        <rFont val="Arial"/>
        <family val="2"/>
      </rPr>
      <t>Proximal LCx</t>
    </r>
  </si>
  <si>
    <r>
      <rPr>
        <sz val="9"/>
        <color indexed="8"/>
        <rFont val="Arial"/>
        <family val="2"/>
      </rPr>
      <t>PROXIMAL LCx</t>
    </r>
  </si>
  <si>
    <r>
      <rPr>
        <sz val="9"/>
        <color indexed="8"/>
        <rFont val="Arial"/>
        <family val="2"/>
      </rPr>
      <t>proximal RCA</t>
    </r>
  </si>
  <si>
    <r>
      <rPr>
        <sz val="9"/>
        <color indexed="8"/>
        <rFont val="Arial"/>
        <family val="2"/>
      </rPr>
      <t>Proximal RCA</t>
    </r>
  </si>
  <si>
    <r>
      <rPr>
        <sz val="9"/>
        <color indexed="8"/>
        <rFont val="Arial"/>
        <family val="2"/>
      </rPr>
      <t>PROXIMAL RCA</t>
    </r>
  </si>
  <si>
    <r>
      <rPr>
        <sz val="9"/>
        <color indexed="8"/>
        <rFont val="Arial"/>
        <family val="2"/>
      </rPr>
      <t>proximal to Distal LAD</t>
    </r>
  </si>
  <si>
    <r>
      <rPr>
        <sz val="9"/>
        <color indexed="8"/>
        <rFont val="Arial"/>
        <family val="2"/>
      </rPr>
      <t>proximal to distal LCx</t>
    </r>
  </si>
  <si>
    <r>
      <rPr>
        <sz val="9"/>
        <color indexed="8"/>
        <rFont val="Arial"/>
        <family val="2"/>
      </rPr>
      <t>proximal to distal RCA</t>
    </r>
  </si>
  <si>
    <r>
      <rPr>
        <sz val="9"/>
        <color indexed="8"/>
        <rFont val="Arial"/>
        <family val="2"/>
      </rPr>
      <t>PROXIMAL TO DISTAL RCA</t>
    </r>
  </si>
  <si>
    <r>
      <rPr>
        <sz val="9"/>
        <color indexed="8"/>
        <rFont val="Arial"/>
        <family val="2"/>
      </rPr>
      <t>proximal to mid</t>
    </r>
  </si>
  <si>
    <r>
      <rPr>
        <sz val="9"/>
        <color indexed="8"/>
        <rFont val="Arial"/>
        <family val="2"/>
      </rPr>
      <t>proximal to Mid</t>
    </r>
  </si>
  <si>
    <r>
      <rPr>
        <sz val="9"/>
        <color indexed="8"/>
        <rFont val="Arial"/>
        <family val="2"/>
      </rPr>
      <t>proximal to mid LAD</t>
    </r>
  </si>
  <si>
    <r>
      <rPr>
        <sz val="9"/>
        <color indexed="8"/>
        <rFont val="Arial"/>
        <family val="2"/>
      </rPr>
      <t>proximal to Mid LAD</t>
    </r>
  </si>
  <si>
    <r>
      <rPr>
        <sz val="9"/>
        <color indexed="8"/>
        <rFont val="Arial"/>
        <family val="2"/>
      </rPr>
      <t>Proximal to mid LAD</t>
    </r>
  </si>
  <si>
    <r>
      <rPr>
        <sz val="9"/>
        <color indexed="8"/>
        <rFont val="Arial"/>
        <family val="2"/>
      </rPr>
      <t>PROXIMAL TO MID LAD</t>
    </r>
  </si>
  <si>
    <r>
      <rPr>
        <sz val="9"/>
        <color indexed="8"/>
        <rFont val="Arial"/>
        <family val="2"/>
      </rPr>
      <t>proximal to mid RCA</t>
    </r>
  </si>
  <si>
    <r>
      <rPr>
        <sz val="9"/>
        <color indexed="8"/>
        <rFont val="Arial"/>
        <family val="2"/>
      </rPr>
      <t>proximal to Mid RCA</t>
    </r>
  </si>
  <si>
    <r>
      <rPr>
        <sz val="9"/>
        <color indexed="8"/>
        <rFont val="Arial"/>
        <family val="2"/>
      </rPr>
      <t>proximalLAD</t>
    </r>
  </si>
  <si>
    <r>
      <rPr>
        <sz val="9"/>
        <color indexed="8"/>
        <rFont val="Arial"/>
        <family val="2"/>
      </rPr>
      <t>proximalRCA</t>
    </r>
  </si>
  <si>
    <r>
      <rPr>
        <sz val="9"/>
        <color indexed="8"/>
        <rFont val="Arial"/>
        <family val="2"/>
      </rPr>
      <t>ProximalRCA</t>
    </r>
  </si>
  <si>
    <r>
      <rPr>
        <sz val="9"/>
        <color indexed="8"/>
        <rFont val="Arial"/>
        <family val="2"/>
      </rPr>
      <t>RCA</t>
    </r>
  </si>
  <si>
    <r>
      <rPr>
        <b/>
        <sz val="9"/>
        <color indexed="8"/>
        <rFont val="Arial Bold"/>
      </rPr>
      <t>target vessel</t>
    </r>
  </si>
  <si>
    <r>
      <rPr>
        <sz val="9"/>
        <color indexed="8"/>
        <rFont val="Arial"/>
        <family val="2"/>
      </rPr>
      <t>distal LCX</t>
    </r>
  </si>
  <si>
    <r>
      <rPr>
        <sz val="9"/>
        <color indexed="8"/>
        <rFont val="Arial"/>
        <family val="2"/>
      </rPr>
      <t>distal OM1</t>
    </r>
  </si>
  <si>
    <r>
      <rPr>
        <sz val="9"/>
        <color indexed="8"/>
        <rFont val="Arial"/>
        <family val="2"/>
      </rPr>
      <t>Distal PLV</t>
    </r>
  </si>
  <si>
    <r>
      <rPr>
        <sz val="9"/>
        <color indexed="8"/>
        <rFont val="Arial"/>
        <family val="2"/>
      </rPr>
      <t>Distal RCA</t>
    </r>
  </si>
  <si>
    <r>
      <rPr>
        <sz val="9"/>
        <color indexed="8"/>
        <rFont val="Arial"/>
        <family val="2"/>
      </rPr>
      <t>Mid  LAD</t>
    </r>
  </si>
  <si>
    <r>
      <rPr>
        <sz val="9"/>
        <color indexed="8"/>
        <rFont val="Arial"/>
        <family val="2"/>
      </rPr>
      <t>mid to distal  RCA</t>
    </r>
  </si>
  <si>
    <r>
      <rPr>
        <sz val="9"/>
        <color indexed="8"/>
        <rFont val="Arial"/>
        <family val="2"/>
      </rPr>
      <t>mid to distal LAD</t>
    </r>
  </si>
  <si>
    <r>
      <rPr>
        <sz val="9"/>
        <color indexed="8"/>
        <rFont val="Arial"/>
        <family val="2"/>
      </rPr>
      <t>PLA</t>
    </r>
  </si>
  <si>
    <r>
      <rPr>
        <sz val="9"/>
        <color indexed="8"/>
        <rFont val="Arial"/>
        <family val="2"/>
      </rPr>
      <t>PROXIMAL lLCx</t>
    </r>
  </si>
  <si>
    <r>
      <rPr>
        <sz val="9"/>
        <color indexed="8"/>
        <rFont val="Arial"/>
        <family val="2"/>
      </rPr>
      <t>proximal OM1</t>
    </r>
  </si>
  <si>
    <r>
      <rPr>
        <sz val="9"/>
        <color indexed="8"/>
        <rFont val="Arial"/>
        <family val="2"/>
      </rPr>
      <t>proximal to LAD</t>
    </r>
  </si>
  <si>
    <r>
      <rPr>
        <sz val="9"/>
        <color indexed="8"/>
        <rFont val="Arial"/>
        <family val="2"/>
      </rPr>
      <t>Proximal to Mid LAD</t>
    </r>
  </si>
  <si>
    <r>
      <rPr>
        <sz val="9"/>
        <color indexed="8"/>
        <rFont val="Arial"/>
        <family val="2"/>
      </rPr>
      <t>Proximal to Mid RCA</t>
    </r>
  </si>
  <si>
    <r>
      <rPr>
        <sz val="9"/>
        <color indexed="8"/>
        <rFont val="Arial"/>
        <family val="2"/>
      </rPr>
      <t>PROXIMAL TO MID RCA</t>
    </r>
  </si>
  <si>
    <r>
      <rPr>
        <sz val="9"/>
        <color indexed="8"/>
        <rFont val="Arial"/>
        <family val="2"/>
      </rPr>
      <t>proximalto mid LAD</t>
    </r>
  </si>
  <si>
    <r>
      <rPr>
        <sz val="9"/>
        <color indexed="8"/>
        <rFont val="Arial"/>
        <family val="2"/>
      </rPr>
      <t>RAMUS</t>
    </r>
  </si>
  <si>
    <r>
      <rPr>
        <sz val="9"/>
        <color indexed="8"/>
        <rFont val="Arial"/>
        <family val="2"/>
      </rPr>
      <t>distal LCx</t>
    </r>
  </si>
  <si>
    <r>
      <rPr>
        <sz val="9"/>
        <color indexed="8"/>
        <rFont val="Arial"/>
        <family val="2"/>
      </rPr>
      <t>OM (major)</t>
    </r>
  </si>
  <si>
    <r>
      <rPr>
        <sz val="9"/>
        <color indexed="8"/>
        <rFont val="Arial"/>
        <family val="2"/>
      </rPr>
      <t>PLV</t>
    </r>
  </si>
  <si>
    <r>
      <rPr>
        <sz val="9"/>
        <color indexed="8"/>
        <rFont val="Arial"/>
        <family val="2"/>
      </rPr>
      <t>SVD, RCA</t>
    </r>
  </si>
  <si>
    <r>
      <rPr>
        <b/>
        <sz val="9"/>
        <color indexed="8"/>
        <rFont val="Arial Bold"/>
      </rPr>
      <t>TIMI SCORE_Total Points</t>
    </r>
  </si>
  <si>
    <r>
      <rPr>
        <b/>
        <sz val="9"/>
        <color indexed="8"/>
        <rFont val="Arial Bold"/>
      </rPr>
      <t>DISCHARGE_STATUS</t>
    </r>
  </si>
  <si>
    <r>
      <rPr>
        <sz val="9"/>
        <color indexed="8"/>
        <rFont val="Arial"/>
        <family val="2"/>
      </rPr>
      <t>Alive</t>
    </r>
  </si>
  <si>
    <r>
      <rPr>
        <sz val="9"/>
        <color indexed="8"/>
        <rFont val="Arial"/>
        <family val="2"/>
      </rPr>
      <t>Deceased</t>
    </r>
  </si>
  <si>
    <r>
      <rPr>
        <b/>
        <sz val="9"/>
        <color indexed="8"/>
        <rFont val="Arial Bold"/>
      </rPr>
      <t>AtH_CAUSE_OF_DEATH</t>
    </r>
  </si>
  <si>
    <r>
      <rPr>
        <sz val="9"/>
        <color indexed="8"/>
        <rFont val="Arial"/>
        <family val="2"/>
      </rPr>
      <t>Cardiac Arrest</t>
    </r>
  </si>
  <si>
    <r>
      <rPr>
        <b/>
        <sz val="9"/>
        <color indexed="8"/>
        <rFont val="Arial Bold"/>
      </rPr>
      <t>OnD_ASPIRIN</t>
    </r>
  </si>
  <si>
    <r>
      <rPr>
        <b/>
        <sz val="9"/>
        <color indexed="8"/>
        <rFont val="Arial Bold"/>
      </rPr>
      <t>OnD_STATIN</t>
    </r>
  </si>
  <si>
    <r>
      <rPr>
        <b/>
        <sz val="9"/>
        <color indexed="8"/>
        <rFont val="Arial Bold"/>
      </rPr>
      <t>OnD_P2Y12_Inhibitors</t>
    </r>
  </si>
  <si>
    <r>
      <rPr>
        <b/>
        <sz val="9"/>
        <color indexed="8"/>
        <rFont val="Arial Bold"/>
      </rPr>
      <t>OnD_Beta_blocker</t>
    </r>
  </si>
  <si>
    <r>
      <rPr>
        <b/>
        <sz val="9"/>
        <color indexed="8"/>
        <rFont val="Arial Bold"/>
      </rPr>
      <t>OnD_Calcium_Channel_Blocker</t>
    </r>
  </si>
  <si>
    <r>
      <rPr>
        <b/>
        <sz val="9"/>
        <color indexed="8"/>
        <rFont val="Arial Bold"/>
      </rPr>
      <t>OnD_ACE_ARB</t>
    </r>
  </si>
  <si>
    <r>
      <rPr>
        <b/>
        <sz val="9"/>
        <color indexed="8"/>
        <rFont val="Arial Bold"/>
      </rPr>
      <t>OnD_Aldosterone_Blocking_Antagonist</t>
    </r>
  </si>
  <si>
    <r>
      <rPr>
        <b/>
        <sz val="9"/>
        <color indexed="8"/>
        <rFont val="Arial Bold"/>
      </rPr>
      <t>OnD_Anticoagulant</t>
    </r>
  </si>
  <si>
    <r>
      <rPr>
        <b/>
        <sz val="9"/>
        <color indexed="8"/>
        <rFont val="Arial Bold"/>
      </rPr>
      <t>OnD_INSULIN</t>
    </r>
  </si>
  <si>
    <r>
      <rPr>
        <b/>
        <sz val="9"/>
        <color indexed="8"/>
        <rFont val="Arial Bold"/>
      </rPr>
      <t>OnD_Oral_Anti_glycemics</t>
    </r>
  </si>
  <si>
    <r>
      <rPr>
        <b/>
        <sz val="9"/>
        <color indexed="8"/>
        <rFont val="Arial Bold"/>
      </rPr>
      <t>OnD_Non_statin_lipid_drugs</t>
    </r>
  </si>
  <si>
    <r>
      <rPr>
        <b/>
        <sz val="9"/>
        <color indexed="8"/>
        <rFont val="Arial Bold"/>
      </rPr>
      <t>Method</t>
    </r>
  </si>
  <si>
    <r>
      <rPr>
        <sz val="9"/>
        <color indexed="8"/>
        <rFont val="Arial"/>
        <family val="2"/>
      </rPr>
      <t>Telephonic</t>
    </r>
  </si>
  <si>
    <r>
      <rPr>
        <b/>
        <sz val="9"/>
        <color indexed="8"/>
        <rFont val="Arial Bold"/>
      </rPr>
      <t>30 days outcome</t>
    </r>
  </si>
  <si>
    <r>
      <rPr>
        <b/>
        <sz val="9"/>
        <color indexed="8"/>
        <rFont val="Arial Bold"/>
      </rPr>
      <t>MACE 30 DAYS</t>
    </r>
  </si>
  <si>
    <r>
      <rPr>
        <b/>
        <sz val="9"/>
        <color indexed="8"/>
        <rFont val="Arial Bold"/>
      </rPr>
      <t>Reinfarction</t>
    </r>
  </si>
  <si>
    <r>
      <rPr>
        <b/>
        <sz val="9"/>
        <color indexed="8"/>
        <rFont val="Arial Bold"/>
      </rPr>
      <t>Hospitalization for Heart Failure</t>
    </r>
  </si>
  <si>
    <r>
      <rPr>
        <b/>
        <sz val="9"/>
        <color indexed="8"/>
        <rFont val="Arial Bold"/>
      </rPr>
      <t>Stroke</t>
    </r>
  </si>
  <si>
    <r>
      <rPr>
        <b/>
        <sz val="9"/>
        <color indexed="8"/>
        <rFont val="Arial Bold"/>
      </rPr>
      <t>6 month Status</t>
    </r>
  </si>
  <si>
    <r>
      <rPr>
        <sz val="9"/>
        <color indexed="8"/>
        <rFont val="Arial"/>
        <family val="2"/>
      </rPr>
      <t>deceased</t>
    </r>
  </si>
  <si>
    <r>
      <rPr>
        <sz val="9"/>
        <color indexed="8"/>
        <rFont val="Arial"/>
        <family val="2"/>
      </rPr>
      <t>Invalid Number</t>
    </r>
  </si>
  <si>
    <r>
      <rPr>
        <sz val="9"/>
        <color indexed="8"/>
        <rFont val="Arial"/>
        <family val="2"/>
      </rPr>
      <t>Not Received</t>
    </r>
  </si>
  <si>
    <t>&gt;50</t>
  </si>
  <si>
    <t>No. of cases</t>
  </si>
  <si>
    <t>Percentage</t>
  </si>
  <si>
    <t>&lt; 30</t>
  </si>
  <si>
    <t>31-50</t>
  </si>
  <si>
    <t>51-70</t>
  </si>
  <si>
    <t>&gt; 70</t>
  </si>
  <si>
    <t>Mean</t>
  </si>
  <si>
    <r>
      <rPr>
        <sz val="9"/>
        <color indexed="8"/>
        <rFont val="Arial"/>
        <family val="2"/>
      </rPr>
      <t>Age</t>
    </r>
  </si>
  <si>
    <r>
      <rPr>
        <sz val="9"/>
        <color indexed="8"/>
        <rFont val="Arial"/>
        <family val="2"/>
      </rPr>
      <t>Number of Cigarettes Beedi per day</t>
    </r>
  </si>
  <si>
    <r>
      <rPr>
        <sz val="9"/>
        <color indexed="8"/>
        <rFont val="Arial"/>
        <family val="2"/>
      </rPr>
      <t>Number of years smoked</t>
    </r>
  </si>
  <si>
    <r>
      <rPr>
        <sz val="9"/>
        <color indexed="8"/>
        <rFont val="Arial"/>
        <family val="2"/>
      </rPr>
      <t>Height</t>
    </r>
  </si>
  <si>
    <r>
      <rPr>
        <sz val="9"/>
        <color indexed="8"/>
        <rFont val="Arial"/>
        <family val="2"/>
      </rPr>
      <t>Weight</t>
    </r>
  </si>
  <si>
    <r>
      <rPr>
        <sz val="9"/>
        <color indexed="8"/>
        <rFont val="Arial"/>
        <family val="2"/>
      </rPr>
      <t>Heart_Rate</t>
    </r>
  </si>
  <si>
    <r>
      <rPr>
        <sz val="9"/>
        <color indexed="8"/>
        <rFont val="Arial"/>
        <family val="2"/>
      </rPr>
      <t>BP_Systolic</t>
    </r>
  </si>
  <si>
    <r>
      <rPr>
        <sz val="9"/>
        <color indexed="8"/>
        <rFont val="Arial"/>
        <family val="2"/>
      </rPr>
      <t>BP_Diastolic</t>
    </r>
  </si>
  <si>
    <r>
      <rPr>
        <sz val="9"/>
        <color indexed="8"/>
        <rFont val="Arial"/>
        <family val="2"/>
      </rPr>
      <t>Time_since_symptom_onset_to_1st_ECG(hours)</t>
    </r>
  </si>
  <si>
    <r>
      <rPr>
        <sz val="9"/>
        <color indexed="8"/>
        <rFont val="Arial"/>
        <family val="2"/>
      </rPr>
      <t>BASELINE SERUM CREATININE</t>
    </r>
  </si>
  <si>
    <r>
      <rPr>
        <sz val="9"/>
        <color indexed="8"/>
        <rFont val="Arial"/>
        <family val="2"/>
      </rPr>
      <t>HAEMOGLOBIN</t>
    </r>
  </si>
  <si>
    <r>
      <rPr>
        <sz val="9"/>
        <color indexed="8"/>
        <rFont val="Arial"/>
        <family val="2"/>
      </rPr>
      <t>HBA1C</t>
    </r>
  </si>
  <si>
    <r>
      <rPr>
        <sz val="9"/>
        <color indexed="8"/>
        <rFont val="Arial"/>
        <family val="2"/>
      </rPr>
      <t>Total_cholesterol</t>
    </r>
  </si>
  <si>
    <r>
      <rPr>
        <sz val="9"/>
        <color indexed="8"/>
        <rFont val="Arial"/>
        <family val="2"/>
      </rPr>
      <t>LDL</t>
    </r>
  </si>
  <si>
    <r>
      <rPr>
        <sz val="9"/>
        <color indexed="8"/>
        <rFont val="Arial"/>
        <family val="2"/>
      </rPr>
      <t>HDL</t>
    </r>
  </si>
  <si>
    <r>
      <rPr>
        <sz val="9"/>
        <color indexed="8"/>
        <rFont val="Arial"/>
        <family val="2"/>
      </rPr>
      <t>Triglycerides</t>
    </r>
  </si>
  <si>
    <r>
      <rPr>
        <sz val="9"/>
        <color indexed="8"/>
        <rFont val="Arial"/>
        <family val="2"/>
      </rPr>
      <t>APO B(g/l)</t>
    </r>
  </si>
  <si>
    <r>
      <rPr>
        <sz val="9"/>
        <color indexed="8"/>
        <rFont val="Arial"/>
        <family val="2"/>
      </rPr>
      <t>Liporotein A</t>
    </r>
  </si>
  <si>
    <r>
      <rPr>
        <sz val="9"/>
        <color indexed="8"/>
        <rFont val="Arial"/>
        <family val="2"/>
      </rPr>
      <t>Total stents</t>
    </r>
  </si>
  <si>
    <r>
      <rPr>
        <sz val="9"/>
        <color indexed="8"/>
        <rFont val="Arial"/>
        <family val="2"/>
      </rPr>
      <t>Diameter</t>
    </r>
  </si>
  <si>
    <r>
      <rPr>
        <sz val="9"/>
        <color indexed="8"/>
        <rFont val="Arial"/>
        <family val="2"/>
      </rPr>
      <t>Length</t>
    </r>
  </si>
  <si>
    <r>
      <rPr>
        <sz val="9"/>
        <color indexed="8"/>
        <rFont val="Arial"/>
        <family val="2"/>
      </rPr>
      <t>diameter</t>
    </r>
  </si>
  <si>
    <r>
      <rPr>
        <sz val="9"/>
        <color indexed="8"/>
        <rFont val="Arial"/>
        <family val="2"/>
      </rPr>
      <t>length</t>
    </r>
  </si>
  <si>
    <r>
      <rPr>
        <sz val="9"/>
        <color indexed="8"/>
        <rFont val="Arial"/>
        <family val="2"/>
      </rPr>
      <t xml:space="preserve">diameter </t>
    </r>
  </si>
  <si>
    <r>
      <rPr>
        <sz val="9"/>
        <color indexed="8"/>
        <rFont val="Arial"/>
        <family val="2"/>
      </rPr>
      <t>Age 65-74/&amp;gt;75</t>
    </r>
  </si>
  <si>
    <r>
      <rPr>
        <sz val="9"/>
        <color indexed="8"/>
        <rFont val="Arial"/>
        <family val="2"/>
      </rPr>
      <t>TIMI SCORE_Total Points</t>
    </r>
  </si>
  <si>
    <r>
      <rPr>
        <sz val="9"/>
        <color indexed="8"/>
        <rFont val="Arial"/>
        <family val="2"/>
      </rPr>
      <t>Grace Score 2.0</t>
    </r>
  </si>
  <si>
    <r>
      <rPr>
        <sz val="9"/>
        <color indexed="8"/>
        <rFont val="Arial"/>
        <family val="2"/>
      </rPr>
      <t>N</t>
    </r>
  </si>
  <si>
    <r>
      <rPr>
        <sz val="9"/>
        <color indexed="8"/>
        <rFont val="Arial"/>
        <family val="2"/>
      </rPr>
      <t>Mean</t>
    </r>
  </si>
  <si>
    <r>
      <rPr>
        <sz val="9"/>
        <color indexed="8"/>
        <rFont val="Arial"/>
        <family val="2"/>
      </rPr>
      <t>Minimum</t>
    </r>
  </si>
  <si>
    <r>
      <rPr>
        <sz val="9"/>
        <color indexed="8"/>
        <rFont val="Arial"/>
        <family val="2"/>
      </rPr>
      <t>Maximum</t>
    </r>
  </si>
  <si>
    <r>
      <rPr>
        <sz val="9"/>
        <color indexed="8"/>
        <rFont val="Arial"/>
        <family val="2"/>
      </rPr>
      <t>Percentiles</t>
    </r>
  </si>
  <si>
    <t>SD</t>
  </si>
  <si>
    <r>
      <rPr>
        <sz val="9"/>
        <color indexed="8"/>
        <rFont val="Arial"/>
        <family val="2"/>
      </rPr>
      <t>DISCHARGE_STATUS FINAL</t>
    </r>
  </si>
  <si>
    <r>
      <rPr>
        <sz val="9"/>
        <color indexed="8"/>
        <rFont val="Arial"/>
        <family val="2"/>
      </rPr>
      <t>Age group</t>
    </r>
  </si>
  <si>
    <r>
      <rPr>
        <sz val="9"/>
        <color indexed="8"/>
        <rFont val="Arial"/>
        <family val="2"/>
      </rPr>
      <t>Sex</t>
    </r>
  </si>
  <si>
    <r>
      <rPr>
        <sz val="9"/>
        <color indexed="8"/>
        <rFont val="Arial"/>
        <family val="2"/>
      </rPr>
      <t>Religion</t>
    </r>
  </si>
  <si>
    <r>
      <rPr>
        <sz val="9"/>
        <color indexed="8"/>
        <rFont val="Arial"/>
        <family val="2"/>
      </rPr>
      <t>Presentation</t>
    </r>
  </si>
  <si>
    <r>
      <rPr>
        <sz val="9"/>
        <color indexed="8"/>
        <rFont val="Arial"/>
        <family val="2"/>
      </rPr>
      <t>Education</t>
    </r>
  </si>
  <si>
    <r>
      <rPr>
        <sz val="9"/>
        <color indexed="8"/>
        <rFont val="Arial"/>
        <family val="2"/>
      </rPr>
      <t>Occupation</t>
    </r>
  </si>
  <si>
    <r>
      <rPr>
        <sz val="9"/>
        <color indexed="8"/>
        <rFont val="Arial"/>
        <family val="2"/>
      </rPr>
      <t>Diet</t>
    </r>
  </si>
  <si>
    <r>
      <rPr>
        <sz val="9"/>
        <color indexed="8"/>
        <rFont val="Arial"/>
        <family val="2"/>
      </rPr>
      <t>Cooking_oil</t>
    </r>
  </si>
  <si>
    <r>
      <rPr>
        <sz val="9"/>
        <color indexed="8"/>
        <rFont val="Arial"/>
        <family val="2"/>
      </rPr>
      <t>Socioeconomic_Status</t>
    </r>
  </si>
  <si>
    <r>
      <rPr>
        <sz val="9"/>
        <color indexed="8"/>
        <rFont val="Arial"/>
        <family val="2"/>
      </rPr>
      <t>Insurance Status</t>
    </r>
  </si>
  <si>
    <r>
      <rPr>
        <sz val="9"/>
        <color indexed="8"/>
        <rFont val="Arial"/>
        <family val="2"/>
      </rPr>
      <t>firstdeg</t>
    </r>
  </si>
  <si>
    <r>
      <rPr>
        <sz val="9"/>
        <color indexed="8"/>
        <rFont val="Arial"/>
        <family val="2"/>
      </rPr>
      <t>seconddeg</t>
    </r>
  </si>
  <si>
    <r>
      <rPr>
        <sz val="9"/>
        <color indexed="8"/>
        <rFont val="Arial"/>
        <family val="2"/>
      </rPr>
      <t>Atrial fib flutter</t>
    </r>
  </si>
  <si>
    <r>
      <rPr>
        <sz val="9"/>
        <color indexed="8"/>
        <rFont val="Arial"/>
        <family val="2"/>
      </rPr>
      <t>Heart Failure</t>
    </r>
  </si>
  <si>
    <r>
      <rPr>
        <sz val="9"/>
        <color indexed="8"/>
        <rFont val="Arial"/>
        <family val="2"/>
      </rPr>
      <t>PriorPCI</t>
    </r>
  </si>
  <si>
    <r>
      <rPr>
        <sz val="9"/>
        <color indexed="8"/>
        <rFont val="Arial"/>
        <family val="2"/>
      </rPr>
      <t>Diabetes Mellitus</t>
    </r>
  </si>
  <si>
    <r>
      <rPr>
        <sz val="9"/>
        <color indexed="8"/>
        <rFont val="Arial"/>
        <family val="2"/>
      </rPr>
      <t>Cancer</t>
    </r>
  </si>
  <si>
    <r>
      <rPr>
        <sz val="9"/>
        <color indexed="8"/>
        <rFont val="Arial"/>
        <family val="2"/>
      </rPr>
      <t>Hypertension</t>
    </r>
  </si>
  <si>
    <r>
      <rPr>
        <sz val="9"/>
        <color indexed="8"/>
        <rFont val="Arial"/>
        <family val="2"/>
      </rPr>
      <t>On Dialysis</t>
    </r>
  </si>
  <si>
    <r>
      <rPr>
        <sz val="9"/>
        <color indexed="8"/>
        <rFont val="Arial"/>
        <family val="2"/>
      </rPr>
      <t>Prior CABG</t>
    </r>
  </si>
  <si>
    <r>
      <rPr>
        <sz val="9"/>
        <color indexed="8"/>
        <rFont val="Arial"/>
        <family val="2"/>
      </rPr>
      <t>Hyperlipidemia</t>
    </r>
  </si>
  <si>
    <r>
      <rPr>
        <sz val="9"/>
        <color indexed="8"/>
        <rFont val="Arial"/>
        <family val="2"/>
      </rPr>
      <t>Prior MI</t>
    </r>
  </si>
  <si>
    <r>
      <rPr>
        <sz val="9"/>
        <color indexed="8"/>
        <rFont val="Arial"/>
        <family val="2"/>
      </rPr>
      <t>PAD</t>
    </r>
  </si>
  <si>
    <r>
      <rPr>
        <sz val="9"/>
        <color indexed="8"/>
        <rFont val="Arial"/>
        <family val="2"/>
      </rPr>
      <t>Prior CVA</t>
    </r>
  </si>
  <si>
    <r>
      <rPr>
        <sz val="9"/>
        <color indexed="8"/>
        <rFont val="Arial"/>
        <family val="2"/>
      </rPr>
      <t>Prior Angina</t>
    </r>
  </si>
  <si>
    <r>
      <rPr>
        <sz val="9"/>
        <color indexed="8"/>
        <rFont val="Arial"/>
        <family val="2"/>
      </rPr>
      <t>Physical_Activity</t>
    </r>
  </si>
  <si>
    <r>
      <rPr>
        <sz val="9"/>
        <color indexed="8"/>
        <rFont val="Arial"/>
        <family val="2"/>
      </rPr>
      <t>Average_Sleep_Duration</t>
    </r>
  </si>
  <si>
    <r>
      <rPr>
        <sz val="9"/>
        <color indexed="8"/>
        <rFont val="Arial"/>
        <family val="2"/>
      </rPr>
      <t>Stress_Home</t>
    </r>
  </si>
  <si>
    <r>
      <rPr>
        <sz val="9"/>
        <color indexed="8"/>
        <rFont val="Arial"/>
        <family val="2"/>
      </rPr>
      <t>Stress_Work_Related</t>
    </r>
  </si>
  <si>
    <r>
      <rPr>
        <sz val="9"/>
        <color indexed="8"/>
        <rFont val="Arial"/>
        <family val="2"/>
      </rPr>
      <t>Stress_General</t>
    </r>
  </si>
  <si>
    <r>
      <rPr>
        <sz val="9"/>
        <color indexed="8"/>
        <rFont val="Arial"/>
        <family val="2"/>
      </rPr>
      <t>Tobacco_Use</t>
    </r>
  </si>
  <si>
    <r>
      <rPr>
        <sz val="9"/>
        <color indexed="8"/>
        <rFont val="Arial"/>
        <family val="2"/>
      </rPr>
      <t>SMOKING</t>
    </r>
  </si>
  <si>
    <r>
      <rPr>
        <sz val="9"/>
        <color indexed="8"/>
        <rFont val="Arial"/>
        <family val="2"/>
      </rPr>
      <t>Beedi</t>
    </r>
  </si>
  <si>
    <r>
      <rPr>
        <sz val="9"/>
        <color indexed="8"/>
        <rFont val="Arial"/>
        <family val="2"/>
      </rPr>
      <t>Cigarette</t>
    </r>
  </si>
  <si>
    <r>
      <rPr>
        <sz val="9"/>
        <color indexed="8"/>
        <rFont val="Arial"/>
        <family val="2"/>
      </rPr>
      <t>Hookah</t>
    </r>
  </si>
  <si>
    <r>
      <rPr>
        <sz val="9"/>
        <color indexed="8"/>
        <rFont val="Arial"/>
        <family val="2"/>
      </rPr>
      <t>Tobacco Chewing</t>
    </r>
  </si>
  <si>
    <r>
      <rPr>
        <sz val="9"/>
        <color indexed="8"/>
        <rFont val="Arial"/>
        <family val="2"/>
      </rPr>
      <t xml:space="preserve">Multiple </t>
    </r>
  </si>
  <si>
    <r>
      <rPr>
        <sz val="9"/>
        <color indexed="8"/>
        <rFont val="Arial"/>
        <family val="2"/>
      </rPr>
      <t>Alcohol</t>
    </r>
  </si>
  <si>
    <r>
      <rPr>
        <sz val="9"/>
        <color indexed="8"/>
        <rFont val="Arial"/>
        <family val="2"/>
      </rPr>
      <t>Gym_Supplements</t>
    </r>
  </si>
  <si>
    <r>
      <rPr>
        <sz val="9"/>
        <color indexed="8"/>
        <rFont val="Arial"/>
        <family val="2"/>
      </rPr>
      <t>Cannabis</t>
    </r>
  </si>
  <si>
    <r>
      <rPr>
        <sz val="9"/>
        <color indexed="8"/>
        <rFont val="Arial"/>
        <family val="2"/>
      </rPr>
      <t>Walking</t>
    </r>
  </si>
  <si>
    <r>
      <rPr>
        <sz val="9"/>
        <color indexed="8"/>
        <rFont val="Arial"/>
        <family val="2"/>
      </rPr>
      <t>ASPRIN</t>
    </r>
  </si>
  <si>
    <r>
      <rPr>
        <sz val="9"/>
        <color indexed="8"/>
        <rFont val="Arial"/>
        <family val="2"/>
      </rPr>
      <t>STATIN</t>
    </r>
  </si>
  <si>
    <r>
      <rPr>
        <sz val="9"/>
        <color indexed="8"/>
        <rFont val="Arial"/>
        <family val="2"/>
      </rPr>
      <t>P2Y12 Inhibitors</t>
    </r>
  </si>
  <si>
    <r>
      <rPr>
        <sz val="9"/>
        <color indexed="8"/>
        <rFont val="Arial"/>
        <family val="2"/>
      </rPr>
      <t>Beta_blocker</t>
    </r>
  </si>
  <si>
    <r>
      <rPr>
        <sz val="9"/>
        <color indexed="8"/>
        <rFont val="Arial"/>
        <family val="2"/>
      </rPr>
      <t>CalciumChannel</t>
    </r>
  </si>
  <si>
    <r>
      <rPr>
        <sz val="9"/>
        <color indexed="8"/>
        <rFont val="Arial"/>
        <family val="2"/>
      </rPr>
      <t>ACE ARB</t>
    </r>
  </si>
  <si>
    <r>
      <rPr>
        <sz val="9"/>
        <color indexed="8"/>
        <rFont val="Arial"/>
        <family val="2"/>
      </rPr>
      <t>Aldosterone Blocking Antagonist</t>
    </r>
  </si>
  <si>
    <r>
      <rPr>
        <sz val="9"/>
        <color indexed="8"/>
        <rFont val="Arial"/>
        <family val="2"/>
      </rPr>
      <t>Anticoagulant</t>
    </r>
  </si>
  <si>
    <r>
      <rPr>
        <sz val="9"/>
        <color indexed="8"/>
        <rFont val="Arial"/>
        <family val="2"/>
      </rPr>
      <t>INSULIN</t>
    </r>
  </si>
  <si>
    <r>
      <rPr>
        <sz val="9"/>
        <color indexed="8"/>
        <rFont val="Arial"/>
        <family val="2"/>
      </rPr>
      <t>Oral Anti glycemics</t>
    </r>
  </si>
  <si>
    <r>
      <rPr>
        <sz val="9"/>
        <color indexed="8"/>
        <rFont val="Arial"/>
        <family val="2"/>
      </rPr>
      <t>Non statin lipid drugs</t>
    </r>
  </si>
  <si>
    <r>
      <rPr>
        <sz val="9"/>
        <color indexed="8"/>
        <rFont val="Arial"/>
        <family val="2"/>
      </rPr>
      <t>Homeopathy</t>
    </r>
  </si>
  <si>
    <r>
      <rPr>
        <sz val="9"/>
        <color indexed="8"/>
        <rFont val="Arial"/>
        <family val="2"/>
      </rPr>
      <t>Ayurveda</t>
    </r>
  </si>
  <si>
    <r>
      <rPr>
        <sz val="9"/>
        <color indexed="8"/>
        <rFont val="Arial"/>
        <family val="2"/>
      </rPr>
      <t>Symptoms_name</t>
    </r>
  </si>
  <si>
    <r>
      <rPr>
        <sz val="9"/>
        <color indexed="8"/>
        <rFont val="Arial"/>
        <family val="2"/>
      </rPr>
      <t>PRECEDING_ACTIVITY</t>
    </r>
  </si>
  <si>
    <r>
      <rPr>
        <sz val="9"/>
        <color indexed="8"/>
        <rFont val="Arial"/>
        <family val="2"/>
      </rPr>
      <t>CardiacStatus_Presentation</t>
    </r>
  </si>
  <si>
    <r>
      <rPr>
        <sz val="9"/>
        <color indexed="8"/>
        <rFont val="Arial"/>
        <family val="2"/>
      </rPr>
      <t>Time since symptoms onset to first medical contact</t>
    </r>
  </si>
  <si>
    <r>
      <rPr>
        <sz val="9"/>
        <color indexed="8"/>
        <rFont val="Arial"/>
        <family val="2"/>
      </rPr>
      <t>If &amp;gt; 1 hour, Reason_for_delay</t>
    </r>
  </si>
  <si>
    <r>
      <rPr>
        <sz val="9"/>
        <color indexed="8"/>
        <rFont val="Arial"/>
        <family val="2"/>
      </rPr>
      <t>Timeof_Symptom_Onset</t>
    </r>
  </si>
  <si>
    <r>
      <rPr>
        <sz val="9"/>
        <color indexed="8"/>
        <rFont val="Arial"/>
        <family val="2"/>
      </rPr>
      <t>Mode_of_transport</t>
    </r>
  </si>
  <si>
    <r>
      <rPr>
        <sz val="9"/>
        <color indexed="8"/>
        <rFont val="Arial"/>
        <family val="2"/>
      </rPr>
      <t>Type of First Medical Contact</t>
    </r>
  </si>
  <si>
    <r>
      <rPr>
        <sz val="9"/>
        <color indexed="8"/>
        <rFont val="Arial"/>
        <family val="2"/>
      </rPr>
      <t>Nature of Treatment</t>
    </r>
  </si>
  <si>
    <r>
      <rPr>
        <sz val="9"/>
        <color indexed="8"/>
        <rFont val="Arial"/>
        <family val="2"/>
      </rPr>
      <t>MItype_on_ECG</t>
    </r>
  </si>
  <si>
    <r>
      <rPr>
        <sz val="9"/>
        <color indexed="8"/>
        <rFont val="Arial"/>
        <family val="2"/>
      </rPr>
      <t>ASPIRIN</t>
    </r>
  </si>
  <si>
    <r>
      <rPr>
        <sz val="9"/>
        <color indexed="8"/>
        <rFont val="Arial"/>
        <family val="2"/>
      </rPr>
      <t>Beta blocker</t>
    </r>
  </si>
  <si>
    <r>
      <rPr>
        <sz val="9"/>
        <color indexed="8"/>
        <rFont val="Arial"/>
        <family val="2"/>
      </rPr>
      <t>THROMBOLYSIS</t>
    </r>
  </si>
  <si>
    <r>
      <rPr>
        <sz val="9"/>
        <color indexed="8"/>
        <rFont val="Arial"/>
        <family val="2"/>
      </rPr>
      <t>REASON FOR NO THROMBOLYSIS</t>
    </r>
  </si>
  <si>
    <r>
      <rPr>
        <sz val="9"/>
        <color indexed="8"/>
        <rFont val="Arial"/>
        <family val="2"/>
      </rPr>
      <t>Thrombolytic Agent</t>
    </r>
  </si>
  <si>
    <r>
      <rPr>
        <sz val="9"/>
        <color indexed="8"/>
        <rFont val="Arial"/>
        <family val="2"/>
      </rPr>
      <t>RWMA</t>
    </r>
  </si>
  <si>
    <r>
      <rPr>
        <sz val="9"/>
        <color indexed="8"/>
        <rFont val="Arial"/>
        <family val="2"/>
      </rPr>
      <t>Cocaine</t>
    </r>
  </si>
  <si>
    <r>
      <rPr>
        <sz val="9"/>
        <color indexed="8"/>
        <rFont val="Arial"/>
        <family val="2"/>
      </rPr>
      <t>30 days outcome FINAL</t>
    </r>
  </si>
  <si>
    <r>
      <rPr>
        <sz val="9"/>
        <color indexed="8"/>
        <rFont val="Arial"/>
        <family val="2"/>
      </rPr>
      <t>EJECTION FRACTION(%)</t>
    </r>
  </si>
  <si>
    <r>
      <rPr>
        <sz val="9"/>
        <color indexed="8"/>
        <rFont val="Arial"/>
        <family val="2"/>
      </rPr>
      <t>PRESENCE OF MITRAL REGURGITATION</t>
    </r>
  </si>
  <si>
    <r>
      <rPr>
        <sz val="9"/>
        <color indexed="8"/>
        <rFont val="Arial"/>
        <family val="2"/>
      </rPr>
      <t>LV THROMBUS</t>
    </r>
  </si>
  <si>
    <r>
      <rPr>
        <sz val="9"/>
        <color indexed="8"/>
        <rFont val="Arial"/>
        <family val="2"/>
      </rPr>
      <t>VSD</t>
    </r>
  </si>
  <si>
    <r>
      <rPr>
        <sz val="9"/>
        <color indexed="8"/>
        <rFont val="Arial"/>
        <family val="2"/>
      </rPr>
      <t>LV ANEURYSM</t>
    </r>
  </si>
  <si>
    <r>
      <rPr>
        <sz val="9"/>
        <color indexed="8"/>
        <rFont val="Arial"/>
        <family val="2"/>
      </rPr>
      <t>ACUTE_MR</t>
    </r>
  </si>
  <si>
    <r>
      <rPr>
        <sz val="9"/>
        <color indexed="8"/>
        <rFont val="Arial"/>
        <family val="2"/>
      </rPr>
      <t>AtH_CAUSE_OF_DEATH</t>
    </r>
  </si>
  <si>
    <r>
      <rPr>
        <sz val="9"/>
        <color indexed="8"/>
        <rFont val="Arial"/>
        <family val="2"/>
      </rPr>
      <t>OnD_ASPIRIN</t>
    </r>
  </si>
  <si>
    <r>
      <rPr>
        <sz val="9"/>
        <color indexed="8"/>
        <rFont val="Arial"/>
        <family val="2"/>
      </rPr>
      <t>OnD_STATIN</t>
    </r>
  </si>
  <si>
    <r>
      <rPr>
        <sz val="9"/>
        <color indexed="8"/>
        <rFont val="Arial"/>
        <family val="2"/>
      </rPr>
      <t>OnD_P2Y12_Inhibitors</t>
    </r>
  </si>
  <si>
    <r>
      <rPr>
        <sz val="9"/>
        <color indexed="8"/>
        <rFont val="Arial"/>
        <family val="2"/>
      </rPr>
      <t>OnD_Beta_blocker</t>
    </r>
  </si>
  <si>
    <r>
      <rPr>
        <sz val="9"/>
        <color indexed="8"/>
        <rFont val="Arial"/>
        <family val="2"/>
      </rPr>
      <t>OnD_Calcium_Channel_Blocker</t>
    </r>
  </si>
  <si>
    <r>
      <rPr>
        <sz val="9"/>
        <color indexed="8"/>
        <rFont val="Arial"/>
        <family val="2"/>
      </rPr>
      <t>OnD_ACE_ARB</t>
    </r>
  </si>
  <si>
    <r>
      <rPr>
        <sz val="9"/>
        <color indexed="8"/>
        <rFont val="Arial"/>
        <family val="2"/>
      </rPr>
      <t>OnD_Aldosterone_Blocking_Antagonist</t>
    </r>
  </si>
  <si>
    <r>
      <rPr>
        <sz val="9"/>
        <color indexed="8"/>
        <rFont val="Arial"/>
        <family val="2"/>
      </rPr>
      <t>OnD_Anticoagulant</t>
    </r>
  </si>
  <si>
    <r>
      <rPr>
        <sz val="9"/>
        <color indexed="8"/>
        <rFont val="Arial"/>
        <family val="2"/>
      </rPr>
      <t>OnD_INSULIN</t>
    </r>
  </si>
  <si>
    <r>
      <rPr>
        <sz val="9"/>
        <color indexed="8"/>
        <rFont val="Arial"/>
        <family val="2"/>
      </rPr>
      <t>OnD_Oral_Anti_glycemics</t>
    </r>
  </si>
  <si>
    <r>
      <rPr>
        <sz val="9"/>
        <color indexed="8"/>
        <rFont val="Arial"/>
        <family val="2"/>
      </rPr>
      <t>MACE 30 DAYS</t>
    </r>
  </si>
  <si>
    <r>
      <rPr>
        <sz val="9"/>
        <color indexed="8"/>
        <rFont val="Arial"/>
        <family val="2"/>
      </rPr>
      <t>Reinfarction</t>
    </r>
  </si>
  <si>
    <r>
      <rPr>
        <sz val="9"/>
        <color indexed="8"/>
        <rFont val="Arial"/>
        <family val="2"/>
      </rPr>
      <t>Hospitalization for Heart Failure</t>
    </r>
  </si>
  <si>
    <r>
      <rPr>
        <sz val="9"/>
        <color indexed="8"/>
        <rFont val="Arial"/>
        <family val="2"/>
      </rPr>
      <t>Stroke</t>
    </r>
  </si>
  <si>
    <r>
      <rPr>
        <sz val="9"/>
        <color indexed="8"/>
        <rFont val="Arial"/>
        <family val="2"/>
      </rPr>
      <t>6 month Status</t>
    </r>
  </si>
  <si>
    <t>Chi-square value</t>
  </si>
  <si>
    <t>p-value</t>
  </si>
  <si>
    <t>Alive (n=1532)</t>
  </si>
  <si>
    <t>Death(n=168)</t>
  </si>
  <si>
    <t>Z</t>
  </si>
  <si>
    <t>Death</t>
  </si>
  <si>
    <t>3o days status</t>
  </si>
  <si>
    <t>Discharge status</t>
  </si>
  <si>
    <t>MACE</t>
  </si>
  <si>
    <t>YES</t>
  </si>
  <si>
    <t>Ayurveda</t>
  </si>
  <si>
    <t>30-40</t>
  </si>
  <si>
    <t>40-50</t>
  </si>
  <si>
    <t>&gt; 50</t>
  </si>
  <si>
    <t>Invalid Number/Not Received</t>
  </si>
  <si>
    <r>
      <rPr>
        <sz val="9"/>
        <color indexed="8"/>
        <rFont val="Arial"/>
        <family val="2"/>
      </rPr>
      <t>DISCHARGE_STATUS FINAL</t>
    </r>
  </si>
  <si>
    <r>
      <rPr>
        <sz val="9"/>
        <color indexed="8"/>
        <rFont val="Arial"/>
        <family val="2"/>
      </rPr>
      <t>Total</t>
    </r>
  </si>
  <si>
    <r>
      <rPr>
        <sz val="9"/>
        <color indexed="8"/>
        <rFont val="Arial"/>
        <family val="2"/>
      </rPr>
      <t>firstdeg</t>
    </r>
  </si>
  <si>
    <r>
      <rPr>
        <sz val="9"/>
        <color indexed="8"/>
        <rFont val="Arial"/>
        <family val="2"/>
      </rPr>
      <t>No</t>
    </r>
  </si>
  <si>
    <r>
      <rPr>
        <sz val="9"/>
        <color indexed="8"/>
        <rFont val="Arial"/>
        <family val="2"/>
      </rPr>
      <t>Yes</t>
    </r>
  </si>
  <si>
    <r>
      <rPr>
        <sz val="9"/>
        <color indexed="8"/>
        <rFont val="Arial"/>
        <family val="2"/>
      </rPr>
      <t>EF</t>
    </r>
  </si>
  <si>
    <r>
      <rPr>
        <sz val="9"/>
        <color indexed="8"/>
        <rFont val="Arial"/>
        <family val="2"/>
      </rPr>
      <t>KILLIP II-IV</t>
    </r>
  </si>
  <si>
    <r>
      <rPr>
        <sz val="9"/>
        <color indexed="8"/>
        <rFont val="Arial"/>
        <family val="2"/>
      </rPr>
      <t>Weight &amp;lt; 67 Kgs</t>
    </r>
  </si>
  <si>
    <r>
      <rPr>
        <sz val="9"/>
        <color indexed="8"/>
        <rFont val="Arial"/>
        <family val="2"/>
      </rPr>
      <t>Time to Treatment &amp;gt;4 Hours</t>
    </r>
  </si>
  <si>
    <r>
      <rPr>
        <sz val="9"/>
        <color indexed="8"/>
        <rFont val="Arial"/>
        <family val="2"/>
      </rPr>
      <t>30 days outcome FINAL</t>
    </r>
  </si>
  <si>
    <r>
      <rPr>
        <sz val="9"/>
        <color indexed="8"/>
        <rFont val="Arial"/>
        <family val="2"/>
      </rPr>
      <t>TIMI SCORE_Total Points</t>
    </r>
  </si>
  <si>
    <t>At discharge</t>
  </si>
  <si>
    <t>At 30 days</t>
  </si>
  <si>
    <t>At 6 month</t>
  </si>
  <si>
    <r>
      <rPr>
        <sz val="9"/>
        <color indexed="8"/>
        <rFont val="Arial"/>
        <family val="2"/>
      </rPr>
      <t>6 month Status FINAL</t>
    </r>
  </si>
  <si>
    <r>
      <rPr>
        <sz val="9"/>
        <color indexed="8"/>
        <rFont val="Arial"/>
        <family val="2"/>
      </rPr>
      <t>Age group</t>
    </r>
  </si>
  <si>
    <r>
      <rPr>
        <sz val="9"/>
        <color indexed="8"/>
        <rFont val="Arial"/>
        <family val="2"/>
      </rPr>
      <t>Sex</t>
    </r>
  </si>
  <si>
    <r>
      <rPr>
        <sz val="9"/>
        <color indexed="8"/>
        <rFont val="Arial"/>
        <family val="2"/>
      </rPr>
      <t>Female</t>
    </r>
  </si>
  <si>
    <r>
      <rPr>
        <sz val="9"/>
        <color indexed="8"/>
        <rFont val="Arial"/>
        <family val="2"/>
      </rPr>
      <t>Male</t>
    </r>
  </si>
  <si>
    <r>
      <rPr>
        <sz val="9"/>
        <color indexed="8"/>
        <rFont val="Arial"/>
        <family val="2"/>
      </rPr>
      <t>Religion</t>
    </r>
  </si>
  <si>
    <r>
      <rPr>
        <sz val="9"/>
        <color indexed="8"/>
        <rFont val="Arial"/>
        <family val="2"/>
      </rPr>
      <t>Christian</t>
    </r>
  </si>
  <si>
    <r>
      <rPr>
        <sz val="9"/>
        <color indexed="8"/>
        <rFont val="Arial"/>
        <family val="2"/>
      </rPr>
      <t>Hindu</t>
    </r>
  </si>
  <si>
    <r>
      <rPr>
        <sz val="9"/>
        <color indexed="8"/>
        <rFont val="Arial"/>
        <family val="2"/>
      </rPr>
      <t>Jain</t>
    </r>
  </si>
  <si>
    <r>
      <rPr>
        <sz val="9"/>
        <color indexed="8"/>
        <rFont val="Arial"/>
        <family val="2"/>
      </rPr>
      <t>Muslim</t>
    </r>
  </si>
  <si>
    <r>
      <rPr>
        <sz val="9"/>
        <color indexed="8"/>
        <rFont val="Arial"/>
        <family val="2"/>
      </rPr>
      <t>Sikh</t>
    </r>
  </si>
  <si>
    <r>
      <rPr>
        <sz val="9"/>
        <color indexed="8"/>
        <rFont val="Arial"/>
        <family val="2"/>
      </rPr>
      <t>Presentation</t>
    </r>
  </si>
  <si>
    <r>
      <rPr>
        <sz val="9"/>
        <color indexed="8"/>
        <rFont val="Arial"/>
        <family val="2"/>
      </rPr>
      <t>Direct</t>
    </r>
  </si>
  <si>
    <r>
      <rPr>
        <sz val="9"/>
        <color indexed="8"/>
        <rFont val="Arial"/>
        <family val="2"/>
      </rPr>
      <t>Referral</t>
    </r>
  </si>
  <si>
    <r>
      <rPr>
        <sz val="9"/>
        <color indexed="8"/>
        <rFont val="Arial"/>
        <family val="2"/>
      </rPr>
      <t>Education</t>
    </r>
  </si>
  <si>
    <r>
      <rPr>
        <sz val="9"/>
        <color indexed="8"/>
        <rFont val="Arial"/>
        <family val="2"/>
      </rPr>
      <t>College Graduate</t>
    </r>
  </si>
  <si>
    <r>
      <rPr>
        <sz val="9"/>
        <color indexed="8"/>
        <rFont val="Arial"/>
        <family val="2"/>
      </rPr>
      <t>High School Completed</t>
    </r>
  </si>
  <si>
    <r>
      <rPr>
        <sz val="9"/>
        <color indexed="8"/>
        <rFont val="Arial"/>
        <family val="2"/>
      </rPr>
      <t>Illiterate</t>
    </r>
  </si>
  <si>
    <r>
      <rPr>
        <sz val="9"/>
        <color indexed="8"/>
        <rFont val="Arial"/>
        <family val="2"/>
      </rPr>
      <t>Middle School</t>
    </r>
  </si>
  <si>
    <r>
      <rPr>
        <sz val="9"/>
        <color indexed="8"/>
        <rFont val="Arial"/>
        <family val="2"/>
      </rPr>
      <t>Occupation</t>
    </r>
  </si>
  <si>
    <r>
      <rPr>
        <sz val="9"/>
        <color indexed="8"/>
        <rFont val="Arial"/>
        <family val="2"/>
      </rPr>
      <t>Housewife</t>
    </r>
  </si>
  <si>
    <r>
      <rPr>
        <sz val="9"/>
        <color indexed="8"/>
        <rFont val="Arial"/>
        <family val="2"/>
      </rPr>
      <t>Manual Labourer</t>
    </r>
  </si>
  <si>
    <r>
      <rPr>
        <sz val="9"/>
        <color indexed="8"/>
        <rFont val="Arial"/>
        <family val="2"/>
      </rPr>
      <t>Professional</t>
    </r>
  </si>
  <si>
    <r>
      <rPr>
        <sz val="9"/>
        <color indexed="8"/>
        <rFont val="Arial"/>
        <family val="2"/>
      </rPr>
      <t>retired</t>
    </r>
  </si>
  <si>
    <r>
      <rPr>
        <sz val="9"/>
        <color indexed="8"/>
        <rFont val="Arial"/>
        <family val="2"/>
      </rPr>
      <t>Retired</t>
    </r>
  </si>
  <si>
    <r>
      <rPr>
        <sz val="9"/>
        <color indexed="8"/>
        <rFont val="Arial"/>
        <family val="2"/>
      </rPr>
      <t>Self - Employed</t>
    </r>
  </si>
  <si>
    <r>
      <rPr>
        <sz val="9"/>
        <color indexed="8"/>
        <rFont val="Arial"/>
        <family val="2"/>
      </rPr>
      <t>Student</t>
    </r>
  </si>
  <si>
    <r>
      <rPr>
        <sz val="9"/>
        <color indexed="8"/>
        <rFont val="Arial"/>
        <family val="2"/>
      </rPr>
      <t>Unemployed</t>
    </r>
  </si>
  <si>
    <r>
      <rPr>
        <sz val="9"/>
        <color indexed="8"/>
        <rFont val="Arial"/>
        <family val="2"/>
      </rPr>
      <t>Diet</t>
    </r>
  </si>
  <si>
    <r>
      <rPr>
        <sz val="9"/>
        <color indexed="8"/>
        <rFont val="Arial"/>
        <family val="2"/>
      </rPr>
      <t>Non-Vegetarian</t>
    </r>
  </si>
  <si>
    <r>
      <rPr>
        <sz val="9"/>
        <color indexed="8"/>
        <rFont val="Arial"/>
        <family val="2"/>
      </rPr>
      <t>Vegetarian</t>
    </r>
  </si>
  <si>
    <r>
      <rPr>
        <sz val="9"/>
        <color indexed="8"/>
        <rFont val="Arial"/>
        <family val="2"/>
      </rPr>
      <t>Cooking_oil</t>
    </r>
  </si>
  <si>
    <r>
      <rPr>
        <sz val="9"/>
        <color indexed="8"/>
        <rFont val="Arial"/>
        <family val="2"/>
      </rPr>
      <t>Mustard</t>
    </r>
  </si>
  <si>
    <r>
      <rPr>
        <sz val="9"/>
        <color indexed="8"/>
        <rFont val="Arial"/>
        <family val="2"/>
      </rPr>
      <t>Olive</t>
    </r>
  </si>
  <si>
    <r>
      <rPr>
        <sz val="9"/>
        <color indexed="8"/>
        <rFont val="Arial"/>
        <family val="2"/>
      </rPr>
      <t>Other</t>
    </r>
  </si>
  <si>
    <r>
      <rPr>
        <sz val="9"/>
        <color indexed="8"/>
        <rFont val="Arial"/>
        <family val="2"/>
      </rPr>
      <t>Sunflower</t>
    </r>
  </si>
  <si>
    <r>
      <rPr>
        <sz val="9"/>
        <color indexed="8"/>
        <rFont val="Arial"/>
        <family val="2"/>
      </rPr>
      <t>Socioeconomic_Status</t>
    </r>
  </si>
  <si>
    <r>
      <rPr>
        <sz val="9"/>
        <color indexed="8"/>
        <rFont val="Arial"/>
        <family val="2"/>
      </rPr>
      <t>Lower</t>
    </r>
  </si>
  <si>
    <r>
      <rPr>
        <sz val="9"/>
        <color indexed="8"/>
        <rFont val="Arial"/>
        <family val="2"/>
      </rPr>
      <t>Lower Middle</t>
    </r>
  </si>
  <si>
    <r>
      <rPr>
        <sz val="9"/>
        <color indexed="8"/>
        <rFont val="Arial"/>
        <family val="2"/>
      </rPr>
      <t>Middle</t>
    </r>
  </si>
  <si>
    <r>
      <rPr>
        <sz val="9"/>
        <color indexed="8"/>
        <rFont val="Arial"/>
        <family val="2"/>
      </rPr>
      <t>Upper</t>
    </r>
  </si>
  <si>
    <r>
      <rPr>
        <sz val="9"/>
        <color indexed="8"/>
        <rFont val="Arial"/>
        <family val="2"/>
      </rPr>
      <t>Upper Lower</t>
    </r>
  </si>
  <si>
    <r>
      <rPr>
        <sz val="9"/>
        <color indexed="8"/>
        <rFont val="Arial"/>
        <family val="2"/>
      </rPr>
      <t>Upper Middle</t>
    </r>
  </si>
  <si>
    <r>
      <rPr>
        <sz val="9"/>
        <color indexed="8"/>
        <rFont val="Arial"/>
        <family val="2"/>
      </rPr>
      <t>Insurance Status</t>
    </r>
  </si>
  <si>
    <r>
      <rPr>
        <sz val="9"/>
        <color indexed="8"/>
        <rFont val="Arial"/>
        <family val="2"/>
      </rPr>
      <t>CGHS</t>
    </r>
  </si>
  <si>
    <r>
      <rPr>
        <sz val="9"/>
        <color indexed="8"/>
        <rFont val="Arial"/>
        <family val="2"/>
      </rPr>
      <t>Private Insurance</t>
    </r>
  </si>
  <si>
    <r>
      <rPr>
        <sz val="9"/>
        <color indexed="8"/>
        <rFont val="Arial"/>
        <family val="2"/>
      </rPr>
      <t>Self Pay</t>
    </r>
  </si>
  <si>
    <r>
      <rPr>
        <sz val="9"/>
        <color indexed="8"/>
        <rFont val="Arial"/>
        <family val="2"/>
      </rPr>
      <t>seconddeg</t>
    </r>
  </si>
  <si>
    <r>
      <rPr>
        <sz val="9"/>
        <color indexed="8"/>
        <rFont val="Arial"/>
        <family val="2"/>
      </rPr>
      <t>Atrial fib flutter</t>
    </r>
  </si>
  <si>
    <r>
      <rPr>
        <sz val="9"/>
        <color indexed="8"/>
        <rFont val="Arial"/>
        <family val="2"/>
      </rPr>
      <t>Heart Failure</t>
    </r>
  </si>
  <si>
    <r>
      <rPr>
        <sz val="9"/>
        <color indexed="8"/>
        <rFont val="Arial"/>
        <family val="2"/>
      </rPr>
      <t>PriorPCI</t>
    </r>
  </si>
  <si>
    <r>
      <rPr>
        <sz val="9"/>
        <color indexed="8"/>
        <rFont val="Arial"/>
        <family val="2"/>
      </rPr>
      <t>Diabetes Mellitus</t>
    </r>
  </si>
  <si>
    <r>
      <rPr>
        <sz val="9"/>
        <color indexed="8"/>
        <rFont val="Arial"/>
        <family val="2"/>
      </rPr>
      <t>Cancer</t>
    </r>
  </si>
  <si>
    <r>
      <rPr>
        <sz val="9"/>
        <color indexed="8"/>
        <rFont val="Arial"/>
        <family val="2"/>
      </rPr>
      <t>Hypertension</t>
    </r>
  </si>
  <si>
    <r>
      <rPr>
        <sz val="9"/>
        <color indexed="8"/>
        <rFont val="Arial"/>
        <family val="2"/>
      </rPr>
      <t>Prior CABG</t>
    </r>
  </si>
  <si>
    <r>
      <rPr>
        <sz val="9"/>
        <color indexed="8"/>
        <rFont val="Arial"/>
        <family val="2"/>
      </rPr>
      <t>Hyperlipidemia</t>
    </r>
  </si>
  <si>
    <r>
      <rPr>
        <sz val="9"/>
        <color indexed="8"/>
        <rFont val="Arial"/>
        <family val="2"/>
      </rPr>
      <t>Prior MI</t>
    </r>
  </si>
  <si>
    <r>
      <rPr>
        <sz val="9"/>
        <color indexed="8"/>
        <rFont val="Arial"/>
        <family val="2"/>
      </rPr>
      <t>PAD</t>
    </r>
  </si>
  <si>
    <r>
      <rPr>
        <sz val="9"/>
        <color indexed="8"/>
        <rFont val="Arial"/>
        <family val="2"/>
      </rPr>
      <t>Prior CVA</t>
    </r>
  </si>
  <si>
    <r>
      <rPr>
        <sz val="9"/>
        <color indexed="8"/>
        <rFont val="Arial"/>
        <family val="2"/>
      </rPr>
      <t>Prior Angina</t>
    </r>
  </si>
  <si>
    <r>
      <rPr>
        <sz val="9"/>
        <color indexed="8"/>
        <rFont val="Arial"/>
        <family val="2"/>
      </rPr>
      <t>Physical_Activity</t>
    </r>
  </si>
  <si>
    <r>
      <rPr>
        <sz val="9"/>
        <color indexed="8"/>
        <rFont val="Arial"/>
        <family val="2"/>
      </rPr>
      <t>Average_Sleep_Duration</t>
    </r>
  </si>
  <si>
    <r>
      <rPr>
        <sz val="9"/>
        <color indexed="8"/>
        <rFont val="Arial"/>
        <family val="2"/>
      </rPr>
      <t>6-8 Hours</t>
    </r>
  </si>
  <si>
    <r>
      <rPr>
        <sz val="9"/>
        <color indexed="8"/>
        <rFont val="Arial"/>
        <family val="2"/>
      </rPr>
      <t>Stress_Home</t>
    </r>
  </si>
  <si>
    <r>
      <rPr>
        <sz val="9"/>
        <color indexed="8"/>
        <rFont val="Arial"/>
        <family val="2"/>
      </rPr>
      <t>Never</t>
    </r>
  </si>
  <si>
    <r>
      <rPr>
        <sz val="9"/>
        <color indexed="8"/>
        <rFont val="Arial"/>
        <family val="2"/>
      </rPr>
      <t>Permanent</t>
    </r>
  </si>
  <si>
    <r>
      <rPr>
        <sz val="9"/>
        <color indexed="8"/>
        <rFont val="Arial"/>
        <family val="2"/>
      </rPr>
      <t>Several Times</t>
    </r>
  </si>
  <si>
    <r>
      <rPr>
        <sz val="9"/>
        <color indexed="8"/>
        <rFont val="Arial"/>
        <family val="2"/>
      </rPr>
      <t>Sometimes</t>
    </r>
  </si>
  <si>
    <r>
      <rPr>
        <sz val="9"/>
        <color indexed="8"/>
        <rFont val="Arial"/>
        <family val="2"/>
      </rPr>
      <t>Stress_Work_Related</t>
    </r>
  </si>
  <si>
    <r>
      <rPr>
        <sz val="9"/>
        <color indexed="8"/>
        <rFont val="Arial"/>
        <family val="2"/>
      </rPr>
      <t>Stress_General</t>
    </r>
  </si>
  <si>
    <r>
      <rPr>
        <sz val="9"/>
        <color indexed="8"/>
        <rFont val="Arial"/>
        <family val="2"/>
      </rPr>
      <t>Tobacco_Use</t>
    </r>
  </si>
  <si>
    <r>
      <rPr>
        <sz val="9"/>
        <color indexed="8"/>
        <rFont val="Arial"/>
        <family val="2"/>
      </rPr>
      <t>Current-Every Day</t>
    </r>
  </si>
  <si>
    <r>
      <rPr>
        <sz val="9"/>
        <color indexed="8"/>
        <rFont val="Arial"/>
        <family val="2"/>
      </rPr>
      <t>Current-Some Day</t>
    </r>
  </si>
  <si>
    <r>
      <rPr>
        <sz val="9"/>
        <color indexed="8"/>
        <rFont val="Arial"/>
        <family val="2"/>
      </rPr>
      <t>Former</t>
    </r>
  </si>
  <si>
    <r>
      <rPr>
        <sz val="9"/>
        <color indexed="8"/>
        <rFont val="Arial"/>
        <family val="2"/>
      </rPr>
      <t>SMOKING</t>
    </r>
  </si>
  <si>
    <r>
      <rPr>
        <sz val="9"/>
        <color indexed="8"/>
        <rFont val="Arial"/>
        <family val="2"/>
      </rPr>
      <t>Beedi</t>
    </r>
  </si>
  <si>
    <r>
      <rPr>
        <sz val="9"/>
        <color indexed="8"/>
        <rFont val="Arial"/>
        <family val="2"/>
      </rPr>
      <t>Cigarette</t>
    </r>
  </si>
  <si>
    <r>
      <rPr>
        <sz val="9"/>
        <color indexed="8"/>
        <rFont val="Arial"/>
        <family val="2"/>
      </rPr>
      <t>Hookah</t>
    </r>
  </si>
  <si>
    <r>
      <rPr>
        <sz val="9"/>
        <color indexed="8"/>
        <rFont val="Arial"/>
        <family val="2"/>
      </rPr>
      <t>Tobacco Chewing</t>
    </r>
  </si>
  <si>
    <r>
      <rPr>
        <sz val="9"/>
        <color indexed="8"/>
        <rFont val="Arial"/>
        <family val="2"/>
      </rPr>
      <t xml:space="preserve">Multiple </t>
    </r>
  </si>
  <si>
    <r>
      <rPr>
        <sz val="9"/>
        <color indexed="8"/>
        <rFont val="Arial"/>
        <family val="2"/>
      </rPr>
      <t>Alcohol</t>
    </r>
  </si>
  <si>
    <r>
      <rPr>
        <sz val="9"/>
        <color indexed="8"/>
        <rFont val="Arial"/>
        <family val="2"/>
      </rPr>
      <t>Gym_Supplements</t>
    </r>
  </si>
  <si>
    <r>
      <rPr>
        <sz val="9"/>
        <color indexed="8"/>
        <rFont val="Arial"/>
        <family val="2"/>
      </rPr>
      <t>Cannabis</t>
    </r>
  </si>
  <si>
    <r>
      <rPr>
        <sz val="9"/>
        <color indexed="8"/>
        <rFont val="Arial"/>
        <family val="2"/>
      </rPr>
      <t>Cocaine</t>
    </r>
  </si>
  <si>
    <r>
      <rPr>
        <sz val="9"/>
        <color indexed="8"/>
        <rFont val="Arial"/>
        <family val="2"/>
      </rPr>
      <t>Walking</t>
    </r>
  </si>
  <si>
    <r>
      <rPr>
        <sz val="9"/>
        <color indexed="8"/>
        <rFont val="Arial"/>
        <family val="2"/>
      </rPr>
      <t>Assisted</t>
    </r>
  </si>
  <si>
    <r>
      <rPr>
        <sz val="9"/>
        <color indexed="8"/>
        <rFont val="Arial"/>
        <family val="2"/>
      </rPr>
      <t>Unassisted</t>
    </r>
  </si>
  <si>
    <r>
      <rPr>
        <sz val="9"/>
        <color indexed="8"/>
        <rFont val="Arial"/>
        <family val="2"/>
      </rPr>
      <t>Wheelchair</t>
    </r>
  </si>
  <si>
    <r>
      <rPr>
        <sz val="9"/>
        <color indexed="8"/>
        <rFont val="Arial"/>
        <family val="2"/>
      </rPr>
      <t>ASPRIN</t>
    </r>
  </si>
  <si>
    <r>
      <rPr>
        <sz val="9"/>
        <color indexed="8"/>
        <rFont val="Arial"/>
        <family val="2"/>
      </rPr>
      <t>STATIN</t>
    </r>
  </si>
  <si>
    <r>
      <rPr>
        <sz val="9"/>
        <color indexed="8"/>
        <rFont val="Arial"/>
        <family val="2"/>
      </rPr>
      <t>P2Y12 Inhibitors</t>
    </r>
  </si>
  <si>
    <r>
      <rPr>
        <sz val="9"/>
        <color indexed="8"/>
        <rFont val="Arial"/>
        <family val="2"/>
      </rPr>
      <t>Beta_blocker</t>
    </r>
  </si>
  <si>
    <r>
      <rPr>
        <sz val="9"/>
        <color indexed="8"/>
        <rFont val="Arial"/>
        <family val="2"/>
      </rPr>
      <t>CalciumChannel</t>
    </r>
  </si>
  <si>
    <r>
      <rPr>
        <sz val="9"/>
        <color indexed="8"/>
        <rFont val="Arial"/>
        <family val="2"/>
      </rPr>
      <t>ACE ARB</t>
    </r>
  </si>
  <si>
    <r>
      <rPr>
        <sz val="9"/>
        <color indexed="8"/>
        <rFont val="Arial"/>
        <family val="2"/>
      </rPr>
      <t>Aldosterone Blocking Antagonist</t>
    </r>
  </si>
  <si>
    <r>
      <rPr>
        <sz val="9"/>
        <color indexed="8"/>
        <rFont val="Arial"/>
        <family val="2"/>
      </rPr>
      <t>INSULIN</t>
    </r>
  </si>
  <si>
    <r>
      <rPr>
        <sz val="9"/>
        <color indexed="8"/>
        <rFont val="Arial"/>
        <family val="2"/>
      </rPr>
      <t>Oral Anti glycemics</t>
    </r>
  </si>
  <si>
    <r>
      <rPr>
        <sz val="9"/>
        <color indexed="8"/>
        <rFont val="Arial"/>
        <family val="2"/>
      </rPr>
      <t>Metformin DPP-4 Inhibitors</t>
    </r>
  </si>
  <si>
    <r>
      <rPr>
        <sz val="9"/>
        <color indexed="8"/>
        <rFont val="Arial"/>
        <family val="2"/>
      </rPr>
      <t>Homeopathy</t>
    </r>
  </si>
  <si>
    <r>
      <rPr>
        <sz val="9"/>
        <color indexed="8"/>
        <rFont val="Arial"/>
        <family val="2"/>
      </rPr>
      <t>Ayurveda</t>
    </r>
  </si>
  <si>
    <r>
      <rPr>
        <sz val="9"/>
        <color indexed="8"/>
        <rFont val="Arial"/>
        <family val="2"/>
      </rPr>
      <t>Symptoms_name</t>
    </r>
  </si>
  <si>
    <r>
      <rPr>
        <sz val="9"/>
        <color indexed="8"/>
        <rFont val="Arial"/>
        <family val="2"/>
      </rPr>
      <t>Chest Pain, Vomiting</t>
    </r>
  </si>
  <si>
    <r>
      <rPr>
        <sz val="9"/>
        <color indexed="8"/>
        <rFont val="Arial"/>
        <family val="2"/>
      </rPr>
      <t>Chest Pain,Diaphoresis</t>
    </r>
  </si>
  <si>
    <r>
      <rPr>
        <sz val="9"/>
        <color indexed="8"/>
        <rFont val="Arial"/>
        <family val="2"/>
      </rPr>
      <t>Sleep</t>
    </r>
  </si>
  <si>
    <r>
      <rPr>
        <sz val="9"/>
        <color indexed="8"/>
        <rFont val="Arial"/>
        <family val="2"/>
      </rPr>
      <t>1-3 hours</t>
    </r>
  </si>
  <si>
    <r>
      <rPr>
        <sz val="9"/>
        <color indexed="8"/>
        <rFont val="Arial"/>
        <family val="2"/>
      </rPr>
      <t>Misinterpretation of Sx</t>
    </r>
  </si>
  <si>
    <r>
      <rPr>
        <sz val="9"/>
        <color indexed="8"/>
        <rFont val="Arial"/>
        <family val="2"/>
      </rPr>
      <t>6AM-2PM</t>
    </r>
  </si>
  <si>
    <r>
      <rPr>
        <sz val="9"/>
        <color indexed="8"/>
        <rFont val="Arial"/>
        <family val="2"/>
      </rPr>
      <t>Self</t>
    </r>
  </si>
  <si>
    <r>
      <rPr>
        <sz val="9"/>
        <color indexed="8"/>
        <rFont val="Arial"/>
        <family val="2"/>
      </rPr>
      <t>DAPT AND THROMBOLYSIS (Type of Thrombolytic Agent) STATINS</t>
    </r>
  </si>
  <si>
    <r>
      <rPr>
        <sz val="9"/>
        <color indexed="8"/>
        <rFont val="Arial"/>
        <family val="2"/>
      </rPr>
      <t>Lateral Wall MI</t>
    </r>
  </si>
  <si>
    <r>
      <rPr>
        <sz val="9"/>
        <color indexed="8"/>
        <rFont val="Arial"/>
        <family val="2"/>
      </rPr>
      <t>Beta blocker</t>
    </r>
  </si>
  <si>
    <r>
      <rPr>
        <sz val="9"/>
        <color indexed="8"/>
        <rFont val="Arial"/>
        <family val="2"/>
      </rPr>
      <t>THROMBOLYSIS</t>
    </r>
  </si>
  <si>
    <r>
      <rPr>
        <sz val="9"/>
        <color indexed="8"/>
        <rFont val="Arial"/>
        <family val="2"/>
      </rPr>
      <t>REASON FOR NO THROMBOLYSIS</t>
    </r>
  </si>
  <si>
    <r>
      <rPr>
        <sz val="9"/>
        <color indexed="8"/>
        <rFont val="Arial"/>
        <family val="2"/>
      </rPr>
      <t>TENECTEPLASE</t>
    </r>
  </si>
  <si>
    <r>
      <rPr>
        <sz val="9"/>
        <color indexed="8"/>
        <rFont val="Arial"/>
        <family val="2"/>
      </rPr>
      <t>PRESENCE OF MITRAL REGURGITATION</t>
    </r>
  </si>
  <si>
    <r>
      <rPr>
        <sz val="9"/>
        <color indexed="8"/>
        <rFont val="Arial"/>
        <family val="2"/>
      </rPr>
      <t>Mild</t>
    </r>
  </si>
  <si>
    <r>
      <rPr>
        <sz val="9"/>
        <color indexed="8"/>
        <rFont val="Arial"/>
        <family val="2"/>
      </rPr>
      <t>Moderate</t>
    </r>
  </si>
  <si>
    <r>
      <rPr>
        <sz val="9"/>
        <color indexed="8"/>
        <rFont val="Arial"/>
        <family val="2"/>
      </rPr>
      <t>Severe</t>
    </r>
  </si>
  <si>
    <r>
      <rPr>
        <sz val="9"/>
        <color indexed="8"/>
        <rFont val="Arial"/>
        <family val="2"/>
      </rPr>
      <t>LV THROMBUS</t>
    </r>
  </si>
  <si>
    <r>
      <rPr>
        <sz val="9"/>
        <color indexed="8"/>
        <rFont val="Arial"/>
        <family val="2"/>
      </rPr>
      <t>VSD</t>
    </r>
  </si>
  <si>
    <r>
      <rPr>
        <sz val="9"/>
        <color indexed="8"/>
        <rFont val="Arial"/>
        <family val="2"/>
      </rPr>
      <t>LV ANEURYSM</t>
    </r>
  </si>
  <si>
    <r>
      <rPr>
        <sz val="9"/>
        <color indexed="8"/>
        <rFont val="Arial"/>
        <family val="2"/>
      </rPr>
      <t>ACUTE_MR</t>
    </r>
  </si>
  <si>
    <r>
      <rPr>
        <sz val="9"/>
        <color indexed="8"/>
        <rFont val="Arial"/>
        <family val="2"/>
      </rPr>
      <t>Trop_T</t>
    </r>
  </si>
  <si>
    <r>
      <rPr>
        <sz val="9"/>
        <color indexed="8"/>
        <rFont val="Arial"/>
        <family val="2"/>
      </rPr>
      <t>Coronary_angiography</t>
    </r>
  </si>
  <si>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</si>
  <si>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>LMCA</t>
    </r>
  </si>
  <si>
    <r>
      <rPr>
        <sz val="9"/>
        <color indexed="8"/>
        <rFont val="Arial"/>
        <family val="2"/>
      </rPr>
      <t>LAD</t>
    </r>
  </si>
  <si>
    <r>
      <rPr>
        <sz val="9"/>
        <color indexed="8"/>
        <rFont val="Arial"/>
        <family val="2"/>
      </rPr>
      <t>LCx</t>
    </r>
  </si>
  <si>
    <r>
      <rPr>
        <sz val="9"/>
        <color indexed="8"/>
        <rFont val="Arial"/>
        <family val="2"/>
      </rPr>
      <t>Ramus</t>
    </r>
  </si>
  <si>
    <r>
      <rPr>
        <sz val="9"/>
        <color indexed="8"/>
        <rFont val="Arial"/>
        <family val="2"/>
      </rPr>
      <t>RCA</t>
    </r>
  </si>
  <si>
    <r>
      <rPr>
        <sz val="9"/>
        <color indexed="8"/>
        <rFont val="Arial"/>
        <family val="2"/>
      </rPr>
      <t>MACE 30 DAYS</t>
    </r>
  </si>
  <si>
    <r>
      <rPr>
        <sz val="9"/>
        <color indexed="8"/>
        <rFont val="Arial"/>
        <family val="2"/>
      </rPr>
      <t>Reinfarction</t>
    </r>
  </si>
  <si>
    <r>
      <rPr>
        <sz val="9"/>
        <color indexed="8"/>
        <rFont val="Arial"/>
        <family val="2"/>
      </rPr>
      <t>Hospitalization for Heart Failure</t>
    </r>
  </si>
  <si>
    <r>
      <rPr>
        <sz val="9"/>
        <color indexed="8"/>
        <rFont val="Arial"/>
        <family val="2"/>
      </rPr>
      <t>Stroke</t>
    </r>
  </si>
  <si>
    <r>
      <rPr>
        <sz val="9"/>
        <color indexed="8"/>
        <rFont val="Arial"/>
        <family val="2"/>
      </rPr>
      <t>Age</t>
    </r>
  </si>
  <si>
    <r>
      <rPr>
        <sz val="9"/>
        <color indexed="8"/>
        <rFont val="Arial"/>
        <family val="2"/>
      </rPr>
      <t>Number of Cigarettes Beedi per day</t>
    </r>
  </si>
  <si>
    <r>
      <rPr>
        <sz val="9"/>
        <color indexed="8"/>
        <rFont val="Arial"/>
        <family val="2"/>
      </rPr>
      <t>Number of years smoked</t>
    </r>
  </si>
  <si>
    <r>
      <rPr>
        <sz val="9"/>
        <color indexed="8"/>
        <rFont val="Arial"/>
        <family val="2"/>
      </rPr>
      <t>Height</t>
    </r>
  </si>
  <si>
    <r>
      <rPr>
        <sz val="9"/>
        <color indexed="8"/>
        <rFont val="Arial"/>
        <family val="2"/>
      </rPr>
      <t>Weight</t>
    </r>
  </si>
  <si>
    <r>
      <rPr>
        <sz val="9"/>
        <color indexed="8"/>
        <rFont val="Arial"/>
        <family val="2"/>
      </rPr>
      <t>Heart_Rate</t>
    </r>
  </si>
  <si>
    <r>
      <rPr>
        <sz val="9"/>
        <color indexed="8"/>
        <rFont val="Arial"/>
        <family val="2"/>
      </rPr>
      <t>BP_Systolic</t>
    </r>
  </si>
  <si>
    <r>
      <rPr>
        <sz val="9"/>
        <color indexed="8"/>
        <rFont val="Arial"/>
        <family val="2"/>
      </rPr>
      <t>BP_Diastolic</t>
    </r>
  </si>
  <si>
    <r>
      <rPr>
        <sz val="9"/>
        <color indexed="8"/>
        <rFont val="Arial"/>
        <family val="2"/>
      </rPr>
      <t>Time_since_symptom_onset_to_1st_ECG(hours)</t>
    </r>
  </si>
  <si>
    <r>
      <rPr>
        <sz val="9"/>
        <color indexed="8"/>
        <rFont val="Arial"/>
        <family val="2"/>
      </rPr>
      <t>BASELINE SERUM CREATININE</t>
    </r>
  </si>
  <si>
    <r>
      <rPr>
        <sz val="9"/>
        <color indexed="8"/>
        <rFont val="Arial"/>
        <family val="2"/>
      </rPr>
      <t>HAEMOGLOBIN</t>
    </r>
  </si>
  <si>
    <r>
      <rPr>
        <sz val="9"/>
        <color indexed="8"/>
        <rFont val="Arial"/>
        <family val="2"/>
      </rPr>
      <t>HBA1C</t>
    </r>
  </si>
  <si>
    <r>
      <rPr>
        <sz val="9"/>
        <color indexed="8"/>
        <rFont val="Arial"/>
        <family val="2"/>
      </rPr>
      <t>Total_cholesterol</t>
    </r>
  </si>
  <si>
    <r>
      <rPr>
        <sz val="9"/>
        <color indexed="8"/>
        <rFont val="Arial"/>
        <family val="2"/>
      </rPr>
      <t>LDL</t>
    </r>
  </si>
  <si>
    <r>
      <rPr>
        <sz val="9"/>
        <color indexed="8"/>
        <rFont val="Arial"/>
        <family val="2"/>
      </rPr>
      <t>HDL</t>
    </r>
  </si>
  <si>
    <r>
      <rPr>
        <sz val="9"/>
        <color indexed="8"/>
        <rFont val="Arial"/>
        <family val="2"/>
      </rPr>
      <t>Triglycerides</t>
    </r>
  </si>
  <si>
    <r>
      <rPr>
        <sz val="9"/>
        <color indexed="8"/>
        <rFont val="Arial"/>
        <family val="2"/>
      </rPr>
      <t>APO B(g/l)</t>
    </r>
  </si>
  <si>
    <r>
      <rPr>
        <sz val="9"/>
        <color indexed="8"/>
        <rFont val="Arial"/>
        <family val="2"/>
      </rPr>
      <t>Liporotein A</t>
    </r>
  </si>
  <si>
    <t>&gt; 8 Hours</t>
  </si>
  <si>
    <t>&lt; 6 Hours</t>
  </si>
  <si>
    <r>
      <rPr>
        <sz val="9"/>
        <color indexed="8"/>
        <rFont val="Arial"/>
        <family val="2"/>
      </rPr>
      <t>Anticoagulant</t>
    </r>
  </si>
  <si>
    <r>
      <rPr>
        <sz val="9"/>
        <color indexed="8"/>
        <rFont val="Arial"/>
        <family val="2"/>
      </rPr>
      <t>GLP-1 Analogue</t>
    </r>
  </si>
  <si>
    <r>
      <rPr>
        <sz val="9"/>
        <color indexed="8"/>
        <rFont val="Arial"/>
        <family val="2"/>
      </rPr>
      <t>Metformin</t>
    </r>
  </si>
  <si>
    <r>
      <rPr>
        <sz val="9"/>
        <color indexed="8"/>
        <rFont val="Arial"/>
        <family val="2"/>
      </rPr>
      <t>Metformin GLP-1 Analogue</t>
    </r>
  </si>
  <si>
    <r>
      <rPr>
        <sz val="9"/>
        <color indexed="8"/>
        <rFont val="Arial"/>
        <family val="2"/>
      </rPr>
      <t>Metformin Sulfonylurea</t>
    </r>
  </si>
  <si>
    <r>
      <rPr>
        <sz val="9"/>
        <color indexed="8"/>
        <rFont val="Arial"/>
        <family val="2"/>
      </rPr>
      <t>Sulfonylurea</t>
    </r>
  </si>
  <si>
    <r>
      <rPr>
        <sz val="9"/>
        <color indexed="8"/>
        <rFont val="Arial"/>
        <family val="2"/>
      </rPr>
      <t>Non statin lipid drugs</t>
    </r>
  </si>
  <si>
    <r>
      <rPr>
        <sz val="9"/>
        <color indexed="8"/>
        <rFont val="Arial"/>
        <family val="2"/>
      </rPr>
      <t>Chest Pain</t>
    </r>
  </si>
  <si>
    <r>
      <rPr>
        <sz val="9"/>
        <color indexed="8"/>
        <rFont val="Arial"/>
        <family val="2"/>
      </rPr>
      <t>Chest Pain,Shortness of Breath</t>
    </r>
  </si>
  <si>
    <r>
      <rPr>
        <sz val="9"/>
        <color indexed="8"/>
        <rFont val="Arial"/>
        <family val="2"/>
      </rPr>
      <t>Chest Pain,Syncope</t>
    </r>
  </si>
  <si>
    <r>
      <rPr>
        <sz val="9"/>
        <color indexed="8"/>
        <rFont val="Arial"/>
        <family val="2"/>
      </rPr>
      <t>PRECEDING_ACTIVITY</t>
    </r>
  </si>
  <si>
    <r>
      <rPr>
        <sz val="9"/>
        <color indexed="8"/>
        <rFont val="Arial"/>
        <family val="2"/>
      </rPr>
      <t>Exertional</t>
    </r>
  </si>
  <si>
    <r>
      <rPr>
        <sz val="9"/>
        <color indexed="8"/>
        <rFont val="Arial"/>
        <family val="2"/>
      </rPr>
      <t>Non-Exertional</t>
    </r>
  </si>
  <si>
    <r>
      <rPr>
        <sz val="9"/>
        <color indexed="8"/>
        <rFont val="Arial"/>
        <family val="2"/>
      </rPr>
      <t>CardiacStatus_Presentation</t>
    </r>
  </si>
  <si>
    <r>
      <rPr>
        <sz val="9"/>
        <color indexed="8"/>
        <rFont val="Arial"/>
        <family val="2"/>
      </rPr>
      <t>Cardiogenic Shock</t>
    </r>
  </si>
  <si>
    <r>
      <rPr>
        <sz val="9"/>
        <color indexed="8"/>
        <rFont val="Arial"/>
        <family val="2"/>
      </rPr>
      <t>Heart failure</t>
    </r>
  </si>
  <si>
    <r>
      <rPr>
        <sz val="9"/>
        <color indexed="8"/>
        <rFont val="Arial"/>
        <family val="2"/>
      </rPr>
      <t>Time since symptoms onset to first medical contact</t>
    </r>
  </si>
  <si>
    <r>
      <rPr>
        <sz val="9"/>
        <color indexed="8"/>
        <rFont val="Arial"/>
        <family val="2"/>
      </rPr>
      <t>&amp;lt;1 hour</t>
    </r>
  </si>
  <si>
    <r>
      <rPr>
        <sz val="9"/>
        <color indexed="8"/>
        <rFont val="Arial"/>
        <family val="2"/>
      </rPr>
      <t>1-3 days</t>
    </r>
  </si>
  <si>
    <r>
      <rPr>
        <sz val="9"/>
        <color indexed="8"/>
        <rFont val="Arial"/>
        <family val="2"/>
      </rPr>
      <t>12-24 hours</t>
    </r>
  </si>
  <si>
    <r>
      <rPr>
        <sz val="9"/>
        <color indexed="8"/>
        <rFont val="Arial"/>
        <family val="2"/>
      </rPr>
      <t>3-12 hours</t>
    </r>
  </si>
  <si>
    <r>
      <rPr>
        <sz val="9"/>
        <color indexed="8"/>
        <rFont val="Arial"/>
        <family val="2"/>
      </rPr>
      <t>If &amp;gt; 1 hour, Reason_for_delay</t>
    </r>
  </si>
  <si>
    <r>
      <rPr>
        <sz val="9"/>
        <color indexed="8"/>
        <rFont val="Arial"/>
        <family val="2"/>
      </rPr>
      <t>Lack of transport</t>
    </r>
  </si>
  <si>
    <r>
      <rPr>
        <sz val="9"/>
        <color indexed="8"/>
        <rFont val="Arial"/>
        <family val="2"/>
      </rPr>
      <t>Patient/Relative Unwillingness</t>
    </r>
  </si>
  <si>
    <r>
      <rPr>
        <sz val="9"/>
        <color indexed="8"/>
        <rFont val="Arial"/>
        <family val="2"/>
      </rPr>
      <t>Transient Resolution of Sx</t>
    </r>
  </si>
  <si>
    <r>
      <rPr>
        <sz val="9"/>
        <color indexed="8"/>
        <rFont val="Arial"/>
        <family val="2"/>
      </rPr>
      <t>Timeof_Symptom_Onset</t>
    </r>
  </si>
  <si>
    <r>
      <rPr>
        <sz val="9"/>
        <color indexed="8"/>
        <rFont val="Arial"/>
        <family val="2"/>
      </rPr>
      <t>10PM-6AM</t>
    </r>
  </si>
  <si>
    <r>
      <rPr>
        <sz val="9"/>
        <color indexed="8"/>
        <rFont val="Arial"/>
        <family val="2"/>
      </rPr>
      <t>2PM-10PM</t>
    </r>
  </si>
  <si>
    <r>
      <rPr>
        <sz val="9"/>
        <color indexed="8"/>
        <rFont val="Arial"/>
        <family val="2"/>
      </rPr>
      <t>Mode_of_transport</t>
    </r>
  </si>
  <si>
    <r>
      <rPr>
        <sz val="9"/>
        <color indexed="8"/>
        <rFont val="Arial"/>
        <family val="2"/>
      </rPr>
      <t>Ambulance</t>
    </r>
  </si>
  <si>
    <r>
      <rPr>
        <sz val="9"/>
        <color indexed="8"/>
        <rFont val="Arial"/>
        <family val="2"/>
      </rPr>
      <t>Public Transport</t>
    </r>
  </si>
  <si>
    <r>
      <rPr>
        <sz val="9"/>
        <color indexed="8"/>
        <rFont val="Arial"/>
        <family val="2"/>
      </rPr>
      <t>Type of First Medical Contact</t>
    </r>
  </si>
  <si>
    <r>
      <rPr>
        <sz val="9"/>
        <color indexed="8"/>
        <rFont val="Arial"/>
        <family val="2"/>
      </rPr>
      <t>Non-PCI Center Clinic Hospital</t>
    </r>
  </si>
  <si>
    <r>
      <rPr>
        <sz val="9"/>
        <color indexed="8"/>
        <rFont val="Arial"/>
        <family val="2"/>
      </rPr>
      <t>PCI Capable Center</t>
    </r>
  </si>
  <si>
    <r>
      <rPr>
        <sz val="9"/>
        <color indexed="8"/>
        <rFont val="Arial"/>
        <family val="2"/>
      </rPr>
      <t>Nature of Treatment</t>
    </r>
  </si>
  <si>
    <r>
      <rPr>
        <sz val="9"/>
        <color indexed="8"/>
        <rFont val="Arial"/>
        <family val="2"/>
      </rPr>
      <t>DAPT AND ANTICOAGULANT STATINS</t>
    </r>
  </si>
  <si>
    <r>
      <rPr>
        <sz val="9"/>
        <color indexed="8"/>
        <rFont val="Arial"/>
        <family val="2"/>
      </rPr>
      <t>DAPT AND STATINS ONLY</t>
    </r>
  </si>
  <si>
    <r>
      <rPr>
        <sz val="9"/>
        <color indexed="8"/>
        <rFont val="Arial"/>
        <family val="2"/>
      </rPr>
      <t>MItype_on_ECG</t>
    </r>
  </si>
  <si>
    <r>
      <rPr>
        <sz val="9"/>
        <color indexed="8"/>
        <rFont val="Arial"/>
        <family val="2"/>
      </rPr>
      <t>Anterior Wall MI</t>
    </r>
  </si>
  <si>
    <r>
      <rPr>
        <sz val="9"/>
        <color indexed="8"/>
        <rFont val="Arial"/>
        <family val="2"/>
      </rPr>
      <t>Inferior Wall MI</t>
    </r>
  </si>
  <si>
    <r>
      <rPr>
        <sz val="9"/>
        <color indexed="8"/>
        <rFont val="Arial"/>
        <family val="2"/>
      </rPr>
      <t>Posterior Wall MI</t>
    </r>
  </si>
  <si>
    <r>
      <rPr>
        <sz val="9"/>
        <color indexed="8"/>
        <rFont val="Arial"/>
        <family val="2"/>
      </rPr>
      <t>Contraindication</t>
    </r>
  </si>
  <si>
    <r>
      <rPr>
        <sz val="9"/>
        <color indexed="8"/>
        <rFont val="Arial"/>
        <family val="2"/>
      </rPr>
      <t>No Consent</t>
    </r>
  </si>
  <si>
    <r>
      <rPr>
        <sz val="9"/>
        <color indexed="8"/>
        <rFont val="Arial"/>
        <family val="2"/>
      </rPr>
      <t>Thrombolytic Agent</t>
    </r>
  </si>
  <si>
    <r>
      <rPr>
        <sz val="9"/>
        <color indexed="8"/>
        <rFont val="Arial"/>
        <family val="2"/>
      </rPr>
      <t>RETEPLASE</t>
    </r>
  </si>
  <si>
    <r>
      <rPr>
        <sz val="9"/>
        <color indexed="8"/>
        <rFont val="Arial"/>
        <family val="2"/>
      </rPr>
      <t>STREPTOKINASE</t>
    </r>
  </si>
  <si>
    <r>
      <rPr>
        <sz val="9"/>
        <color indexed="8"/>
        <rFont val="Arial"/>
        <family val="2"/>
      </rPr>
      <t>RWMA</t>
    </r>
  </si>
  <si>
    <t>Grace Score (in hospital)</t>
  </si>
  <si>
    <t>Grace Score (6 month)</t>
  </si>
  <si>
    <r>
      <rPr>
        <sz val="9"/>
        <color indexed="8"/>
        <rFont val="Arial"/>
        <family val="2"/>
      </rPr>
      <t>Grace Score (6 month)</t>
    </r>
  </si>
  <si>
    <r>
      <rPr>
        <sz val="9"/>
        <color indexed="8"/>
        <rFont val="Arial"/>
        <family val="2"/>
      </rPr>
      <t>Grace Score (in hospital)</t>
    </r>
  </si>
  <si>
    <r>
      <rPr>
        <sz val="9"/>
        <color indexed="8"/>
        <rFont val="Arial"/>
        <family val="2"/>
      </rPr>
      <t>.</t>
    </r>
  </si>
  <si>
    <r>
      <rPr>
        <sz val="9"/>
        <color indexed="8"/>
        <rFont val="Arial"/>
        <family val="2"/>
      </rPr>
      <t>firstdeg(1)</t>
    </r>
  </si>
  <si>
    <r>
      <rPr>
        <sz val="9"/>
        <color indexed="8"/>
        <rFont val="Arial"/>
        <family val="2"/>
      </rPr>
      <t>seconddeg(1)</t>
    </r>
  </si>
  <si>
    <r>
      <rPr>
        <sz val="9"/>
        <color indexed="8"/>
        <rFont val="Arial"/>
        <family val="2"/>
      </rPr>
      <t>Atrialfibflutter(1)</t>
    </r>
  </si>
  <si>
    <r>
      <rPr>
        <sz val="9"/>
        <color indexed="8"/>
        <rFont val="Arial"/>
        <family val="2"/>
      </rPr>
      <t>HeartFailure(1)</t>
    </r>
  </si>
  <si>
    <r>
      <rPr>
        <sz val="9"/>
        <color indexed="8"/>
        <rFont val="Arial"/>
        <family val="2"/>
      </rPr>
      <t>PriorPCI(1)</t>
    </r>
  </si>
  <si>
    <r>
      <rPr>
        <sz val="9"/>
        <color indexed="8"/>
        <rFont val="Arial"/>
        <family val="2"/>
      </rPr>
      <t>DiabetesMellitus(1)</t>
    </r>
  </si>
  <si>
    <t>Sex- FEMALE</t>
  </si>
  <si>
    <t>Presentation-DIRECT</t>
  </si>
  <si>
    <r>
      <rPr>
        <sz val="9"/>
        <color indexed="8"/>
        <rFont val="Arial"/>
        <family val="2"/>
      </rPr>
      <t>Christia</t>
    </r>
  </si>
  <si>
    <r>
      <rPr>
        <sz val="9"/>
        <color indexed="8"/>
        <rFont val="Arial"/>
        <family val="2"/>
      </rPr>
      <t xml:space="preserve">Hindu   </t>
    </r>
  </si>
  <si>
    <r>
      <rPr>
        <sz val="9"/>
        <color indexed="8"/>
        <rFont val="Arial"/>
        <family val="2"/>
      </rPr>
      <t xml:space="preserve">Jain    </t>
    </r>
  </si>
  <si>
    <r>
      <rPr>
        <sz val="9"/>
        <color indexed="8"/>
        <rFont val="Arial"/>
        <family val="2"/>
      </rPr>
      <t xml:space="preserve">Muslim  </t>
    </r>
  </si>
  <si>
    <t>Religion-SIKH</t>
  </si>
  <si>
    <r>
      <rPr>
        <sz val="9"/>
        <color indexed="8"/>
        <rFont val="Arial"/>
        <family val="2"/>
      </rPr>
      <t xml:space="preserve">College </t>
    </r>
  </si>
  <si>
    <r>
      <rPr>
        <sz val="9"/>
        <color indexed="8"/>
        <rFont val="Arial"/>
        <family val="2"/>
      </rPr>
      <t>High Sch</t>
    </r>
  </si>
  <si>
    <r>
      <rPr>
        <sz val="9"/>
        <color indexed="8"/>
        <rFont val="Arial"/>
        <family val="2"/>
      </rPr>
      <t>Middle S</t>
    </r>
  </si>
  <si>
    <r>
      <rPr>
        <sz val="9"/>
        <color indexed="8"/>
        <rFont val="Arial"/>
        <family val="2"/>
      </rPr>
      <t>Housewif</t>
    </r>
  </si>
  <si>
    <r>
      <rPr>
        <sz val="9"/>
        <color indexed="8"/>
        <rFont val="Arial"/>
        <family val="2"/>
      </rPr>
      <t>Manual L</t>
    </r>
  </si>
  <si>
    <r>
      <rPr>
        <sz val="9"/>
        <color indexed="8"/>
        <rFont val="Arial"/>
        <family val="2"/>
      </rPr>
      <t>Professi</t>
    </r>
  </si>
  <si>
    <r>
      <rPr>
        <sz val="9"/>
        <color indexed="8"/>
        <rFont val="Arial"/>
        <family val="2"/>
      </rPr>
      <t xml:space="preserve">retired </t>
    </r>
  </si>
  <si>
    <r>
      <rPr>
        <sz val="9"/>
        <color indexed="8"/>
        <rFont val="Arial"/>
        <family val="2"/>
      </rPr>
      <t xml:space="preserve">Retired </t>
    </r>
  </si>
  <si>
    <r>
      <rPr>
        <sz val="9"/>
        <color indexed="8"/>
        <rFont val="Arial"/>
        <family val="2"/>
      </rPr>
      <t>Self - E</t>
    </r>
  </si>
  <si>
    <r>
      <rPr>
        <sz val="9"/>
        <color indexed="8"/>
        <rFont val="Arial"/>
        <family val="2"/>
      </rPr>
      <t xml:space="preserve">Student </t>
    </r>
  </si>
  <si>
    <t>Occupation-Unemployed</t>
  </si>
  <si>
    <t>Diet-veg</t>
  </si>
  <si>
    <r>
      <rPr>
        <sz val="9"/>
        <color indexed="8"/>
        <rFont val="Arial"/>
        <family val="2"/>
      </rPr>
      <t xml:space="preserve">Mustard </t>
    </r>
  </si>
  <si>
    <r>
      <rPr>
        <sz val="9"/>
        <color indexed="8"/>
        <rFont val="Arial"/>
        <family val="2"/>
      </rPr>
      <t xml:space="preserve">Olive   </t>
    </r>
  </si>
  <si>
    <r>
      <rPr>
        <sz val="9"/>
        <color indexed="8"/>
        <rFont val="Arial"/>
        <family val="2"/>
      </rPr>
      <t xml:space="preserve">Other   </t>
    </r>
  </si>
  <si>
    <r>
      <rPr>
        <sz val="9"/>
        <color indexed="8"/>
        <rFont val="Arial"/>
        <family val="2"/>
      </rPr>
      <t xml:space="preserve">Refined </t>
    </r>
  </si>
  <si>
    <t>Cooking_oil-sunflower</t>
  </si>
  <si>
    <r>
      <rPr>
        <sz val="9"/>
        <color indexed="8"/>
        <rFont val="Arial"/>
        <family val="2"/>
      </rPr>
      <t xml:space="preserve">Lower   </t>
    </r>
  </si>
  <si>
    <r>
      <rPr>
        <sz val="9"/>
        <color indexed="8"/>
        <rFont val="Arial"/>
        <family val="2"/>
      </rPr>
      <t>Lower Mi</t>
    </r>
  </si>
  <si>
    <r>
      <rPr>
        <sz val="9"/>
        <color indexed="8"/>
        <rFont val="Arial"/>
        <family val="2"/>
      </rPr>
      <t xml:space="preserve">Middle  </t>
    </r>
  </si>
  <si>
    <r>
      <rPr>
        <sz val="9"/>
        <color indexed="8"/>
        <rFont val="Arial"/>
        <family val="2"/>
      </rPr>
      <t xml:space="preserve">Upper   </t>
    </r>
  </si>
  <si>
    <r>
      <rPr>
        <sz val="9"/>
        <color indexed="8"/>
        <rFont val="Arial"/>
        <family val="2"/>
      </rPr>
      <t>Upper Lo</t>
    </r>
  </si>
  <si>
    <t>Socioeconomic_Status-Upper Middle</t>
  </si>
  <si>
    <r>
      <rPr>
        <sz val="9"/>
        <color indexed="8"/>
        <rFont val="Arial"/>
        <family val="2"/>
      </rPr>
      <t xml:space="preserve">CGHS    </t>
    </r>
  </si>
  <si>
    <r>
      <rPr>
        <sz val="9"/>
        <color indexed="8"/>
        <rFont val="Arial"/>
        <family val="2"/>
      </rPr>
      <t xml:space="preserve">Private </t>
    </r>
  </si>
  <si>
    <t>InsuranceStatus-Self Pay</t>
  </si>
  <si>
    <r>
      <rPr>
        <sz val="9"/>
        <color indexed="8"/>
        <rFont val="Arial"/>
        <family val="2"/>
      </rPr>
      <t>Hypertension(1)</t>
    </r>
  </si>
  <si>
    <r>
      <rPr>
        <sz val="9"/>
        <color indexed="8"/>
        <rFont val="Arial"/>
        <family val="2"/>
      </rPr>
      <t>PriorCABG(1)</t>
    </r>
  </si>
  <si>
    <r>
      <rPr>
        <sz val="9"/>
        <color indexed="8"/>
        <rFont val="Arial"/>
        <family val="2"/>
      </rPr>
      <t>Hyperlipidemia(1)</t>
    </r>
  </si>
  <si>
    <r>
      <rPr>
        <sz val="9"/>
        <color indexed="8"/>
        <rFont val="Arial"/>
        <family val="2"/>
      </rPr>
      <t>PriorMI(1)</t>
    </r>
  </si>
  <si>
    <r>
      <rPr>
        <sz val="9"/>
        <color indexed="8"/>
        <rFont val="Arial"/>
        <family val="2"/>
      </rPr>
      <t>PAD(1)</t>
    </r>
  </si>
  <si>
    <r>
      <rPr>
        <sz val="9"/>
        <color indexed="8"/>
        <rFont val="Arial"/>
        <family val="2"/>
      </rPr>
      <t>PriorCVA(1)</t>
    </r>
  </si>
  <si>
    <r>
      <rPr>
        <sz val="9"/>
        <color indexed="8"/>
        <rFont val="Arial"/>
        <family val="2"/>
      </rPr>
      <t>PriorAngina(1)</t>
    </r>
  </si>
  <si>
    <r>
      <rPr>
        <sz val="9"/>
        <color indexed="8"/>
        <rFont val="Arial"/>
        <family val="2"/>
      </rPr>
      <t>Physical_Activity(1)</t>
    </r>
  </si>
  <si>
    <r>
      <rPr>
        <sz val="9"/>
        <color indexed="8"/>
        <rFont val="Arial"/>
        <family val="2"/>
      </rPr>
      <t>SMOKING(1)</t>
    </r>
  </si>
  <si>
    <r>
      <rPr>
        <sz val="9"/>
        <color indexed="8"/>
        <rFont val="Arial"/>
        <family val="2"/>
      </rPr>
      <t>Beedi(1)</t>
    </r>
  </si>
  <si>
    <r>
      <rPr>
        <sz val="9"/>
        <color indexed="8"/>
        <rFont val="Arial"/>
        <family val="2"/>
      </rPr>
      <t>Cigarette(1)</t>
    </r>
  </si>
  <si>
    <r>
      <rPr>
        <sz val="9"/>
        <color indexed="8"/>
        <rFont val="Arial"/>
        <family val="2"/>
      </rPr>
      <t>Hookah(1)</t>
    </r>
  </si>
  <si>
    <r>
      <rPr>
        <sz val="9"/>
        <color indexed="8"/>
        <rFont val="Arial"/>
        <family val="2"/>
      </rPr>
      <t>Multiple(1)</t>
    </r>
  </si>
  <si>
    <r>
      <rPr>
        <sz val="9"/>
        <color indexed="8"/>
        <rFont val="Arial"/>
        <family val="2"/>
      </rPr>
      <t>NumberofCigarettesBeediperday</t>
    </r>
  </si>
  <si>
    <r>
      <rPr>
        <sz val="9"/>
        <color indexed="8"/>
        <rFont val="Arial"/>
        <family val="2"/>
      </rPr>
      <t>Numberofyearssmoked</t>
    </r>
  </si>
  <si>
    <r>
      <rPr>
        <sz val="9"/>
        <color indexed="8"/>
        <rFont val="Arial"/>
        <family val="2"/>
      </rPr>
      <t>Gym_Supplements(1)</t>
    </r>
  </si>
  <si>
    <r>
      <rPr>
        <sz val="9"/>
        <color indexed="8"/>
        <rFont val="Arial"/>
        <family val="2"/>
      </rPr>
      <t>Cannabis(1)</t>
    </r>
  </si>
  <si>
    <r>
      <rPr>
        <sz val="9"/>
        <color indexed="8"/>
        <rFont val="Arial"/>
        <family val="2"/>
      </rPr>
      <t>Cocaine(1)</t>
    </r>
  </si>
  <si>
    <r>
      <rPr>
        <sz val="9"/>
        <color indexed="8"/>
        <rFont val="Arial"/>
        <family val="2"/>
      </rPr>
      <t>ASPRIN(1)</t>
    </r>
  </si>
  <si>
    <r>
      <rPr>
        <sz val="9"/>
        <color indexed="8"/>
        <rFont val="Arial"/>
        <family val="2"/>
      </rPr>
      <t>STATIN(1)</t>
    </r>
  </si>
  <si>
    <r>
      <rPr>
        <sz val="9"/>
        <color indexed="8"/>
        <rFont val="Arial"/>
        <family val="2"/>
      </rPr>
      <t>P2Y12Inhibitors(1)</t>
    </r>
  </si>
  <si>
    <r>
      <rPr>
        <sz val="9"/>
        <color indexed="8"/>
        <rFont val="Arial"/>
        <family val="2"/>
      </rPr>
      <t>Beta_blocker(1)</t>
    </r>
  </si>
  <si>
    <r>
      <rPr>
        <sz val="9"/>
        <color indexed="8"/>
        <rFont val="Arial"/>
        <family val="2"/>
      </rPr>
      <t>CalciumChannel(1)</t>
    </r>
  </si>
  <si>
    <r>
      <rPr>
        <sz val="9"/>
        <color indexed="8"/>
        <rFont val="Arial"/>
        <family val="2"/>
      </rPr>
      <t>ACEARB(1)</t>
    </r>
  </si>
  <si>
    <r>
      <rPr>
        <sz val="9"/>
        <color indexed="8"/>
        <rFont val="Arial"/>
        <family val="2"/>
      </rPr>
      <t>AldosteroneBlockingAntagonist(1)</t>
    </r>
  </si>
  <si>
    <r>
      <rPr>
        <sz val="9"/>
        <color indexed="8"/>
        <rFont val="Arial"/>
        <family val="2"/>
      </rPr>
      <t>Anticoagulant(1)</t>
    </r>
  </si>
  <si>
    <r>
      <rPr>
        <sz val="9"/>
        <color indexed="8"/>
        <rFont val="Arial"/>
        <family val="2"/>
      </rPr>
      <t>INSULIN(1)</t>
    </r>
  </si>
  <si>
    <r>
      <rPr>
        <sz val="9"/>
        <color indexed="8"/>
        <rFont val="Arial"/>
        <family val="2"/>
      </rPr>
      <t>OralAntiglycemics</t>
    </r>
  </si>
  <si>
    <r>
      <rPr>
        <sz val="9"/>
        <color indexed="8"/>
        <rFont val="Arial"/>
        <family val="2"/>
      </rPr>
      <t>Homeopathy(1)</t>
    </r>
  </si>
  <si>
    <r>
      <rPr>
        <sz val="9"/>
        <color indexed="8"/>
        <rFont val="Arial"/>
        <family val="2"/>
      </rPr>
      <t>Ayurveda(1)</t>
    </r>
  </si>
  <si>
    <r>
      <rPr>
        <sz val="9"/>
        <color indexed="8"/>
        <rFont val="Arial"/>
        <family val="2"/>
      </rPr>
      <t>TypeofFirstMedicalContact(1)</t>
    </r>
  </si>
  <si>
    <r>
      <rPr>
        <sz val="9"/>
        <color indexed="8"/>
        <rFont val="Arial"/>
        <family val="2"/>
      </rPr>
      <t>Time_since_symptom_onset_to_1st_ECGhours</t>
    </r>
  </si>
  <si>
    <r>
      <rPr>
        <sz val="9"/>
        <color indexed="8"/>
        <rFont val="Arial"/>
        <family val="2"/>
      </rPr>
      <t>Betablocker(1)</t>
    </r>
  </si>
  <si>
    <r>
      <rPr>
        <sz val="9"/>
        <color indexed="8"/>
        <rFont val="Arial"/>
        <family val="2"/>
      </rPr>
      <t>THROMBOLYSIS(1)</t>
    </r>
  </si>
  <si>
    <r>
      <rPr>
        <sz val="9"/>
        <color indexed="8"/>
        <rFont val="Arial"/>
        <family val="2"/>
      </rPr>
      <t>RWMA(1)</t>
    </r>
  </si>
  <si>
    <r>
      <rPr>
        <sz val="9"/>
        <color indexed="8"/>
        <rFont val="Arial"/>
        <family val="2"/>
      </rPr>
      <t>LVTHROMBUS(1)</t>
    </r>
  </si>
  <si>
    <r>
      <rPr>
        <sz val="9"/>
        <color indexed="8"/>
        <rFont val="Arial"/>
        <family val="2"/>
      </rPr>
      <t>VSD(1)</t>
    </r>
  </si>
  <si>
    <r>
      <rPr>
        <sz val="9"/>
        <color indexed="8"/>
        <rFont val="Arial"/>
        <family val="2"/>
      </rPr>
      <t>LVANEURYSM(1)</t>
    </r>
  </si>
  <si>
    <r>
      <rPr>
        <sz val="9"/>
        <color indexed="8"/>
        <rFont val="Arial"/>
        <family val="2"/>
      </rPr>
      <t>ACUTE_MR(1)</t>
    </r>
  </si>
  <si>
    <r>
      <rPr>
        <sz val="9"/>
        <color indexed="8"/>
        <rFont val="Arial"/>
        <family val="2"/>
      </rPr>
      <t xml:space="preserve">Never   </t>
    </r>
  </si>
  <si>
    <r>
      <rPr>
        <sz val="9"/>
        <color indexed="8"/>
        <rFont val="Arial"/>
        <family val="2"/>
      </rPr>
      <t>Permanen</t>
    </r>
  </si>
  <si>
    <r>
      <rPr>
        <sz val="9"/>
        <color indexed="8"/>
        <rFont val="Arial"/>
        <family val="2"/>
      </rPr>
      <t xml:space="preserve">Several </t>
    </r>
  </si>
  <si>
    <t>Stress_Home Sometime</t>
  </si>
  <si>
    <r>
      <rPr>
        <sz val="9"/>
        <color indexed="8"/>
        <rFont val="Arial"/>
        <family val="2"/>
      </rPr>
      <t>Current-</t>
    </r>
  </si>
  <si>
    <r>
      <rPr>
        <sz val="9"/>
        <color indexed="8"/>
        <rFont val="Arial"/>
        <family val="2"/>
      </rPr>
      <t xml:space="preserve">Former  </t>
    </r>
  </si>
  <si>
    <t>Stress_Work_Related Sometime</t>
  </si>
  <si>
    <t>Stress_General Sometime</t>
  </si>
  <si>
    <t>Tobacco_Use Never</t>
  </si>
  <si>
    <t>Alcohol-Never</t>
  </si>
  <si>
    <r>
      <rPr>
        <sz val="9"/>
        <color indexed="8"/>
        <rFont val="Arial"/>
        <family val="2"/>
      </rPr>
      <t>Unassist</t>
    </r>
  </si>
  <si>
    <r>
      <rPr>
        <sz val="9"/>
        <color indexed="8"/>
        <rFont val="Arial"/>
        <family val="2"/>
      </rPr>
      <t>GLP-A An</t>
    </r>
  </si>
  <si>
    <r>
      <rPr>
        <sz val="9"/>
        <color indexed="8"/>
        <rFont val="Arial"/>
        <family val="2"/>
      </rPr>
      <t>Metformi</t>
    </r>
  </si>
  <si>
    <r>
      <rPr>
        <sz val="9"/>
        <color indexed="8"/>
        <rFont val="Arial"/>
        <family val="2"/>
      </rPr>
      <t>Sulfonyl</t>
    </r>
  </si>
  <si>
    <r>
      <rPr>
        <sz val="9"/>
        <color indexed="8"/>
        <rFont val="Arial"/>
        <family val="2"/>
      </rPr>
      <t>2n-Exert</t>
    </r>
  </si>
  <si>
    <r>
      <rPr>
        <sz val="9"/>
        <color indexed="8"/>
        <rFont val="Arial"/>
        <family val="2"/>
      </rPr>
      <t>Exertion</t>
    </r>
  </si>
  <si>
    <t>Timeof_Symptom_Onset 6AM-2PM</t>
  </si>
  <si>
    <r>
      <rPr>
        <sz val="9"/>
        <color indexed="8"/>
        <rFont val="Arial"/>
        <family val="2"/>
      </rPr>
      <t>Ambulanc</t>
    </r>
  </si>
  <si>
    <r>
      <rPr>
        <sz val="9"/>
        <color indexed="8"/>
        <rFont val="Arial"/>
        <family val="2"/>
      </rPr>
      <t>Public T</t>
    </r>
  </si>
  <si>
    <t xml:space="preserve">Mode_of_transport Self   </t>
  </si>
  <si>
    <r>
      <rPr>
        <sz val="9"/>
        <color indexed="8"/>
        <rFont val="Arial"/>
        <family val="2"/>
      </rPr>
      <t>Anterior</t>
    </r>
  </si>
  <si>
    <r>
      <rPr>
        <sz val="9"/>
        <color indexed="8"/>
        <rFont val="Arial"/>
        <family val="2"/>
      </rPr>
      <t>Inferior</t>
    </r>
  </si>
  <si>
    <r>
      <rPr>
        <sz val="9"/>
        <color indexed="8"/>
        <rFont val="Arial"/>
        <family val="2"/>
      </rPr>
      <t xml:space="preserve">Lateral </t>
    </r>
  </si>
  <si>
    <t>MItype_on_ECG Posterior</t>
  </si>
  <si>
    <t>Mild</t>
  </si>
  <si>
    <t>Moderate</t>
  </si>
  <si>
    <t>Severe</t>
  </si>
  <si>
    <t>PRESENCE OF MITRAL REGURGITATION-N</t>
  </si>
  <si>
    <r>
      <rPr>
        <sz val="9"/>
        <color indexed="8"/>
        <rFont val="Arial"/>
        <family val="2"/>
      </rPr>
      <t>Trop_T(1)</t>
    </r>
  </si>
  <si>
    <r>
      <rPr>
        <sz val="9"/>
        <color indexed="8"/>
        <rFont val="Arial"/>
        <family val="2"/>
      </rPr>
      <t>GraceScoreinhospital</t>
    </r>
  </si>
  <si>
    <r>
      <rPr>
        <sz val="9"/>
        <color indexed="8"/>
        <rFont val="Arial"/>
        <family val="2"/>
      </rPr>
      <t>GraceScore6month</t>
    </r>
  </si>
  <si>
    <t>Odd ratio</t>
  </si>
  <si>
    <t>95% C.I.for Odd ratio</t>
  </si>
  <si>
    <r>
      <rPr>
        <sz val="9"/>
        <color indexed="8"/>
        <rFont val="Arial"/>
        <family val="2"/>
      </rPr>
      <t>TobaccoChewing(1)</t>
    </r>
  </si>
  <si>
    <r>
      <rPr>
        <sz val="9"/>
        <color indexed="8"/>
        <rFont val="Arial"/>
        <family val="2"/>
      </rPr>
      <t>Sex(1)</t>
    </r>
  </si>
  <si>
    <r>
      <rPr>
        <sz val="9"/>
        <color indexed="8"/>
        <rFont val="Arial"/>
        <family val="2"/>
      </rPr>
      <t>.</t>
    </r>
  </si>
  <si>
    <r>
      <rPr>
        <sz val="9"/>
        <color indexed="8"/>
        <rFont val="Arial"/>
        <family val="2"/>
      </rPr>
      <t>DiabetesMellitus(1)</t>
    </r>
  </si>
  <si>
    <r>
      <rPr>
        <sz val="9"/>
        <color indexed="8"/>
        <rFont val="Arial"/>
        <family val="2"/>
      </rPr>
      <t>Hypertension(1)</t>
    </r>
  </si>
  <si>
    <r>
      <rPr>
        <sz val="9"/>
        <color indexed="8"/>
        <rFont val="Arial"/>
        <family val="2"/>
      </rPr>
      <t>Physical_Activity(1)</t>
    </r>
  </si>
  <si>
    <r>
      <rPr>
        <sz val="9"/>
        <color indexed="8"/>
        <rFont val="Arial"/>
        <family val="2"/>
      </rPr>
      <t>SMOKING(1)</t>
    </r>
  </si>
  <si>
    <r>
      <rPr>
        <sz val="9"/>
        <color indexed="8"/>
        <rFont val="Arial"/>
        <family val="2"/>
      </rPr>
      <t>TIMISCORE_TotalPoints</t>
    </r>
  </si>
  <si>
    <r>
      <rPr>
        <sz val="9"/>
        <color indexed="8"/>
        <rFont val="Arial"/>
        <family val="2"/>
      </rPr>
      <t>GraceScoreinhospital</t>
    </r>
  </si>
  <si>
    <r>
      <rPr>
        <sz val="9"/>
        <color indexed="8"/>
        <rFont val="Arial"/>
        <family val="2"/>
      </rPr>
      <t xml:space="preserve">Lower   </t>
    </r>
  </si>
  <si>
    <r>
      <rPr>
        <sz val="9"/>
        <color indexed="8"/>
        <rFont val="Arial"/>
        <family val="2"/>
      </rPr>
      <t>Lower Mi</t>
    </r>
  </si>
  <si>
    <r>
      <rPr>
        <sz val="9"/>
        <color indexed="8"/>
        <rFont val="Arial"/>
        <family val="2"/>
      </rPr>
      <t xml:space="preserve">Middle  </t>
    </r>
  </si>
  <si>
    <r>
      <rPr>
        <sz val="9"/>
        <color indexed="8"/>
        <rFont val="Arial"/>
        <family val="2"/>
      </rPr>
      <t xml:space="preserve">Upper   </t>
    </r>
  </si>
  <si>
    <r>
      <rPr>
        <sz val="9"/>
        <color indexed="8"/>
        <rFont val="Arial"/>
        <family val="2"/>
      </rPr>
      <t>Upper Lo</t>
    </r>
  </si>
  <si>
    <t>Socioeconomic_Status Upper Middle</t>
  </si>
  <si>
    <t>&lt; 6 H</t>
  </si>
  <si>
    <t>Mulitvariate</t>
  </si>
  <si>
    <t>Univariate</t>
  </si>
  <si>
    <t>killip II</t>
  </si>
  <si>
    <t>killip IV</t>
  </si>
  <si>
    <t>killip I</t>
  </si>
  <si>
    <t>TIMI SCORE TotalPoints</t>
  </si>
  <si>
    <t>killip III</t>
  </si>
  <si>
    <t>Education-ILLITERATE</t>
  </si>
  <si>
    <t>CardiacStatus_Presentation-Chest Pain</t>
  </si>
  <si>
    <t>EF&gt; 40</t>
  </si>
  <si>
    <t>Timesincesymptomsonsettofirstmedicalcontact-&gt;  12 hour</t>
  </si>
  <si>
    <t xml:space="preserve"> 6-8 Hour</t>
  </si>
  <si>
    <t>Average_Sleep_Duration &gt; 8 Hour</t>
  </si>
  <si>
    <t>&lt; 6 Hour</t>
  </si>
  <si>
    <r>
      <rPr>
        <sz val="9"/>
        <color indexed="8"/>
        <rFont val="Arial"/>
        <family val="2"/>
      </rPr>
      <t>Age</t>
    </r>
  </si>
  <si>
    <t>Average_Sleep_Duration &gt;  8 H</t>
  </si>
  <si>
    <t>6-8 Hour</t>
  </si>
  <si>
    <r>
      <rPr>
        <sz val="9"/>
        <color indexed="8"/>
        <rFont val="Arial"/>
        <family val="2"/>
      </rPr>
      <t>Total</t>
    </r>
  </si>
  <si>
    <r>
      <rPr>
        <sz val="9"/>
        <color indexed="8"/>
        <rFont val="Arial"/>
        <family val="2"/>
      </rPr>
      <t>OnD_ASPIRIN</t>
    </r>
  </si>
  <si>
    <r>
      <rPr>
        <sz val="9"/>
        <color indexed="8"/>
        <rFont val="Arial"/>
        <family val="2"/>
      </rPr>
      <t>Yes</t>
    </r>
  </si>
  <si>
    <r>
      <rPr>
        <sz val="9"/>
        <color indexed="8"/>
        <rFont val="Arial"/>
        <family val="2"/>
      </rPr>
      <t>OnD_STATIN</t>
    </r>
  </si>
  <si>
    <r>
      <rPr>
        <sz val="9"/>
        <color indexed="8"/>
        <rFont val="Arial"/>
        <family val="2"/>
      </rPr>
      <t>OnD_P2Y12_Inhibitors</t>
    </r>
  </si>
  <si>
    <r>
      <rPr>
        <sz val="9"/>
        <color indexed="8"/>
        <rFont val="Arial"/>
        <family val="2"/>
      </rPr>
      <t>OnD_Beta_blocker</t>
    </r>
  </si>
  <si>
    <r>
      <rPr>
        <sz val="9"/>
        <color indexed="8"/>
        <rFont val="Arial"/>
        <family val="2"/>
      </rPr>
      <t>No</t>
    </r>
  </si>
  <si>
    <r>
      <rPr>
        <sz val="9"/>
        <color indexed="8"/>
        <rFont val="Arial"/>
        <family val="2"/>
      </rPr>
      <t>OnD_Calcium_Channel_Blocker</t>
    </r>
  </si>
  <si>
    <r>
      <rPr>
        <sz val="9"/>
        <color indexed="8"/>
        <rFont val="Arial"/>
        <family val="2"/>
      </rPr>
      <t>OnD_ACE_ARB</t>
    </r>
  </si>
  <si>
    <r>
      <rPr>
        <sz val="9"/>
        <color indexed="8"/>
        <rFont val="Arial"/>
        <family val="2"/>
      </rPr>
      <t>OnD_Aldosterone_Blocking_Antagonist</t>
    </r>
  </si>
  <si>
    <r>
      <rPr>
        <sz val="9"/>
        <color indexed="8"/>
        <rFont val="Arial"/>
        <family val="2"/>
      </rPr>
      <t>OnD_Anticoagulant</t>
    </r>
  </si>
  <si>
    <r>
      <rPr>
        <sz val="9"/>
        <color indexed="8"/>
        <rFont val="Arial"/>
        <family val="2"/>
      </rPr>
      <t>OnD_INSULIN</t>
    </r>
  </si>
  <si>
    <r>
      <rPr>
        <sz val="9"/>
        <color indexed="8"/>
        <rFont val="Arial"/>
        <family val="2"/>
      </rPr>
      <t>OnD_Oral_Anti_glycemics</t>
    </r>
  </si>
  <si>
    <r>
      <rPr>
        <sz val="9"/>
        <color indexed="8"/>
        <rFont val="Arial"/>
        <family val="2"/>
      </rPr>
      <t>OnD_Non_statin_lipid_drugs</t>
    </r>
  </si>
  <si>
    <r>
      <rPr>
        <sz val="9"/>
        <color indexed="8"/>
        <rFont val="Arial"/>
        <family val="2"/>
      </rPr>
      <t>MACE 30 DAYS</t>
    </r>
  </si>
  <si>
    <r>
      <rPr>
        <sz val="9"/>
        <color indexed="8"/>
        <rFont val="Arial"/>
        <family val="2"/>
      </rPr>
      <t>Reinfarction</t>
    </r>
  </si>
  <si>
    <r>
      <rPr>
        <sz val="9"/>
        <color indexed="8"/>
        <rFont val="Arial"/>
        <family val="2"/>
      </rPr>
      <t>Hospitalization for Heart Failure</t>
    </r>
  </si>
  <si>
    <r>
      <rPr>
        <sz val="9"/>
        <color indexed="8"/>
        <rFont val="Arial"/>
        <family val="2"/>
      </rPr>
      <t>Stroke</t>
    </r>
  </si>
  <si>
    <t>TIMI SCORE</t>
  </si>
  <si>
    <t>30 days</t>
  </si>
  <si>
    <t>at 6 month</t>
  </si>
  <si>
    <t>&gt;  8 Hours</t>
  </si>
  <si>
    <t>&lt;  6 Hours</t>
  </si>
  <si>
    <t xml:space="preserve">I </t>
  </si>
  <si>
    <t>II</t>
  </si>
  <si>
    <t>III</t>
  </si>
  <si>
    <t>IV</t>
  </si>
  <si>
    <t>&lt; 1 hour</t>
  </si>
  <si>
    <t>EF</t>
  </si>
  <si>
    <t>Timesincesymptomsonsettofirstmedicalcontact-&lt; 3 hour</t>
  </si>
  <si>
    <t>&gt; 12 hours</t>
  </si>
  <si>
    <t>Tobacco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</si>
</sst>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"/>
    <numFmt numFmtId="165" formatCode="0.0%"/>
    <numFmt numFmtId="166" formatCode="####.00"/>
    <numFmt numFmtId="167" formatCode="####.000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vertAlign val="superscript"/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6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/>
    </xf>
    <xf numFmtId="2" fontId="3" fillId="0" borderId="1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3"/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8" fontId="3" fillId="0" borderId="1" xfId="2" applyNumberFormat="1" applyFont="1" applyBorder="1" applyAlignment="1">
      <alignment horizontal="center" vertical="center"/>
    </xf>
    <xf numFmtId="168" fontId="3" fillId="2" borderId="1" xfId="2" applyNumberFormat="1" applyFont="1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164" fontId="3" fillId="0" borderId="1" xfId="3" applyNumberFormat="1" applyFont="1" applyBorder="1" applyAlignment="1">
      <alignment horizontal="center" vertical="center"/>
    </xf>
    <xf numFmtId="164" fontId="3" fillId="0" borderId="7" xfId="3" applyNumberFormat="1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 wrapText="1"/>
    </xf>
    <xf numFmtId="164" fontId="3" fillId="0" borderId="8" xfId="3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top"/>
    </xf>
    <xf numFmtId="0" fontId="3" fillId="3" borderId="1" xfId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/>
    </xf>
    <xf numFmtId="168" fontId="1" fillId="2" borderId="1" xfId="1" applyNumberFormat="1" applyFill="1" applyBorder="1" applyAlignment="1">
      <alignment horizontal="center" vertical="center"/>
    </xf>
    <xf numFmtId="168" fontId="1" fillId="0" borderId="1" xfId="1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3" fillId="4" borderId="1" xfId="1" applyNumberFormat="1" applyFont="1" applyFill="1" applyBorder="1" applyAlignment="1">
      <alignment horizontal="center" vertical="center"/>
    </xf>
    <xf numFmtId="165" fontId="3" fillId="4" borderId="8" xfId="1" applyNumberFormat="1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 wrapText="1"/>
    </xf>
    <xf numFmtId="164" fontId="8" fillId="0" borderId="1" xfId="4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/>
    </xf>
    <xf numFmtId="0" fontId="8" fillId="4" borderId="1" xfId="4" applyFont="1" applyFill="1" applyBorder="1" applyAlignment="1">
      <alignment horizontal="center" vertical="center" wrapText="1"/>
    </xf>
    <xf numFmtId="164" fontId="8" fillId="4" borderId="1" xfId="4" applyNumberFormat="1" applyFont="1" applyFill="1" applyBorder="1" applyAlignment="1">
      <alignment horizontal="center" vertical="center"/>
    </xf>
    <xf numFmtId="0" fontId="8" fillId="4" borderId="8" xfId="4" applyFont="1" applyFill="1" applyBorder="1" applyAlignment="1">
      <alignment horizontal="center" vertical="center" wrapText="1"/>
    </xf>
    <xf numFmtId="164" fontId="8" fillId="4" borderId="8" xfId="4" applyNumberFormat="1" applyFont="1" applyFill="1" applyBorder="1" applyAlignment="1">
      <alignment horizontal="center" vertical="center"/>
    </xf>
    <xf numFmtId="0" fontId="7" fillId="0" borderId="1" xfId="4" applyBorder="1" applyAlignment="1">
      <alignment horizontal="center" vertical="center"/>
    </xf>
    <xf numFmtId="0" fontId="7" fillId="0" borderId="0" xfId="5"/>
    <xf numFmtId="0" fontId="2" fillId="0" borderId="1" xfId="5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 wrapText="1"/>
    </xf>
    <xf numFmtId="164" fontId="8" fillId="0" borderId="1" xfId="5" applyNumberFormat="1" applyFont="1" applyBorder="1" applyAlignment="1">
      <alignment horizontal="center" vertical="center"/>
    </xf>
    <xf numFmtId="0" fontId="7" fillId="0" borderId="1" xfId="5" applyBorder="1" applyAlignment="1">
      <alignment horizontal="center" vertical="center"/>
    </xf>
    <xf numFmtId="0" fontId="1" fillId="0" borderId="0" xfId="1"/>
    <xf numFmtId="0" fontId="3" fillId="0" borderId="8" xfId="2" applyFont="1" applyBorder="1" applyAlignment="1">
      <alignment horizontal="center" vertical="center" wrapText="1"/>
    </xf>
    <xf numFmtId="164" fontId="3" fillId="0" borderId="8" xfId="2" applyNumberFormat="1" applyFont="1" applyBorder="1" applyAlignment="1">
      <alignment horizontal="center" vertical="center"/>
    </xf>
    <xf numFmtId="2" fontId="3" fillId="0" borderId="8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wrapText="1"/>
    </xf>
    <xf numFmtId="166" fontId="3" fillId="0" borderId="1" xfId="1" applyNumberFormat="1" applyFont="1" applyBorder="1" applyAlignment="1">
      <alignment horizontal="right" vertical="top"/>
    </xf>
    <xf numFmtId="167" fontId="3" fillId="0" borderId="1" xfId="1" applyNumberFormat="1" applyFont="1" applyBorder="1" applyAlignment="1">
      <alignment horizontal="right" vertical="top"/>
    </xf>
    <xf numFmtId="0" fontId="3" fillId="0" borderId="0" xfId="2" applyFont="1" applyAlignment="1">
      <alignment horizontal="center" vertical="center" wrapText="1"/>
    </xf>
    <xf numFmtId="2" fontId="3" fillId="0" borderId="0" xfId="2" applyNumberFormat="1" applyFont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8" fontId="3" fillId="2" borderId="0" xfId="2" applyNumberFormat="1" applyFont="1" applyFill="1" applyAlignment="1">
      <alignment horizontal="center" vertical="center"/>
    </xf>
    <xf numFmtId="0" fontId="1" fillId="0" borderId="1" xfId="2" applyBorder="1"/>
    <xf numFmtId="0" fontId="8" fillId="0" borderId="8" xfId="4" applyFont="1" applyBorder="1" applyAlignment="1">
      <alignment horizontal="center" vertical="center" wrapText="1"/>
    </xf>
    <xf numFmtId="164" fontId="8" fillId="0" borderId="8" xfId="4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top" wrapText="1"/>
    </xf>
    <xf numFmtId="0" fontId="0" fillId="0" borderId="4" xfId="1" applyFont="1" applyBorder="1" applyAlignment="1">
      <alignment horizontal="center" vertical="center" wrapText="1"/>
    </xf>
    <xf numFmtId="168" fontId="1" fillId="0" borderId="4" xfId="1" applyNumberFormat="1" applyBorder="1" applyAlignment="1">
      <alignment horizontal="center" vertical="center"/>
    </xf>
    <xf numFmtId="0" fontId="3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center" wrapText="1"/>
    </xf>
    <xf numFmtId="166" fontId="3" fillId="2" borderId="1" xfId="1" applyNumberFormat="1" applyFont="1" applyFill="1" applyBorder="1" applyAlignment="1">
      <alignment horizontal="right" vertical="top"/>
    </xf>
    <xf numFmtId="167" fontId="3" fillId="2" borderId="1" xfId="1" applyNumberFormat="1" applyFont="1" applyFill="1" applyBorder="1" applyAlignment="1">
      <alignment horizontal="right" vertical="top"/>
    </xf>
    <xf numFmtId="168" fontId="1" fillId="2" borderId="4" xfId="1" applyNumberFormat="1" applyFill="1" applyBorder="1" applyAlignment="1">
      <alignment horizontal="center" vertical="center"/>
    </xf>
    <xf numFmtId="0" fontId="3" fillId="0" borderId="8" xfId="1" applyFont="1" applyBorder="1" applyAlignment="1">
      <alignment vertical="top" wrapText="1"/>
    </xf>
    <xf numFmtId="0" fontId="2" fillId="0" borderId="9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0" fillId="0" borderId="1" xfId="0" applyBorder="1"/>
    <xf numFmtId="0" fontId="3" fillId="0" borderId="1" xfId="3" applyFont="1" applyBorder="1" applyAlignment="1">
      <alignment horizontal="center" wrapText="1"/>
    </xf>
    <xf numFmtId="168" fontId="3" fillId="0" borderId="1" xfId="3" applyNumberFormat="1" applyFont="1" applyBorder="1" applyAlignment="1">
      <alignment horizontal="center" vertical="center"/>
    </xf>
    <xf numFmtId="168" fontId="1" fillId="0" borderId="1" xfId="3" applyNumberFormat="1" applyBorder="1" applyAlignment="1">
      <alignment horizontal="center" vertical="center"/>
    </xf>
    <xf numFmtId="168" fontId="3" fillId="0" borderId="1" xfId="3" applyNumberFormat="1" applyFont="1" applyBorder="1" applyAlignment="1">
      <alignment horizontal="center" vertical="center" wrapText="1"/>
    </xf>
    <xf numFmtId="168" fontId="3" fillId="2" borderId="1" xfId="3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left" vertical="top" wrapText="1"/>
    </xf>
    <xf numFmtId="0" fontId="10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top" wrapText="1"/>
    </xf>
    <xf numFmtId="0" fontId="0" fillId="5" borderId="1" xfId="0" applyFill="1" applyBorder="1"/>
    <xf numFmtId="0" fontId="1" fillId="0" borderId="0" xfId="2"/>
    <xf numFmtId="0" fontId="3" fillId="6" borderId="1" xfId="3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10" fillId="0" borderId="1" xfId="8" applyFont="1" applyBorder="1" applyAlignment="1">
      <alignment horizontal="left" vertical="top" wrapText="1"/>
    </xf>
    <xf numFmtId="0" fontId="8" fillId="6" borderId="1" xfId="4" applyFont="1" applyFill="1" applyBorder="1" applyAlignment="1">
      <alignment horizontal="center" vertical="center" wrapText="1"/>
    </xf>
    <xf numFmtId="0" fontId="10" fillId="0" borderId="1" xfId="8" applyFont="1" applyBorder="1" applyAlignment="1">
      <alignment horizontal="center" vertical="center" wrapText="1"/>
    </xf>
    <xf numFmtId="164" fontId="10" fillId="0" borderId="1" xfId="8" applyNumberFormat="1" applyFont="1" applyBorder="1" applyAlignment="1">
      <alignment horizontal="center" vertical="center"/>
    </xf>
    <xf numFmtId="0" fontId="9" fillId="0" borderId="1" xfId="8" applyBorder="1" applyAlignment="1">
      <alignment horizontal="center" vertical="center"/>
    </xf>
    <xf numFmtId="0" fontId="10" fillId="0" borderId="1" xfId="8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8" xfId="4" applyFont="1" applyFill="1" applyBorder="1" applyAlignment="1">
      <alignment vertical="center" wrapText="1"/>
    </xf>
    <xf numFmtId="0" fontId="9" fillId="0" borderId="0" xfId="9"/>
    <xf numFmtId="168" fontId="3" fillId="0" borderId="4" xfId="3" applyNumberFormat="1" applyFont="1" applyBorder="1" applyAlignment="1">
      <alignment horizontal="center" vertical="center"/>
    </xf>
    <xf numFmtId="168" fontId="3" fillId="2" borderId="4" xfId="3" applyNumberFormat="1" applyFont="1" applyFill="1" applyBorder="1" applyAlignment="1">
      <alignment horizontal="center" vertical="center"/>
    </xf>
    <xf numFmtId="0" fontId="3" fillId="0" borderId="8" xfId="3" applyFont="1" applyBorder="1" applyAlignment="1">
      <alignment horizontal="center" wrapText="1"/>
    </xf>
    <xf numFmtId="168" fontId="7" fillId="0" borderId="1" xfId="4" applyNumberFormat="1" applyBorder="1" applyAlignment="1">
      <alignment horizontal="center" vertical="center"/>
    </xf>
    <xf numFmtId="0" fontId="8" fillId="0" borderId="5" xfId="5" applyFont="1" applyBorder="1" applyAlignment="1">
      <alignment horizontal="center" vertical="center" wrapText="1"/>
    </xf>
    <xf numFmtId="0" fontId="8" fillId="0" borderId="6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4" xfId="5" applyFont="1" applyBorder="1" applyAlignment="1">
      <alignment horizontal="center" vertical="center" wrapText="1"/>
    </xf>
    <xf numFmtId="0" fontId="8" fillId="0" borderId="3" xfId="5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8" fontId="7" fillId="2" borderId="1" xfId="4" applyNumberFormat="1" applyFill="1" applyBorder="1" applyAlignment="1">
      <alignment horizontal="center" vertical="center"/>
    </xf>
    <xf numFmtId="0" fontId="7" fillId="0" borderId="1" xfId="4" applyBorder="1" applyAlignment="1">
      <alignment horizontal="center" vertical="center"/>
    </xf>
    <xf numFmtId="0" fontId="7" fillId="0" borderId="8" xfId="4" applyBorder="1" applyAlignment="1">
      <alignment horizontal="center" vertical="center"/>
    </xf>
    <xf numFmtId="0" fontId="7" fillId="2" borderId="1" xfId="4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1" xfId="5" applyBorder="1" applyAlignment="1">
      <alignment horizontal="center" vertical="center"/>
    </xf>
    <xf numFmtId="0" fontId="7" fillId="2" borderId="1" xfId="5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 wrapText="1"/>
    </xf>
    <xf numFmtId="0" fontId="2" fillId="0" borderId="1" xfId="5" applyFont="1" applyBorder="1" applyAlignment="1">
      <alignment horizontal="center" vertical="center"/>
    </xf>
    <xf numFmtId="168" fontId="7" fillId="0" borderId="1" xfId="5" applyNumberFormat="1" applyBorder="1" applyAlignment="1">
      <alignment horizontal="center" vertical="center"/>
    </xf>
    <xf numFmtId="0" fontId="8" fillId="4" borderId="1" xfId="4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/>
    </xf>
    <xf numFmtId="0" fontId="7" fillId="4" borderId="1" xfId="4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168" fontId="1" fillId="0" borderId="1" xfId="3" applyNumberFormat="1" applyBorder="1" applyAlignment="1">
      <alignment horizontal="center" vertical="center"/>
    </xf>
    <xf numFmtId="0" fontId="1" fillId="2" borderId="1" xfId="3" applyFill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168" fontId="1" fillId="2" borderId="1" xfId="3" applyNumberFormat="1" applyFill="1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0" fontId="1" fillId="0" borderId="7" xfId="3" applyBorder="1" applyAlignment="1">
      <alignment horizontal="center" vertical="center"/>
    </xf>
    <xf numFmtId="0" fontId="1" fillId="0" borderId="4" xfId="3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68" fontId="1" fillId="0" borderId="1" xfId="1" applyNumberFormat="1" applyBorder="1" applyAlignment="1">
      <alignment horizontal="center" vertical="center"/>
    </xf>
    <xf numFmtId="168" fontId="1" fillId="2" borderId="1" xfId="1" applyNumberForma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7" fillId="2" borderId="8" xfId="4" applyFill="1" applyBorder="1" applyAlignment="1">
      <alignment horizontal="center" vertical="center"/>
    </xf>
    <xf numFmtId="0" fontId="7" fillId="4" borderId="8" xfId="4" applyFill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10" fillId="0" borderId="1" xfId="8" applyFont="1" applyBorder="1" applyAlignment="1">
      <alignment horizontal="center" vertical="center" wrapText="1"/>
    </xf>
    <xf numFmtId="0" fontId="2" fillId="0" borderId="1" xfId="8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1" xfId="3" applyFont="1" applyBorder="1" applyAlignment="1">
      <alignment horizontal="center" wrapText="1"/>
    </xf>
    <xf numFmtId="0" fontId="2" fillId="0" borderId="8" xfId="3" applyFont="1" applyBorder="1" applyAlignment="1">
      <alignment horizontal="center" vertical="center"/>
    </xf>
  </cellXfs>
  <cellStyles count="10">
    <cellStyle name="Normal" xfId="0" builtinId="0"/>
    <cellStyle name="Normal_MULTI" xfId="9"/>
    <cellStyle name="Normal_Sheet1" xfId="1"/>
    <cellStyle name="Normal_Sheet1_1" xfId="5"/>
    <cellStyle name="Normal_Sheet1_2" xfId="8"/>
    <cellStyle name="Normal_Sheet2" xfId="2"/>
    <cellStyle name="Normal_Sheet2_1" xfId="7"/>
    <cellStyle name="Normal_Sheet3" xfId="3"/>
    <cellStyle name="Normal_Sheet3_1" xfId="4"/>
    <cellStyle name="Normal_Sheet5_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TABLES!$C$355:$C$360</c:f>
              <c:strCache>
                <c:ptCount val="6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&gt;50</c:v>
                </c:pt>
              </c:strCache>
            </c:strRef>
          </c:cat>
          <c:val>
            <c:numRef>
              <c:f>TABLES!$E$355:$E$360</c:f>
              <c:numCache>
                <c:formatCode>0.0%</c:formatCode>
                <c:ptCount val="6"/>
                <c:pt idx="0">
                  <c:v>1.9411764705882354E-2</c:v>
                </c:pt>
                <c:pt idx="1">
                  <c:v>0.05</c:v>
                </c:pt>
                <c:pt idx="2">
                  <c:v>0.32941176470588235</c:v>
                </c:pt>
                <c:pt idx="3">
                  <c:v>0.22705882352941176</c:v>
                </c:pt>
                <c:pt idx="4">
                  <c:v>0.35411764705882354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C-423F-ACC2-4F0D708139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5561344"/>
        <c:axId val="98451840"/>
        <c:axId val="0"/>
      </c:bar3DChart>
      <c:catAx>
        <c:axId val="855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451840"/>
        <c:crosses val="autoZero"/>
        <c:auto val="1"/>
        <c:lblAlgn val="ctr"/>
        <c:lblOffset val="100"/>
        <c:noMultiLvlLbl val="0"/>
      </c:catAx>
      <c:valAx>
        <c:axId val="9845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2.475371828521435E-2"/>
              <c:y val="0.39024606299212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8556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TABLES!$M$351:$M$354</c:f>
              <c:strCache>
                <c:ptCount val="4"/>
                <c:pt idx="0">
                  <c:v>&lt; 30</c:v>
                </c:pt>
                <c:pt idx="1">
                  <c:v>30-40</c:v>
                </c:pt>
                <c:pt idx="2">
                  <c:v>40-50</c:v>
                </c:pt>
                <c:pt idx="3">
                  <c:v>&gt; 50</c:v>
                </c:pt>
              </c:strCache>
            </c:strRef>
          </c:cat>
          <c:val>
            <c:numRef>
              <c:f>TABLES!$O$351:$O$354</c:f>
              <c:numCache>
                <c:formatCode>0.0%</c:formatCode>
                <c:ptCount val="4"/>
                <c:pt idx="0">
                  <c:v>6.9411764705882353E-2</c:v>
                </c:pt>
                <c:pt idx="1">
                  <c:v>0.55647058823529416</c:v>
                </c:pt>
                <c:pt idx="2">
                  <c:v>0.35411764705882354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A82-B9B4-06654E1C83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MULTI!$D$195</c:f>
              <c:strCache>
                <c:ptCount val="1"/>
                <c:pt idx="0">
                  <c:v>At discharge</c:v>
                </c:pt>
              </c:strCache>
            </c:strRef>
          </c:tx>
          <c:invertIfNegative val="0"/>
          <c:cat>
            <c:numRef>
              <c:f>MULTI!$B$196:$B$209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MULTI!$D$196:$D$209</c:f>
              <c:numCache>
                <c:formatCode>0.0%</c:formatCode>
                <c:ptCount val="14"/>
                <c:pt idx="0">
                  <c:v>5.9523809523809521E-3</c:v>
                </c:pt>
                <c:pt idx="1">
                  <c:v>3.5714285714285712E-2</c:v>
                </c:pt>
                <c:pt idx="2">
                  <c:v>0.13095238095238096</c:v>
                </c:pt>
                <c:pt idx="3">
                  <c:v>0.17261904761904762</c:v>
                </c:pt>
                <c:pt idx="4">
                  <c:v>0.15476190476190477</c:v>
                </c:pt>
                <c:pt idx="5">
                  <c:v>0.10714285714285714</c:v>
                </c:pt>
                <c:pt idx="6">
                  <c:v>5.3571428571428568E-2</c:v>
                </c:pt>
                <c:pt idx="7">
                  <c:v>7.7380952380952384E-2</c:v>
                </c:pt>
                <c:pt idx="8">
                  <c:v>8.3333333333333329E-2</c:v>
                </c:pt>
                <c:pt idx="9">
                  <c:v>2.976190476190476E-2</c:v>
                </c:pt>
                <c:pt idx="10">
                  <c:v>6.5476190476190479E-2</c:v>
                </c:pt>
                <c:pt idx="11">
                  <c:v>6.5476190476190479E-2</c:v>
                </c:pt>
                <c:pt idx="12">
                  <c:v>1.7857142857142856E-2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5-43B6-A57F-3EF793CF099A}"/>
            </c:ext>
          </c:extLst>
        </c:ser>
        <c:ser>
          <c:idx val="1"/>
          <c:order val="1"/>
          <c:tx>
            <c:strRef>
              <c:f>MULTI!$F$195</c:f>
              <c:strCache>
                <c:ptCount val="1"/>
                <c:pt idx="0">
                  <c:v>At 30 days</c:v>
                </c:pt>
              </c:strCache>
            </c:strRef>
          </c:tx>
          <c:invertIfNegative val="0"/>
          <c:cat>
            <c:numRef>
              <c:f>MULTI!$B$196:$B$209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MULTI!$F$196:$F$209</c:f>
              <c:numCache>
                <c:formatCode>0.0%</c:formatCode>
                <c:ptCount val="14"/>
                <c:pt idx="0">
                  <c:v>4.7619047619047623E-3</c:v>
                </c:pt>
                <c:pt idx="1">
                  <c:v>5.7142857142857141E-2</c:v>
                </c:pt>
                <c:pt idx="2">
                  <c:v>0.13333333333333333</c:v>
                </c:pt>
                <c:pt idx="3">
                  <c:v>0.19523809523809524</c:v>
                </c:pt>
                <c:pt idx="4">
                  <c:v>0.14285714285714285</c:v>
                </c:pt>
                <c:pt idx="5">
                  <c:v>0.10476190476190476</c:v>
                </c:pt>
                <c:pt idx="6">
                  <c:v>6.1904761904761907E-2</c:v>
                </c:pt>
                <c:pt idx="7">
                  <c:v>7.6190476190476197E-2</c:v>
                </c:pt>
                <c:pt idx="8">
                  <c:v>7.6190476190476197E-2</c:v>
                </c:pt>
                <c:pt idx="9">
                  <c:v>2.3809523809523808E-2</c:v>
                </c:pt>
                <c:pt idx="10">
                  <c:v>5.2380952380952382E-2</c:v>
                </c:pt>
                <c:pt idx="11">
                  <c:v>5.2380952380952382E-2</c:v>
                </c:pt>
                <c:pt idx="12">
                  <c:v>1.9047619047619049E-2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5-43B6-A57F-3EF793CF099A}"/>
            </c:ext>
          </c:extLst>
        </c:ser>
        <c:ser>
          <c:idx val="2"/>
          <c:order val="2"/>
          <c:tx>
            <c:strRef>
              <c:f>MULTI!$H$195</c:f>
              <c:strCache>
                <c:ptCount val="1"/>
                <c:pt idx="0">
                  <c:v>At 6 month</c:v>
                </c:pt>
              </c:strCache>
            </c:strRef>
          </c:tx>
          <c:invertIfNegative val="0"/>
          <c:cat>
            <c:numRef>
              <c:f>MULTI!$B$196:$B$209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MULTI!$H$196:$H$209</c:f>
              <c:numCache>
                <c:formatCode>0.0%</c:formatCode>
                <c:ptCount val="14"/>
                <c:pt idx="0">
                  <c:v>6.920415224913495E-3</c:v>
                </c:pt>
                <c:pt idx="1">
                  <c:v>6.9204152249134954E-2</c:v>
                </c:pt>
                <c:pt idx="2">
                  <c:v>0.12802768166089964</c:v>
                </c:pt>
                <c:pt idx="3">
                  <c:v>0.19377162629757785</c:v>
                </c:pt>
                <c:pt idx="4">
                  <c:v>0.13840830449826991</c:v>
                </c:pt>
                <c:pt idx="5">
                  <c:v>0.10380622837370242</c:v>
                </c:pt>
                <c:pt idx="6">
                  <c:v>5.8823529411764705E-2</c:v>
                </c:pt>
                <c:pt idx="7">
                  <c:v>7.6124567474048443E-2</c:v>
                </c:pt>
                <c:pt idx="8">
                  <c:v>8.9965397923875437E-2</c:v>
                </c:pt>
                <c:pt idx="9">
                  <c:v>2.768166089965398E-2</c:v>
                </c:pt>
                <c:pt idx="10">
                  <c:v>4.1522491349480967E-2</c:v>
                </c:pt>
                <c:pt idx="11">
                  <c:v>4.1522491349480967E-2</c:v>
                </c:pt>
                <c:pt idx="12">
                  <c:v>2.0761245674740483E-2</c:v>
                </c:pt>
                <c:pt idx="13">
                  <c:v>3.4602076124567475E-3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5-43B6-A57F-3EF793CF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420160"/>
        <c:axId val="71430528"/>
        <c:axId val="0"/>
      </c:bar3DChart>
      <c:catAx>
        <c:axId val="714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149230658094343"/>
              <c:y val="0.870683872849227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1430528"/>
        <c:crosses val="autoZero"/>
        <c:auto val="1"/>
        <c:lblAlgn val="ctr"/>
        <c:lblOffset val="100"/>
        <c:noMultiLvlLbl val="0"/>
      </c:catAx>
      <c:valAx>
        <c:axId val="7143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14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1623</xdr:row>
      <xdr:rowOff>0</xdr:rowOff>
    </xdr:from>
    <xdr:to>
      <xdr:col>27</xdr:col>
      <xdr:colOff>583747</xdr:colOff>
      <xdr:row>1648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2179" y="366753321"/>
          <a:ext cx="4257675" cy="4800600"/>
        </a:xfrm>
        <a:prstGeom prst="rect">
          <a:avLst/>
        </a:prstGeom>
      </xdr:spPr>
    </xdr:pic>
    <xdr:clientData/>
  </xdr:twoCellAnchor>
  <xdr:twoCellAnchor>
    <xdr:from>
      <xdr:col>5</xdr:col>
      <xdr:colOff>127000</xdr:colOff>
      <xdr:row>348</xdr:row>
      <xdr:rowOff>83607</xdr:rowOff>
    </xdr:from>
    <xdr:to>
      <xdr:col>11</xdr:col>
      <xdr:colOff>317500</xdr:colOff>
      <xdr:row>362</xdr:row>
      <xdr:rowOff>159807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433916</xdr:colOff>
      <xdr:row>363</xdr:row>
      <xdr:rowOff>295274</xdr:rowOff>
    </xdr:from>
    <xdr:to>
      <xdr:col>12</xdr:col>
      <xdr:colOff>783166</xdr:colOff>
      <xdr:row>378</xdr:row>
      <xdr:rowOff>64557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212</xdr:row>
      <xdr:rowOff>119062</xdr:rowOff>
    </xdr:from>
    <xdr:to>
      <xdr:col>10</xdr:col>
      <xdr:colOff>57150</xdr:colOff>
      <xdr:row>227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984"/>
  <sheetViews>
    <sheetView tabSelected="1" topLeftCell="C896" zoomScale="90" zoomScaleNormal="90" workbookViewId="0">
      <selection activeCell="H1013" sqref="H1013"/>
    </sheetView>
  </sheetViews>
  <sheetFormatPr defaultColWidth="9.109375" defaultRowHeight="14.4" x14ac:dyDescent="0.3"/>
  <cols>
    <col min="1" max="2" width="9.109375" style="18"/>
    <col min="3" max="3" width="20.88671875" style="18" customWidth="1"/>
    <col min="4" max="4" width="16.44140625" style="18" customWidth="1"/>
    <col min="5" max="5" width="14.88671875" style="18" customWidth="1"/>
    <col min="6" max="6" width="11.5546875" style="18" customWidth="1"/>
    <col min="7" max="7" width="11.109375" style="18" customWidth="1"/>
    <col min="8" max="8" width="12.6640625" style="18" customWidth="1"/>
    <col min="9" max="9" width="9.109375" style="18"/>
    <col min="10" max="10" width="11.88671875" style="18" customWidth="1"/>
    <col min="11" max="12" width="9.109375" style="18"/>
    <col min="13" max="13" width="18.33203125" style="18" customWidth="1"/>
    <col min="14" max="14" width="16.88671875" style="18" customWidth="1"/>
    <col min="15" max="16384" width="9.109375" style="18"/>
  </cols>
  <sheetData>
    <row r="3" spans="3:5" x14ac:dyDescent="0.3">
      <c r="C3" s="8"/>
      <c r="D3" s="8"/>
      <c r="E3" s="8"/>
    </row>
    <row r="4" spans="3:5" x14ac:dyDescent="0.3">
      <c r="C4" s="8"/>
      <c r="D4" s="8"/>
      <c r="E4" s="8"/>
    </row>
    <row r="5" spans="3:5" x14ac:dyDescent="0.3">
      <c r="C5" s="8"/>
      <c r="D5" s="8"/>
      <c r="E5" s="8"/>
    </row>
    <row r="6" spans="3:5" x14ac:dyDescent="0.3">
      <c r="C6" s="6"/>
      <c r="D6" s="6"/>
      <c r="E6" s="6"/>
    </row>
    <row r="7" spans="3:5" x14ac:dyDescent="0.3">
      <c r="C7" s="15" t="s">
        <v>35</v>
      </c>
      <c r="D7" s="9" t="s">
        <v>307</v>
      </c>
      <c r="E7" s="9" t="s">
        <v>308</v>
      </c>
    </row>
    <row r="8" spans="3:5" x14ac:dyDescent="0.3">
      <c r="C8" s="9" t="s">
        <v>309</v>
      </c>
      <c r="D8" s="10">
        <v>45</v>
      </c>
      <c r="E8" s="19">
        <f>D8/1700</f>
        <v>2.6470588235294117E-2</v>
      </c>
    </row>
    <row r="9" spans="3:5" x14ac:dyDescent="0.3">
      <c r="C9" s="9" t="s">
        <v>310</v>
      </c>
      <c r="D9" s="10">
        <v>621</v>
      </c>
      <c r="E9" s="19">
        <f t="shared" ref="E9:E12" si="0">D9/1700</f>
        <v>0.36529411764705882</v>
      </c>
    </row>
    <row r="10" spans="3:5" x14ac:dyDescent="0.3">
      <c r="C10" s="9" t="s">
        <v>311</v>
      </c>
      <c r="D10" s="10">
        <v>906</v>
      </c>
      <c r="E10" s="19">
        <f t="shared" si="0"/>
        <v>0.53294117647058825</v>
      </c>
    </row>
    <row r="11" spans="3:5" x14ac:dyDescent="0.3">
      <c r="C11" s="9" t="s">
        <v>312</v>
      </c>
      <c r="D11" s="10">
        <v>128</v>
      </c>
      <c r="E11" s="19">
        <f t="shared" si="0"/>
        <v>7.5294117647058817E-2</v>
      </c>
    </row>
    <row r="12" spans="3:5" x14ac:dyDescent="0.3">
      <c r="C12" s="9" t="s">
        <v>36</v>
      </c>
      <c r="D12" s="10">
        <v>1700</v>
      </c>
      <c r="E12" s="19">
        <f t="shared" si="0"/>
        <v>1</v>
      </c>
    </row>
    <row r="13" spans="3:5" x14ac:dyDescent="0.3">
      <c r="C13" s="8"/>
      <c r="D13" s="8"/>
      <c r="E13" s="8"/>
    </row>
    <row r="14" spans="3:5" x14ac:dyDescent="0.3">
      <c r="C14" s="6"/>
      <c r="D14" s="6"/>
      <c r="E14" s="6"/>
    </row>
    <row r="15" spans="3:5" x14ac:dyDescent="0.3">
      <c r="C15" s="15" t="s">
        <v>37</v>
      </c>
      <c r="D15" s="9" t="s">
        <v>307</v>
      </c>
      <c r="E15" s="9" t="s">
        <v>308</v>
      </c>
    </row>
    <row r="16" spans="3:5" x14ac:dyDescent="0.3">
      <c r="C16" s="9" t="s">
        <v>38</v>
      </c>
      <c r="D16" s="10">
        <v>330</v>
      </c>
      <c r="E16" s="19">
        <f t="shared" ref="E16:E18" si="1">D16/1700</f>
        <v>0.19411764705882353</v>
      </c>
    </row>
    <row r="17" spans="3:5" x14ac:dyDescent="0.3">
      <c r="C17" s="9" t="s">
        <v>39</v>
      </c>
      <c r="D17" s="10">
        <v>1370</v>
      </c>
      <c r="E17" s="19">
        <f t="shared" si="1"/>
        <v>0.80588235294117649</v>
      </c>
    </row>
    <row r="18" spans="3:5" x14ac:dyDescent="0.3">
      <c r="C18" s="9" t="s">
        <v>36</v>
      </c>
      <c r="D18" s="10">
        <v>1700</v>
      </c>
      <c r="E18" s="19">
        <f t="shared" si="1"/>
        <v>1</v>
      </c>
    </row>
    <row r="19" spans="3:5" x14ac:dyDescent="0.3">
      <c r="C19" s="8"/>
      <c r="D19" s="8"/>
      <c r="E19" s="8"/>
    </row>
    <row r="20" spans="3:5" x14ac:dyDescent="0.3">
      <c r="C20" s="6"/>
      <c r="D20" s="6"/>
      <c r="E20" s="6"/>
    </row>
    <row r="21" spans="3:5" x14ac:dyDescent="0.3">
      <c r="C21" s="15" t="s">
        <v>40</v>
      </c>
      <c r="D21" s="9" t="s">
        <v>307</v>
      </c>
      <c r="E21" s="9" t="s">
        <v>308</v>
      </c>
    </row>
    <row r="22" spans="3:5" x14ac:dyDescent="0.3">
      <c r="C22" s="9" t="s">
        <v>41</v>
      </c>
      <c r="D22" s="10">
        <v>2</v>
      </c>
      <c r="E22" s="19">
        <f t="shared" ref="E22:E27" si="2">D22/1700</f>
        <v>1.176470588235294E-3</v>
      </c>
    </row>
    <row r="23" spans="3:5" x14ac:dyDescent="0.3">
      <c r="C23" s="9" t="s">
        <v>42</v>
      </c>
      <c r="D23" s="10">
        <v>1053</v>
      </c>
      <c r="E23" s="19">
        <f t="shared" si="2"/>
        <v>0.61941176470588233</v>
      </c>
    </row>
    <row r="24" spans="3:5" x14ac:dyDescent="0.3">
      <c r="C24" s="9" t="s">
        <v>43</v>
      </c>
      <c r="D24" s="10">
        <v>8</v>
      </c>
      <c r="E24" s="19">
        <f t="shared" si="2"/>
        <v>4.7058823529411761E-3</v>
      </c>
    </row>
    <row r="25" spans="3:5" x14ac:dyDescent="0.3">
      <c r="C25" s="9" t="s">
        <v>44</v>
      </c>
      <c r="D25" s="10">
        <v>606</v>
      </c>
      <c r="E25" s="19">
        <f t="shared" si="2"/>
        <v>0.35647058823529409</v>
      </c>
    </row>
    <row r="26" spans="3:5" x14ac:dyDescent="0.3">
      <c r="C26" s="9" t="s">
        <v>45</v>
      </c>
      <c r="D26" s="10">
        <v>31</v>
      </c>
      <c r="E26" s="19">
        <f t="shared" si="2"/>
        <v>1.8235294117647058E-2</v>
      </c>
    </row>
    <row r="27" spans="3:5" x14ac:dyDescent="0.3">
      <c r="C27" s="9" t="s">
        <v>36</v>
      </c>
      <c r="D27" s="10">
        <v>1700</v>
      </c>
      <c r="E27" s="19">
        <f t="shared" si="2"/>
        <v>1</v>
      </c>
    </row>
    <row r="28" spans="3:5" x14ac:dyDescent="0.3">
      <c r="C28" s="8"/>
      <c r="D28" s="8"/>
      <c r="E28" s="8"/>
    </row>
    <row r="29" spans="3:5" x14ac:dyDescent="0.3">
      <c r="C29" s="6"/>
      <c r="D29" s="6"/>
      <c r="E29" s="6"/>
    </row>
    <row r="30" spans="3:5" x14ac:dyDescent="0.3">
      <c r="C30" s="15" t="s">
        <v>46</v>
      </c>
      <c r="D30" s="9" t="s">
        <v>307</v>
      </c>
      <c r="E30" s="9" t="s">
        <v>308</v>
      </c>
    </row>
    <row r="31" spans="3:5" x14ac:dyDescent="0.3">
      <c r="C31" s="9" t="s">
        <v>47</v>
      </c>
      <c r="D31" s="10">
        <v>634</v>
      </c>
      <c r="E31" s="19">
        <f t="shared" ref="E31:E33" si="3">D31/1700</f>
        <v>0.37294117647058822</v>
      </c>
    </row>
    <row r="32" spans="3:5" x14ac:dyDescent="0.3">
      <c r="C32" s="9" t="s">
        <v>48</v>
      </c>
      <c r="D32" s="10">
        <v>1066</v>
      </c>
      <c r="E32" s="19">
        <f t="shared" si="3"/>
        <v>0.62705882352941178</v>
      </c>
    </row>
    <row r="33" spans="3:5" x14ac:dyDescent="0.3">
      <c r="C33" s="9" t="s">
        <v>36</v>
      </c>
      <c r="D33" s="10">
        <v>1700</v>
      </c>
      <c r="E33" s="19">
        <f t="shared" si="3"/>
        <v>1</v>
      </c>
    </row>
    <row r="34" spans="3:5" x14ac:dyDescent="0.3">
      <c r="C34" s="8"/>
      <c r="D34" s="8"/>
      <c r="E34" s="8"/>
    </row>
    <row r="35" spans="3:5" x14ac:dyDescent="0.3">
      <c r="C35" s="6"/>
      <c r="D35" s="6"/>
      <c r="E35" s="6"/>
    </row>
    <row r="36" spans="3:5" x14ac:dyDescent="0.3">
      <c r="C36" s="15" t="s">
        <v>49</v>
      </c>
      <c r="D36" s="9" t="s">
        <v>307</v>
      </c>
      <c r="E36" s="9" t="s">
        <v>308</v>
      </c>
    </row>
    <row r="37" spans="3:5" x14ac:dyDescent="0.3">
      <c r="C37" s="9" t="s">
        <v>50</v>
      </c>
      <c r="D37" s="10">
        <v>94</v>
      </c>
      <c r="E37" s="19">
        <f t="shared" ref="E37:E41" si="4">D37/1700</f>
        <v>5.5294117647058827E-2</v>
      </c>
    </row>
    <row r="38" spans="3:5" x14ac:dyDescent="0.3">
      <c r="C38" s="9" t="s">
        <v>51</v>
      </c>
      <c r="D38" s="10">
        <v>381</v>
      </c>
      <c r="E38" s="19">
        <f t="shared" si="4"/>
        <v>0.22411764705882353</v>
      </c>
    </row>
    <row r="39" spans="3:5" x14ac:dyDescent="0.3">
      <c r="C39" s="9" t="s">
        <v>52</v>
      </c>
      <c r="D39" s="10">
        <v>572</v>
      </c>
      <c r="E39" s="19">
        <f t="shared" si="4"/>
        <v>0.33647058823529413</v>
      </c>
    </row>
    <row r="40" spans="3:5" x14ac:dyDescent="0.3">
      <c r="C40" s="9" t="s">
        <v>53</v>
      </c>
      <c r="D40" s="10">
        <v>653</v>
      </c>
      <c r="E40" s="19">
        <f t="shared" si="4"/>
        <v>0.38411764705882351</v>
      </c>
    </row>
    <row r="41" spans="3:5" x14ac:dyDescent="0.3">
      <c r="C41" s="9" t="s">
        <v>36</v>
      </c>
      <c r="D41" s="10">
        <v>1700</v>
      </c>
      <c r="E41" s="19">
        <f t="shared" si="4"/>
        <v>1</v>
      </c>
    </row>
    <row r="42" spans="3:5" x14ac:dyDescent="0.3">
      <c r="C42" s="8"/>
      <c r="D42" s="8"/>
      <c r="E42" s="8"/>
    </row>
    <row r="43" spans="3:5" x14ac:dyDescent="0.3">
      <c r="C43" s="6"/>
      <c r="D43" s="6"/>
      <c r="E43" s="6"/>
    </row>
    <row r="44" spans="3:5" x14ac:dyDescent="0.3">
      <c r="C44" s="15" t="s">
        <v>54</v>
      </c>
      <c r="D44" s="9" t="s">
        <v>307</v>
      </c>
      <c r="E44" s="9" t="s">
        <v>308</v>
      </c>
    </row>
    <row r="45" spans="3:5" x14ac:dyDescent="0.3">
      <c r="C45" s="9" t="s">
        <v>55</v>
      </c>
      <c r="D45" s="10">
        <v>273</v>
      </c>
      <c r="E45" s="19">
        <f t="shared" ref="E45:E52" si="5">D45/1700</f>
        <v>0.16058823529411764</v>
      </c>
    </row>
    <row r="46" spans="3:5" x14ac:dyDescent="0.3">
      <c r="C46" s="9" t="s">
        <v>56</v>
      </c>
      <c r="D46" s="10">
        <v>210</v>
      </c>
      <c r="E46" s="19">
        <f t="shared" si="5"/>
        <v>0.12352941176470589</v>
      </c>
    </row>
    <row r="47" spans="3:5" x14ac:dyDescent="0.3">
      <c r="C47" s="9" t="s">
        <v>57</v>
      </c>
      <c r="D47" s="10">
        <v>141</v>
      </c>
      <c r="E47" s="19">
        <f t="shared" si="5"/>
        <v>8.294117647058824E-2</v>
      </c>
    </row>
    <row r="48" spans="3:5" x14ac:dyDescent="0.3">
      <c r="C48" s="9" t="s">
        <v>58</v>
      </c>
      <c r="D48" s="10">
        <v>59</v>
      </c>
      <c r="E48" s="19">
        <f t="shared" si="5"/>
        <v>3.4705882352941177E-2</v>
      </c>
    </row>
    <row r="49" spans="3:5" x14ac:dyDescent="0.3">
      <c r="C49" s="9" t="s">
        <v>59</v>
      </c>
      <c r="D49" s="10">
        <v>689</v>
      </c>
      <c r="E49" s="19">
        <f t="shared" si="5"/>
        <v>0.4052941176470588</v>
      </c>
    </row>
    <row r="50" spans="3:5" x14ac:dyDescent="0.3">
      <c r="C50" s="9" t="s">
        <v>60</v>
      </c>
      <c r="D50" s="10">
        <v>4</v>
      </c>
      <c r="E50" s="19">
        <f t="shared" si="5"/>
        <v>2.352941176470588E-3</v>
      </c>
    </row>
    <row r="51" spans="3:5" x14ac:dyDescent="0.3">
      <c r="C51" s="9" t="s">
        <v>61</v>
      </c>
      <c r="D51" s="10">
        <v>324</v>
      </c>
      <c r="E51" s="19">
        <f t="shared" si="5"/>
        <v>0.19058823529411764</v>
      </c>
    </row>
    <row r="52" spans="3:5" x14ac:dyDescent="0.3">
      <c r="C52" s="9" t="s">
        <v>36</v>
      </c>
      <c r="D52" s="10">
        <v>1700</v>
      </c>
      <c r="E52" s="19">
        <f t="shared" si="5"/>
        <v>1</v>
      </c>
    </row>
    <row r="53" spans="3:5" x14ac:dyDescent="0.3">
      <c r="C53" s="8"/>
      <c r="D53" s="8"/>
      <c r="E53" s="8"/>
    </row>
    <row r="54" spans="3:5" x14ac:dyDescent="0.3">
      <c r="C54" s="6"/>
      <c r="D54" s="6"/>
      <c r="E54" s="6"/>
    </row>
    <row r="55" spans="3:5" x14ac:dyDescent="0.3">
      <c r="C55" s="15" t="s">
        <v>62</v>
      </c>
      <c r="D55" s="9" t="s">
        <v>307</v>
      </c>
      <c r="E55" s="9" t="s">
        <v>308</v>
      </c>
    </row>
    <row r="56" spans="3:5" x14ac:dyDescent="0.3">
      <c r="C56" s="9" t="s">
        <v>63</v>
      </c>
      <c r="D56" s="10">
        <v>1069</v>
      </c>
      <c r="E56" s="19">
        <f t="shared" ref="E56:E58" si="6">D56/1700</f>
        <v>0.62882352941176467</v>
      </c>
    </row>
    <row r="57" spans="3:5" x14ac:dyDescent="0.3">
      <c r="C57" s="9" t="s">
        <v>64</v>
      </c>
      <c r="D57" s="10">
        <v>631</v>
      </c>
      <c r="E57" s="19">
        <f t="shared" si="6"/>
        <v>0.37117647058823527</v>
      </c>
    </row>
    <row r="58" spans="3:5" x14ac:dyDescent="0.3">
      <c r="C58" s="9" t="s">
        <v>36</v>
      </c>
      <c r="D58" s="10">
        <v>1700</v>
      </c>
      <c r="E58" s="19">
        <f t="shared" si="6"/>
        <v>1</v>
      </c>
    </row>
    <row r="59" spans="3:5" x14ac:dyDescent="0.3">
      <c r="C59" s="8"/>
      <c r="D59" s="8"/>
      <c r="E59" s="8"/>
    </row>
    <row r="60" spans="3:5" x14ac:dyDescent="0.3">
      <c r="C60" s="6"/>
      <c r="D60" s="6"/>
      <c r="E60" s="6"/>
    </row>
    <row r="61" spans="3:5" x14ac:dyDescent="0.3">
      <c r="C61" s="15" t="s">
        <v>65</v>
      </c>
      <c r="D61" s="9" t="s">
        <v>307</v>
      </c>
      <c r="E61" s="9" t="s">
        <v>308</v>
      </c>
    </row>
    <row r="62" spans="3:5" x14ac:dyDescent="0.3">
      <c r="C62" s="9" t="s">
        <v>66</v>
      </c>
      <c r="D62" s="10">
        <v>1311</v>
      </c>
      <c r="E62" s="19">
        <f t="shared" ref="E62:E67" si="7">D62/1700</f>
        <v>0.77117647058823524</v>
      </c>
    </row>
    <row r="63" spans="3:5" x14ac:dyDescent="0.3">
      <c r="C63" s="9" t="s">
        <v>67</v>
      </c>
      <c r="D63" s="10">
        <v>55</v>
      </c>
      <c r="E63" s="19">
        <f t="shared" si="7"/>
        <v>3.2352941176470591E-2</v>
      </c>
    </row>
    <row r="64" spans="3:5" x14ac:dyDescent="0.3">
      <c r="C64" s="9" t="s">
        <v>68</v>
      </c>
      <c r="D64" s="10">
        <v>6</v>
      </c>
      <c r="E64" s="19">
        <f t="shared" si="7"/>
        <v>3.5294117647058825E-3</v>
      </c>
    </row>
    <row r="65" spans="3:5" x14ac:dyDescent="0.3">
      <c r="C65" s="9" t="s">
        <v>69</v>
      </c>
      <c r="D65" s="10">
        <v>1</v>
      </c>
      <c r="E65" s="19">
        <f t="shared" si="7"/>
        <v>5.8823529411764701E-4</v>
      </c>
    </row>
    <row r="66" spans="3:5" x14ac:dyDescent="0.3">
      <c r="C66" s="9" t="s">
        <v>70</v>
      </c>
      <c r="D66" s="10">
        <v>327</v>
      </c>
      <c r="E66" s="19">
        <f t="shared" si="7"/>
        <v>0.19235294117647059</v>
      </c>
    </row>
    <row r="67" spans="3:5" x14ac:dyDescent="0.3">
      <c r="C67" s="9" t="s">
        <v>36</v>
      </c>
      <c r="D67" s="10">
        <v>1700</v>
      </c>
      <c r="E67" s="19">
        <f t="shared" si="7"/>
        <v>1</v>
      </c>
    </row>
    <row r="68" spans="3:5" x14ac:dyDescent="0.3">
      <c r="C68" s="8"/>
      <c r="D68" s="8"/>
      <c r="E68" s="8"/>
    </row>
    <row r="69" spans="3:5" x14ac:dyDescent="0.3">
      <c r="D69" s="6"/>
      <c r="E69" s="6"/>
    </row>
    <row r="70" spans="3:5" x14ac:dyDescent="0.3">
      <c r="C70" s="15" t="s">
        <v>71</v>
      </c>
      <c r="D70" s="9" t="s">
        <v>307</v>
      </c>
      <c r="E70" s="9" t="s">
        <v>308</v>
      </c>
    </row>
    <row r="71" spans="3:5" x14ac:dyDescent="0.3">
      <c r="C71" s="9" t="s">
        <v>72</v>
      </c>
      <c r="D71" s="10">
        <v>245</v>
      </c>
      <c r="E71" s="19">
        <f t="shared" ref="E71:E77" si="8">D71/1700</f>
        <v>0.14411764705882352</v>
      </c>
    </row>
    <row r="72" spans="3:5" x14ac:dyDescent="0.3">
      <c r="C72" s="9" t="s">
        <v>73</v>
      </c>
      <c r="D72" s="10">
        <v>570</v>
      </c>
      <c r="E72" s="19">
        <f t="shared" si="8"/>
        <v>0.3352941176470588</v>
      </c>
    </row>
    <row r="73" spans="3:5" x14ac:dyDescent="0.3">
      <c r="C73" s="9" t="s">
        <v>74</v>
      </c>
      <c r="D73" s="10">
        <v>247</v>
      </c>
      <c r="E73" s="19">
        <f t="shared" si="8"/>
        <v>0.14529411764705882</v>
      </c>
    </row>
    <row r="74" spans="3:5" x14ac:dyDescent="0.3">
      <c r="C74" s="9" t="s">
        <v>75</v>
      </c>
      <c r="D74" s="10">
        <v>14</v>
      </c>
      <c r="E74" s="19">
        <f t="shared" si="8"/>
        <v>8.2352941176470594E-3</v>
      </c>
    </row>
    <row r="75" spans="3:5" x14ac:dyDescent="0.3">
      <c r="C75" s="9" t="s">
        <v>76</v>
      </c>
      <c r="D75" s="10">
        <v>484</v>
      </c>
      <c r="E75" s="19">
        <f t="shared" si="8"/>
        <v>0.2847058823529412</v>
      </c>
    </row>
    <row r="76" spans="3:5" x14ac:dyDescent="0.3">
      <c r="C76" s="9" t="s">
        <v>77</v>
      </c>
      <c r="D76" s="10">
        <v>140</v>
      </c>
      <c r="E76" s="19">
        <f t="shared" si="8"/>
        <v>8.2352941176470587E-2</v>
      </c>
    </row>
    <row r="77" spans="3:5" x14ac:dyDescent="0.3">
      <c r="C77" s="9" t="s">
        <v>36</v>
      </c>
      <c r="D77" s="10">
        <v>1700</v>
      </c>
      <c r="E77" s="19">
        <f t="shared" si="8"/>
        <v>1</v>
      </c>
    </row>
    <row r="78" spans="3:5" x14ac:dyDescent="0.3">
      <c r="C78" s="8"/>
      <c r="D78" s="8"/>
      <c r="E78" s="8"/>
    </row>
    <row r="79" spans="3:5" x14ac:dyDescent="0.3">
      <c r="C79" s="6"/>
      <c r="D79" s="6"/>
      <c r="E79" s="6"/>
    </row>
    <row r="80" spans="3:5" x14ac:dyDescent="0.3">
      <c r="C80" s="15" t="s">
        <v>78</v>
      </c>
      <c r="D80" s="9" t="s">
        <v>307</v>
      </c>
      <c r="E80" s="9" t="s">
        <v>308</v>
      </c>
    </row>
    <row r="81" spans="3:5" x14ac:dyDescent="0.3">
      <c r="C81" s="9" t="s">
        <v>79</v>
      </c>
      <c r="D81" s="10">
        <v>5</v>
      </c>
      <c r="E81" s="19">
        <f t="shared" ref="E81:E84" si="9">D81/1700</f>
        <v>2.9411764705882353E-3</v>
      </c>
    </row>
    <row r="82" spans="3:5" x14ac:dyDescent="0.3">
      <c r="C82" s="9" t="s">
        <v>80</v>
      </c>
      <c r="D82" s="10">
        <v>128</v>
      </c>
      <c r="E82" s="19">
        <f t="shared" si="9"/>
        <v>7.5294117647058817E-2</v>
      </c>
    </row>
    <row r="83" spans="3:5" x14ac:dyDescent="0.3">
      <c r="C83" s="9" t="s">
        <v>81</v>
      </c>
      <c r="D83" s="10">
        <v>1567</v>
      </c>
      <c r="E83" s="19">
        <f t="shared" si="9"/>
        <v>0.92176470588235293</v>
      </c>
    </row>
    <row r="84" spans="3:5" x14ac:dyDescent="0.3">
      <c r="C84" s="9" t="s">
        <v>36</v>
      </c>
      <c r="D84" s="10">
        <v>1700</v>
      </c>
      <c r="E84" s="19">
        <f t="shared" si="9"/>
        <v>1</v>
      </c>
    </row>
    <row r="85" spans="3:5" x14ac:dyDescent="0.3">
      <c r="C85" s="8"/>
      <c r="D85" s="8"/>
      <c r="E85" s="8"/>
    </row>
    <row r="86" spans="3:5" x14ac:dyDescent="0.3">
      <c r="C86" s="1"/>
      <c r="D86" s="9" t="s">
        <v>307</v>
      </c>
      <c r="E86" s="9" t="s">
        <v>308</v>
      </c>
    </row>
    <row r="87" spans="3:5" x14ac:dyDescent="0.3">
      <c r="C87" s="16" t="s">
        <v>0</v>
      </c>
      <c r="D87" s="20">
        <v>241</v>
      </c>
      <c r="E87" s="19">
        <f t="shared" ref="E87:E104" si="10">D87/1700</f>
        <v>0.14176470588235293</v>
      </c>
    </row>
    <row r="88" spans="3:5" x14ac:dyDescent="0.3">
      <c r="C88" s="16" t="s">
        <v>2</v>
      </c>
      <c r="D88" s="20">
        <v>224</v>
      </c>
      <c r="E88" s="19">
        <f t="shared" si="10"/>
        <v>0.13176470588235295</v>
      </c>
    </row>
    <row r="89" spans="3:5" x14ac:dyDescent="0.3">
      <c r="C89" s="16" t="s">
        <v>3</v>
      </c>
      <c r="D89" s="20">
        <v>22</v>
      </c>
      <c r="E89" s="19">
        <f t="shared" si="10"/>
        <v>1.2941176470588235E-2</v>
      </c>
    </row>
    <row r="90" spans="3:5" x14ac:dyDescent="0.3">
      <c r="C90" s="16" t="s">
        <v>4</v>
      </c>
      <c r="D90" s="20">
        <v>6</v>
      </c>
      <c r="E90" s="19">
        <f t="shared" si="10"/>
        <v>3.5294117647058825E-3</v>
      </c>
    </row>
    <row r="91" spans="3:5" x14ac:dyDescent="0.3">
      <c r="C91" s="17" t="s">
        <v>5</v>
      </c>
      <c r="D91" s="20">
        <v>6</v>
      </c>
      <c r="E91" s="19">
        <f t="shared" si="10"/>
        <v>3.5294117647058825E-3</v>
      </c>
    </row>
    <row r="92" spans="3:5" x14ac:dyDescent="0.3">
      <c r="C92" s="17" t="s">
        <v>6</v>
      </c>
      <c r="D92" s="20">
        <v>3</v>
      </c>
      <c r="E92" s="19">
        <f t="shared" si="10"/>
        <v>1.7647058823529412E-3</v>
      </c>
    </row>
    <row r="93" spans="3:5" x14ac:dyDescent="0.3">
      <c r="C93" s="17" t="s">
        <v>7</v>
      </c>
      <c r="D93" s="20">
        <v>78</v>
      </c>
      <c r="E93" s="19">
        <f t="shared" si="10"/>
        <v>4.5882352941176471E-2</v>
      </c>
    </row>
    <row r="94" spans="3:5" x14ac:dyDescent="0.3">
      <c r="C94" s="17" t="s">
        <v>8</v>
      </c>
      <c r="D94" s="20">
        <v>373</v>
      </c>
      <c r="E94" s="19">
        <f t="shared" si="10"/>
        <v>0.21941176470588236</v>
      </c>
    </row>
    <row r="95" spans="3:5" x14ac:dyDescent="0.3">
      <c r="C95" s="17" t="s">
        <v>9</v>
      </c>
      <c r="D95" s="20">
        <v>1</v>
      </c>
      <c r="E95" s="19">
        <f t="shared" si="10"/>
        <v>5.8823529411764701E-4</v>
      </c>
    </row>
    <row r="96" spans="3:5" x14ac:dyDescent="0.3">
      <c r="C96" s="17" t="s">
        <v>10</v>
      </c>
      <c r="D96" s="20">
        <v>534</v>
      </c>
      <c r="E96" s="19">
        <f t="shared" si="10"/>
        <v>0.31411764705882356</v>
      </c>
    </row>
    <row r="97" spans="3:5" x14ac:dyDescent="0.3">
      <c r="C97" s="17" t="s">
        <v>11</v>
      </c>
      <c r="D97" s="20">
        <v>0</v>
      </c>
      <c r="E97" s="19">
        <f t="shared" si="10"/>
        <v>0</v>
      </c>
    </row>
    <row r="98" spans="3:5" x14ac:dyDescent="0.3">
      <c r="C98" s="17" t="s">
        <v>12</v>
      </c>
      <c r="D98" s="20">
        <v>9</v>
      </c>
      <c r="E98" s="19">
        <f t="shared" si="10"/>
        <v>5.2941176470588233E-3</v>
      </c>
    </row>
    <row r="99" spans="3:5" x14ac:dyDescent="0.3">
      <c r="C99" s="17" t="s">
        <v>13</v>
      </c>
      <c r="D99" s="20">
        <v>67</v>
      </c>
      <c r="E99" s="19">
        <f t="shared" si="10"/>
        <v>3.9411764705882354E-2</v>
      </c>
    </row>
    <row r="100" spans="3:5" x14ac:dyDescent="0.3">
      <c r="C100" s="17" t="s">
        <v>14</v>
      </c>
      <c r="D100" s="20">
        <v>70</v>
      </c>
      <c r="E100" s="19">
        <f t="shared" si="10"/>
        <v>4.1176470588235294E-2</v>
      </c>
    </row>
    <row r="101" spans="3:5" x14ac:dyDescent="0.3">
      <c r="C101" s="17" t="s">
        <v>15</v>
      </c>
      <c r="D101" s="20">
        <v>2</v>
      </c>
      <c r="E101" s="19">
        <f t="shared" si="10"/>
        <v>1.176470588235294E-3</v>
      </c>
    </row>
    <row r="102" spans="3:5" x14ac:dyDescent="0.3">
      <c r="C102" s="17" t="s">
        <v>16</v>
      </c>
      <c r="D102" s="20">
        <v>36</v>
      </c>
      <c r="E102" s="19">
        <f t="shared" si="10"/>
        <v>2.1176470588235293E-2</v>
      </c>
    </row>
    <row r="103" spans="3:5" x14ac:dyDescent="0.3">
      <c r="C103" s="17" t="s">
        <v>17</v>
      </c>
      <c r="D103" s="20">
        <v>126</v>
      </c>
      <c r="E103" s="19">
        <f t="shared" si="10"/>
        <v>7.4117647058823524E-2</v>
      </c>
    </row>
    <row r="104" spans="3:5" x14ac:dyDescent="0.3">
      <c r="C104" s="16" t="s">
        <v>18</v>
      </c>
      <c r="D104" s="20">
        <v>738</v>
      </c>
      <c r="E104" s="19">
        <f t="shared" si="10"/>
        <v>0.43411764705882355</v>
      </c>
    </row>
    <row r="105" spans="3:5" x14ac:dyDescent="0.3">
      <c r="C105" s="8"/>
      <c r="D105" s="8"/>
      <c r="E105" s="8"/>
    </row>
    <row r="106" spans="3:5" x14ac:dyDescent="0.3">
      <c r="C106" s="6"/>
      <c r="D106" s="6"/>
      <c r="E106" s="6"/>
    </row>
    <row r="107" spans="3:5" x14ac:dyDescent="0.3">
      <c r="C107" s="15" t="s">
        <v>84</v>
      </c>
      <c r="D107" s="9" t="s">
        <v>307</v>
      </c>
      <c r="E107" s="9" t="s">
        <v>308</v>
      </c>
    </row>
    <row r="108" spans="3:5" x14ac:dyDescent="0.3">
      <c r="C108" s="9" t="s">
        <v>85</v>
      </c>
      <c r="D108" s="10">
        <v>174</v>
      </c>
      <c r="E108" s="19">
        <f t="shared" ref="E108:E111" si="11">D108/1700</f>
        <v>0.10235294117647059</v>
      </c>
    </row>
    <row r="109" spans="3:5" x14ac:dyDescent="0.3">
      <c r="C109" s="9" t="s">
        <v>86</v>
      </c>
      <c r="D109" s="10">
        <v>219</v>
      </c>
      <c r="E109" s="19">
        <f t="shared" si="11"/>
        <v>0.1288235294117647</v>
      </c>
    </row>
    <row r="110" spans="3:5" x14ac:dyDescent="0.3">
      <c r="C110" s="9" t="s">
        <v>87</v>
      </c>
      <c r="D110" s="10">
        <v>1307</v>
      </c>
      <c r="E110" s="19">
        <f t="shared" si="11"/>
        <v>0.76882352941176468</v>
      </c>
    </row>
    <row r="111" spans="3:5" x14ac:dyDescent="0.3">
      <c r="C111" s="9" t="s">
        <v>36</v>
      </c>
      <c r="D111" s="10">
        <v>1700</v>
      </c>
      <c r="E111" s="19">
        <f t="shared" si="11"/>
        <v>1</v>
      </c>
    </row>
    <row r="112" spans="3:5" x14ac:dyDescent="0.3">
      <c r="C112" s="8"/>
      <c r="D112" s="8"/>
      <c r="E112" s="8"/>
    </row>
    <row r="113" spans="3:5" x14ac:dyDescent="0.3">
      <c r="C113" s="6"/>
      <c r="D113" s="6"/>
      <c r="E113" s="6"/>
    </row>
    <row r="114" spans="3:5" x14ac:dyDescent="0.3">
      <c r="C114" s="15" t="s">
        <v>88</v>
      </c>
      <c r="D114" s="9" t="s">
        <v>307</v>
      </c>
      <c r="E114" s="9" t="s">
        <v>308</v>
      </c>
    </row>
    <row r="115" spans="3:5" x14ac:dyDescent="0.3">
      <c r="C115" s="9" t="s">
        <v>89</v>
      </c>
      <c r="D115" s="10">
        <v>205</v>
      </c>
      <c r="E115" s="19">
        <f t="shared" ref="E115:E119" si="12">D115/1700</f>
        <v>0.12058823529411765</v>
      </c>
    </row>
    <row r="116" spans="3:5" x14ac:dyDescent="0.3">
      <c r="C116" s="9" t="s">
        <v>90</v>
      </c>
      <c r="D116" s="10">
        <v>9</v>
      </c>
      <c r="E116" s="19">
        <f t="shared" si="12"/>
        <v>5.2941176470588233E-3</v>
      </c>
    </row>
    <row r="117" spans="3:5" x14ac:dyDescent="0.3">
      <c r="C117" s="9" t="s">
        <v>91</v>
      </c>
      <c r="D117" s="10">
        <v>436</v>
      </c>
      <c r="E117" s="19">
        <f t="shared" si="12"/>
        <v>0.25647058823529412</v>
      </c>
    </row>
    <row r="118" spans="3:5" x14ac:dyDescent="0.3">
      <c r="C118" s="9" t="s">
        <v>92</v>
      </c>
      <c r="D118" s="10">
        <v>1050</v>
      </c>
      <c r="E118" s="19">
        <f t="shared" si="12"/>
        <v>0.61764705882352944</v>
      </c>
    </row>
    <row r="119" spans="3:5" x14ac:dyDescent="0.3">
      <c r="C119" s="9" t="s">
        <v>36</v>
      </c>
      <c r="D119" s="10">
        <v>1700</v>
      </c>
      <c r="E119" s="19">
        <f t="shared" si="12"/>
        <v>1</v>
      </c>
    </row>
    <row r="120" spans="3:5" x14ac:dyDescent="0.3">
      <c r="C120" s="8"/>
      <c r="D120" s="8"/>
      <c r="E120" s="8"/>
    </row>
    <row r="121" spans="3:5" x14ac:dyDescent="0.3">
      <c r="C121" s="6"/>
      <c r="D121" s="6"/>
      <c r="E121" s="6"/>
    </row>
    <row r="122" spans="3:5" x14ac:dyDescent="0.3">
      <c r="C122" s="15" t="s">
        <v>93</v>
      </c>
      <c r="D122" s="9" t="s">
        <v>307</v>
      </c>
      <c r="E122" s="9" t="s">
        <v>308</v>
      </c>
    </row>
    <row r="123" spans="3:5" x14ac:dyDescent="0.3">
      <c r="C123" s="9" t="s">
        <v>89</v>
      </c>
      <c r="D123" s="10">
        <v>385</v>
      </c>
      <c r="E123" s="19">
        <f t="shared" ref="E123:E127" si="13">D123/1700</f>
        <v>0.22647058823529412</v>
      </c>
    </row>
    <row r="124" spans="3:5" x14ac:dyDescent="0.3">
      <c r="C124" s="9" t="s">
        <v>90</v>
      </c>
      <c r="D124" s="10">
        <v>16</v>
      </c>
      <c r="E124" s="19">
        <f t="shared" si="13"/>
        <v>9.4117647058823521E-3</v>
      </c>
    </row>
    <row r="125" spans="3:5" x14ac:dyDescent="0.3">
      <c r="C125" s="9" t="s">
        <v>91</v>
      </c>
      <c r="D125" s="10">
        <v>422</v>
      </c>
      <c r="E125" s="19">
        <f t="shared" si="13"/>
        <v>0.24823529411764705</v>
      </c>
    </row>
    <row r="126" spans="3:5" x14ac:dyDescent="0.3">
      <c r="C126" s="9" t="s">
        <v>92</v>
      </c>
      <c r="D126" s="10">
        <v>877</v>
      </c>
      <c r="E126" s="19">
        <f t="shared" si="13"/>
        <v>0.51588235294117646</v>
      </c>
    </row>
    <row r="127" spans="3:5" x14ac:dyDescent="0.3">
      <c r="C127" s="9" t="s">
        <v>36</v>
      </c>
      <c r="D127" s="10">
        <v>1700</v>
      </c>
      <c r="E127" s="19">
        <f t="shared" si="13"/>
        <v>1</v>
      </c>
    </row>
    <row r="128" spans="3:5" x14ac:dyDescent="0.3">
      <c r="C128" s="8"/>
      <c r="D128" s="8"/>
      <c r="E128" s="8"/>
    </row>
    <row r="129" spans="3:5" x14ac:dyDescent="0.3">
      <c r="C129" s="6"/>
      <c r="D129" s="6"/>
      <c r="E129" s="6"/>
    </row>
    <row r="130" spans="3:5" x14ac:dyDescent="0.3">
      <c r="C130" s="15" t="s">
        <v>94</v>
      </c>
      <c r="D130" s="9" t="s">
        <v>307</v>
      </c>
      <c r="E130" s="9" t="s">
        <v>308</v>
      </c>
    </row>
    <row r="131" spans="3:5" x14ac:dyDescent="0.3">
      <c r="C131" s="9" t="s">
        <v>89</v>
      </c>
      <c r="D131" s="10">
        <v>370</v>
      </c>
      <c r="E131" s="19">
        <f t="shared" ref="E131:E135" si="14">D131/1700</f>
        <v>0.21764705882352942</v>
      </c>
    </row>
    <row r="132" spans="3:5" x14ac:dyDescent="0.3">
      <c r="C132" s="9" t="s">
        <v>90</v>
      </c>
      <c r="D132" s="10">
        <v>19</v>
      </c>
      <c r="E132" s="19">
        <f t="shared" si="14"/>
        <v>1.1176470588235295E-2</v>
      </c>
    </row>
    <row r="133" spans="3:5" x14ac:dyDescent="0.3">
      <c r="C133" s="9" t="s">
        <v>91</v>
      </c>
      <c r="D133" s="10">
        <v>355</v>
      </c>
      <c r="E133" s="19">
        <f t="shared" si="14"/>
        <v>0.20882352941176471</v>
      </c>
    </row>
    <row r="134" spans="3:5" x14ac:dyDescent="0.3">
      <c r="C134" s="9" t="s">
        <v>92</v>
      </c>
      <c r="D134" s="10">
        <v>956</v>
      </c>
      <c r="E134" s="19">
        <f t="shared" si="14"/>
        <v>0.56235294117647061</v>
      </c>
    </row>
    <row r="135" spans="3:5" x14ac:dyDescent="0.3">
      <c r="C135" s="9" t="s">
        <v>36</v>
      </c>
      <c r="D135" s="10">
        <v>1700</v>
      </c>
      <c r="E135" s="19">
        <f t="shared" si="14"/>
        <v>1</v>
      </c>
    </row>
    <row r="136" spans="3:5" x14ac:dyDescent="0.3">
      <c r="C136" s="8"/>
      <c r="D136" s="8"/>
      <c r="E136" s="8"/>
    </row>
    <row r="137" spans="3:5" x14ac:dyDescent="0.3">
      <c r="C137" s="6"/>
      <c r="D137" s="6"/>
      <c r="E137" s="6"/>
    </row>
    <row r="138" spans="3:5" x14ac:dyDescent="0.3">
      <c r="C138" s="15" t="s">
        <v>95</v>
      </c>
      <c r="D138" s="9" t="s">
        <v>307</v>
      </c>
      <c r="E138" s="9" t="s">
        <v>308</v>
      </c>
    </row>
    <row r="139" spans="3:5" x14ac:dyDescent="0.3">
      <c r="C139" s="9" t="s">
        <v>96</v>
      </c>
      <c r="D139" s="10">
        <v>646</v>
      </c>
      <c r="E139" s="19">
        <f t="shared" ref="E139:E143" si="15">D139/1700</f>
        <v>0.38</v>
      </c>
    </row>
    <row r="140" spans="3:5" x14ac:dyDescent="0.3">
      <c r="C140" s="9" t="s">
        <v>97</v>
      </c>
      <c r="D140" s="10">
        <v>23</v>
      </c>
      <c r="E140" s="19">
        <f t="shared" si="15"/>
        <v>1.3529411764705882E-2</v>
      </c>
    </row>
    <row r="141" spans="3:5" x14ac:dyDescent="0.3">
      <c r="C141" s="9" t="s">
        <v>98</v>
      </c>
      <c r="D141" s="10">
        <v>40</v>
      </c>
      <c r="E141" s="19">
        <f t="shared" si="15"/>
        <v>2.3529411764705882E-2</v>
      </c>
    </row>
    <row r="142" spans="3:5" x14ac:dyDescent="0.3">
      <c r="C142" s="9" t="s">
        <v>89</v>
      </c>
      <c r="D142" s="10">
        <v>991</v>
      </c>
      <c r="E142" s="19">
        <f t="shared" si="15"/>
        <v>0.58294117647058818</v>
      </c>
    </row>
    <row r="143" spans="3:5" x14ac:dyDescent="0.3">
      <c r="C143" s="9" t="s">
        <v>36</v>
      </c>
      <c r="D143" s="10">
        <v>1700</v>
      </c>
      <c r="E143" s="19">
        <f t="shared" si="15"/>
        <v>1</v>
      </c>
    </row>
    <row r="144" spans="3:5" x14ac:dyDescent="0.3">
      <c r="C144" s="8"/>
      <c r="D144" s="8"/>
      <c r="E144" s="8"/>
    </row>
    <row r="145" spans="3:5" x14ac:dyDescent="0.3">
      <c r="C145" s="6"/>
      <c r="D145" s="6"/>
      <c r="E145" s="6"/>
    </row>
    <row r="146" spans="3:5" x14ac:dyDescent="0.3">
      <c r="C146" s="15" t="s">
        <v>99</v>
      </c>
      <c r="D146" s="9" t="s">
        <v>307</v>
      </c>
      <c r="E146" s="9" t="s">
        <v>308</v>
      </c>
    </row>
    <row r="147" spans="3:5" x14ac:dyDescent="0.3">
      <c r="C147" s="9" t="s">
        <v>82</v>
      </c>
      <c r="D147" s="10">
        <v>1000</v>
      </c>
      <c r="E147" s="19">
        <f t="shared" ref="E147:E149" si="16">D147/1700</f>
        <v>0.58823529411764708</v>
      </c>
    </row>
    <row r="148" spans="3:5" x14ac:dyDescent="0.3">
      <c r="C148" s="9" t="s">
        <v>83</v>
      </c>
      <c r="D148" s="10">
        <v>700</v>
      </c>
      <c r="E148" s="19">
        <f t="shared" si="16"/>
        <v>0.41176470588235292</v>
      </c>
    </row>
    <row r="149" spans="3:5" x14ac:dyDescent="0.3">
      <c r="C149" s="9" t="s">
        <v>36</v>
      </c>
      <c r="D149" s="10">
        <v>1700</v>
      </c>
      <c r="E149" s="19">
        <f t="shared" si="16"/>
        <v>1</v>
      </c>
    </row>
    <row r="150" spans="3:5" x14ac:dyDescent="0.3">
      <c r="C150" s="8"/>
      <c r="D150" s="8"/>
      <c r="E150" s="8"/>
    </row>
    <row r="151" spans="3:5" x14ac:dyDescent="0.3">
      <c r="C151" s="6"/>
      <c r="D151" s="6"/>
      <c r="E151" s="6"/>
    </row>
    <row r="152" spans="3:5" x14ac:dyDescent="0.3">
      <c r="C152" s="15"/>
      <c r="D152" s="9" t="s">
        <v>307</v>
      </c>
      <c r="E152" s="9" t="s">
        <v>308</v>
      </c>
    </row>
    <row r="153" spans="3:5" x14ac:dyDescent="0.3">
      <c r="C153" s="16" t="s">
        <v>19</v>
      </c>
      <c r="D153" s="20">
        <v>511</v>
      </c>
      <c r="E153" s="19">
        <f t="shared" ref="E153:E157" si="17">D153/1700</f>
        <v>0.30058823529411766</v>
      </c>
    </row>
    <row r="154" spans="3:5" x14ac:dyDescent="0.3">
      <c r="C154" s="16" t="s">
        <v>20</v>
      </c>
      <c r="D154" s="20">
        <v>173</v>
      </c>
      <c r="E154" s="19">
        <f t="shared" si="17"/>
        <v>0.10176470588235294</v>
      </c>
    </row>
    <row r="155" spans="3:5" x14ac:dyDescent="0.3">
      <c r="C155" s="16" t="s">
        <v>21</v>
      </c>
      <c r="D155" s="20">
        <v>13</v>
      </c>
      <c r="E155" s="19">
        <f t="shared" si="17"/>
        <v>7.6470588235294122E-3</v>
      </c>
    </row>
    <row r="156" spans="3:5" x14ac:dyDescent="0.3">
      <c r="C156" s="16" t="s">
        <v>22</v>
      </c>
      <c r="D156" s="20">
        <v>112</v>
      </c>
      <c r="E156" s="19">
        <f t="shared" si="17"/>
        <v>6.5882352941176475E-2</v>
      </c>
    </row>
    <row r="157" spans="3:5" x14ac:dyDescent="0.3">
      <c r="C157" s="16" t="s">
        <v>23</v>
      </c>
      <c r="D157" s="20">
        <v>96</v>
      </c>
      <c r="E157" s="19">
        <f t="shared" si="17"/>
        <v>5.647058823529412E-2</v>
      </c>
    </row>
    <row r="158" spans="3:5" x14ac:dyDescent="0.3">
      <c r="C158" s="8"/>
      <c r="D158" s="8"/>
      <c r="E158" s="8"/>
    </row>
    <row r="159" spans="3:5" x14ac:dyDescent="0.3">
      <c r="C159" s="6"/>
      <c r="D159" s="6"/>
      <c r="E159" s="6"/>
    </row>
    <row r="160" spans="3:5" x14ac:dyDescent="0.3">
      <c r="C160" s="15" t="s">
        <v>100</v>
      </c>
      <c r="D160" s="9" t="s">
        <v>307</v>
      </c>
      <c r="E160" s="9" t="s">
        <v>308</v>
      </c>
    </row>
    <row r="161" spans="3:5" x14ac:dyDescent="0.3">
      <c r="C161" s="9" t="s">
        <v>96</v>
      </c>
      <c r="D161" s="10">
        <v>155</v>
      </c>
      <c r="E161" s="19">
        <f t="shared" ref="E161:E165" si="18">D161/1700</f>
        <v>9.1176470588235289E-2</v>
      </c>
    </row>
    <row r="162" spans="3:5" x14ac:dyDescent="0.3">
      <c r="C162" s="9" t="s">
        <v>97</v>
      </c>
      <c r="D162" s="10">
        <v>174</v>
      </c>
      <c r="E162" s="19">
        <f t="shared" si="18"/>
        <v>0.10235294117647059</v>
      </c>
    </row>
    <row r="163" spans="3:5" x14ac:dyDescent="0.3">
      <c r="C163" s="9" t="s">
        <v>98</v>
      </c>
      <c r="D163" s="10">
        <v>68</v>
      </c>
      <c r="E163" s="19">
        <f t="shared" si="18"/>
        <v>0.04</v>
      </c>
    </row>
    <row r="164" spans="3:5" x14ac:dyDescent="0.3">
      <c r="C164" s="9" t="s">
        <v>89</v>
      </c>
      <c r="D164" s="10">
        <v>1303</v>
      </c>
      <c r="E164" s="19">
        <f t="shared" si="18"/>
        <v>0.76647058823529413</v>
      </c>
    </row>
    <row r="165" spans="3:5" x14ac:dyDescent="0.3">
      <c r="C165" s="9" t="s">
        <v>36</v>
      </c>
      <c r="D165" s="10">
        <v>1700</v>
      </c>
      <c r="E165" s="19">
        <f t="shared" si="18"/>
        <v>1</v>
      </c>
    </row>
    <row r="166" spans="3:5" x14ac:dyDescent="0.3">
      <c r="C166" s="8"/>
      <c r="D166" s="8"/>
      <c r="E166" s="8"/>
    </row>
    <row r="167" spans="3:5" x14ac:dyDescent="0.3">
      <c r="C167" s="6"/>
      <c r="D167" s="6"/>
      <c r="E167" s="6"/>
    </row>
    <row r="168" spans="3:5" x14ac:dyDescent="0.3">
      <c r="C168" s="15" t="s">
        <v>101</v>
      </c>
      <c r="D168" s="9" t="s">
        <v>307</v>
      </c>
      <c r="E168" s="9" t="s">
        <v>308</v>
      </c>
    </row>
    <row r="169" spans="3:5" x14ac:dyDescent="0.3">
      <c r="C169" s="9" t="s">
        <v>82</v>
      </c>
      <c r="D169" s="10">
        <v>1693</v>
      </c>
      <c r="E169" s="19">
        <f t="shared" ref="E169:E171" si="19">D169/1700</f>
        <v>0.99588235294117644</v>
      </c>
    </row>
    <row r="170" spans="3:5" x14ac:dyDescent="0.3">
      <c r="C170" s="9" t="s">
        <v>83</v>
      </c>
      <c r="D170" s="10">
        <v>7</v>
      </c>
      <c r="E170" s="19">
        <f t="shared" si="19"/>
        <v>4.1176470588235297E-3</v>
      </c>
    </row>
    <row r="171" spans="3:5" x14ac:dyDescent="0.3">
      <c r="C171" s="9" t="s">
        <v>36</v>
      </c>
      <c r="D171" s="10">
        <v>1700</v>
      </c>
      <c r="E171" s="19">
        <f t="shared" si="19"/>
        <v>1</v>
      </c>
    </row>
    <row r="172" spans="3:5" x14ac:dyDescent="0.3">
      <c r="C172" s="8"/>
      <c r="D172" s="8"/>
      <c r="E172" s="8"/>
    </row>
    <row r="173" spans="3:5" x14ac:dyDescent="0.3">
      <c r="C173" s="6"/>
      <c r="D173" s="6"/>
      <c r="E173" s="6"/>
    </row>
    <row r="174" spans="3:5" x14ac:dyDescent="0.3">
      <c r="C174" s="15" t="s">
        <v>102</v>
      </c>
      <c r="D174" s="9" t="s">
        <v>307</v>
      </c>
      <c r="E174" s="9" t="s">
        <v>308</v>
      </c>
    </row>
    <row r="175" spans="3:5" x14ac:dyDescent="0.3">
      <c r="C175" s="9" t="s">
        <v>82</v>
      </c>
      <c r="D175" s="10">
        <v>1697</v>
      </c>
      <c r="E175" s="19">
        <f t="shared" ref="E175:E177" si="20">D175/1700</f>
        <v>0.99823529411764711</v>
      </c>
    </row>
    <row r="176" spans="3:5" x14ac:dyDescent="0.3">
      <c r="C176" s="9" t="s">
        <v>83</v>
      </c>
      <c r="D176" s="10">
        <v>3</v>
      </c>
      <c r="E176" s="19">
        <f t="shared" si="20"/>
        <v>1.7647058823529412E-3</v>
      </c>
    </row>
    <row r="177" spans="3:5" x14ac:dyDescent="0.3">
      <c r="C177" s="9" t="s">
        <v>36</v>
      </c>
      <c r="D177" s="10">
        <v>1700</v>
      </c>
      <c r="E177" s="19">
        <f t="shared" si="20"/>
        <v>1</v>
      </c>
    </row>
    <row r="178" spans="3:5" x14ac:dyDescent="0.3">
      <c r="C178" s="8"/>
      <c r="D178" s="8"/>
      <c r="E178" s="8"/>
    </row>
    <row r="179" spans="3:5" x14ac:dyDescent="0.3">
      <c r="C179" s="6"/>
      <c r="D179" s="6"/>
      <c r="E179" s="6"/>
    </row>
    <row r="180" spans="3:5" x14ac:dyDescent="0.3">
      <c r="C180" s="15" t="s">
        <v>103</v>
      </c>
      <c r="D180" s="9" t="s">
        <v>307</v>
      </c>
      <c r="E180" s="9" t="s">
        <v>308</v>
      </c>
    </row>
    <row r="181" spans="3:5" x14ac:dyDescent="0.3">
      <c r="C181" s="9" t="s">
        <v>82</v>
      </c>
      <c r="D181" s="10">
        <v>1699</v>
      </c>
      <c r="E181" s="19">
        <f t="shared" ref="E181:E183" si="21">D181/1700</f>
        <v>0.99941176470588233</v>
      </c>
    </row>
    <row r="182" spans="3:5" x14ac:dyDescent="0.3">
      <c r="C182" s="9" t="s">
        <v>83</v>
      </c>
      <c r="D182" s="10">
        <v>1</v>
      </c>
      <c r="E182" s="19">
        <f t="shared" si="21"/>
        <v>5.8823529411764701E-4</v>
      </c>
    </row>
    <row r="183" spans="3:5" x14ac:dyDescent="0.3">
      <c r="C183" s="9" t="s">
        <v>36</v>
      </c>
      <c r="D183" s="10">
        <v>1700</v>
      </c>
      <c r="E183" s="19">
        <f t="shared" si="21"/>
        <v>1</v>
      </c>
    </row>
    <row r="184" spans="3:5" x14ac:dyDescent="0.3">
      <c r="C184" s="8"/>
      <c r="D184" s="8"/>
      <c r="E184" s="8"/>
    </row>
    <row r="185" spans="3:5" x14ac:dyDescent="0.3">
      <c r="C185" s="6"/>
      <c r="D185" s="6"/>
      <c r="E185" s="6"/>
    </row>
    <row r="186" spans="3:5" x14ac:dyDescent="0.3">
      <c r="C186" s="15" t="s">
        <v>104</v>
      </c>
      <c r="D186" s="9" t="s">
        <v>307</v>
      </c>
      <c r="E186" s="9" t="s">
        <v>308</v>
      </c>
    </row>
    <row r="187" spans="3:5" x14ac:dyDescent="0.3">
      <c r="C187" s="9" t="s">
        <v>105</v>
      </c>
      <c r="D187" s="10">
        <v>10</v>
      </c>
      <c r="E187" s="19">
        <f t="shared" ref="E187:E190" si="22">D187/1700</f>
        <v>5.8823529411764705E-3</v>
      </c>
    </row>
    <row r="188" spans="3:5" x14ac:dyDescent="0.3">
      <c r="C188" s="9" t="s">
        <v>106</v>
      </c>
      <c r="D188" s="10">
        <v>1688</v>
      </c>
      <c r="E188" s="19">
        <f t="shared" si="22"/>
        <v>0.99294117647058822</v>
      </c>
    </row>
    <row r="189" spans="3:5" x14ac:dyDescent="0.3">
      <c r="C189" s="9" t="s">
        <v>107</v>
      </c>
      <c r="D189" s="10">
        <v>2</v>
      </c>
      <c r="E189" s="19">
        <f t="shared" si="22"/>
        <v>1.176470588235294E-3</v>
      </c>
    </row>
    <row r="190" spans="3:5" x14ac:dyDescent="0.3">
      <c r="C190" s="9" t="s">
        <v>36</v>
      </c>
      <c r="D190" s="10">
        <v>1700</v>
      </c>
      <c r="E190" s="19">
        <f t="shared" si="22"/>
        <v>1</v>
      </c>
    </row>
    <row r="191" spans="3:5" x14ac:dyDescent="0.3">
      <c r="C191" s="8"/>
      <c r="D191" s="8"/>
      <c r="E191" s="8"/>
    </row>
    <row r="192" spans="3:5" x14ac:dyDescent="0.3">
      <c r="C192" s="6"/>
      <c r="D192" s="6"/>
      <c r="E192" s="6"/>
    </row>
    <row r="193" spans="3:5" x14ac:dyDescent="0.3">
      <c r="C193" s="15"/>
      <c r="D193" s="9" t="s">
        <v>307</v>
      </c>
      <c r="E193" s="9" t="s">
        <v>308</v>
      </c>
    </row>
    <row r="194" spans="3:5" x14ac:dyDescent="0.3">
      <c r="C194" s="16" t="s">
        <v>24</v>
      </c>
      <c r="D194" s="20">
        <v>201</v>
      </c>
      <c r="E194" s="19">
        <f t="shared" ref="E194:E203" si="23">D194/1700</f>
        <v>0.11823529411764706</v>
      </c>
    </row>
    <row r="195" spans="3:5" x14ac:dyDescent="0.3">
      <c r="C195" s="16" t="s">
        <v>25</v>
      </c>
      <c r="D195" s="20">
        <v>188</v>
      </c>
      <c r="E195" s="19">
        <f t="shared" si="23"/>
        <v>0.11058823529411765</v>
      </c>
    </row>
    <row r="196" spans="3:5" x14ac:dyDescent="0.3">
      <c r="C196" s="16" t="s">
        <v>26</v>
      </c>
      <c r="D196" s="20">
        <v>30</v>
      </c>
      <c r="E196" s="19">
        <f t="shared" si="23"/>
        <v>1.7647058823529412E-2</v>
      </c>
    </row>
    <row r="197" spans="3:5" x14ac:dyDescent="0.3">
      <c r="C197" s="16" t="s">
        <v>27</v>
      </c>
      <c r="D197" s="20">
        <v>93</v>
      </c>
      <c r="E197" s="19">
        <f t="shared" si="23"/>
        <v>5.4705882352941174E-2</v>
      </c>
    </row>
    <row r="198" spans="3:5" x14ac:dyDescent="0.3">
      <c r="C198" s="16" t="s">
        <v>28</v>
      </c>
      <c r="D198" s="20">
        <v>91</v>
      </c>
      <c r="E198" s="19">
        <f t="shared" si="23"/>
        <v>5.3529411764705881E-2</v>
      </c>
    </row>
    <row r="199" spans="3:5" x14ac:dyDescent="0.3">
      <c r="C199" s="16" t="s">
        <v>29</v>
      </c>
      <c r="D199" s="20">
        <v>94</v>
      </c>
      <c r="E199" s="19">
        <f t="shared" si="23"/>
        <v>5.5294117647058827E-2</v>
      </c>
    </row>
    <row r="200" spans="3:5" x14ac:dyDescent="0.3">
      <c r="C200" s="16" t="s">
        <v>30</v>
      </c>
      <c r="D200" s="20">
        <v>9</v>
      </c>
      <c r="E200" s="19">
        <f t="shared" si="23"/>
        <v>5.2941176470588233E-3</v>
      </c>
    </row>
    <row r="201" spans="3:5" x14ac:dyDescent="0.3">
      <c r="C201" s="16" t="s">
        <v>31</v>
      </c>
      <c r="D201" s="20">
        <v>0</v>
      </c>
      <c r="E201" s="19">
        <f t="shared" si="23"/>
        <v>0</v>
      </c>
    </row>
    <row r="202" spans="3:5" x14ac:dyDescent="0.3">
      <c r="C202" s="16" t="s">
        <v>32</v>
      </c>
      <c r="D202" s="20">
        <v>3</v>
      </c>
      <c r="E202" s="19">
        <f t="shared" si="23"/>
        <v>1.7647058823529412E-3</v>
      </c>
    </row>
    <row r="203" spans="3:5" x14ac:dyDescent="0.3">
      <c r="C203" s="16" t="s">
        <v>33</v>
      </c>
      <c r="D203" s="20">
        <v>30</v>
      </c>
      <c r="E203" s="19">
        <f t="shared" si="23"/>
        <v>1.7647058823529412E-2</v>
      </c>
    </row>
    <row r="204" spans="3:5" x14ac:dyDescent="0.3">
      <c r="C204" s="8"/>
      <c r="D204" s="8"/>
      <c r="E204" s="8"/>
    </row>
    <row r="205" spans="3:5" x14ac:dyDescent="0.3">
      <c r="C205" s="6"/>
      <c r="D205" s="6"/>
      <c r="E205" s="6"/>
    </row>
    <row r="206" spans="3:5" x14ac:dyDescent="0.3">
      <c r="C206" s="15" t="s">
        <v>110</v>
      </c>
      <c r="D206" s="9" t="s">
        <v>307</v>
      </c>
      <c r="E206" s="9" t="s">
        <v>308</v>
      </c>
    </row>
    <row r="207" spans="3:5" x14ac:dyDescent="0.3">
      <c r="C207" s="9" t="s">
        <v>111</v>
      </c>
      <c r="D207" s="10">
        <v>10</v>
      </c>
      <c r="E207" s="19">
        <f t="shared" ref="E207:E214" si="24">D207/1700</f>
        <v>5.8823529411764705E-3</v>
      </c>
    </row>
    <row r="208" spans="3:5" x14ac:dyDescent="0.3">
      <c r="C208" s="9" t="s">
        <v>112</v>
      </c>
      <c r="D208" s="10">
        <v>147</v>
      </c>
      <c r="E208" s="19">
        <f t="shared" si="24"/>
        <v>8.6470588235294119E-2</v>
      </c>
    </row>
    <row r="209" spans="3:5" x14ac:dyDescent="0.3">
      <c r="C209" s="9" t="s">
        <v>113</v>
      </c>
      <c r="D209" s="10">
        <v>9</v>
      </c>
      <c r="E209" s="19">
        <f t="shared" si="24"/>
        <v>5.2941176470588233E-3</v>
      </c>
    </row>
    <row r="210" spans="3:5" x14ac:dyDescent="0.3">
      <c r="C210" s="9" t="s">
        <v>114</v>
      </c>
      <c r="D210" s="10">
        <v>4</v>
      </c>
      <c r="E210" s="19">
        <f t="shared" si="24"/>
        <v>2.352941176470588E-3</v>
      </c>
    </row>
    <row r="211" spans="3:5" x14ac:dyDescent="0.3">
      <c r="C211" s="9" t="s">
        <v>115</v>
      </c>
      <c r="D211" s="10">
        <v>18</v>
      </c>
      <c r="E211" s="19">
        <f t="shared" si="24"/>
        <v>1.0588235294117647E-2</v>
      </c>
    </row>
    <row r="212" spans="3:5" x14ac:dyDescent="0.3">
      <c r="C212" s="9" t="s">
        <v>82</v>
      </c>
      <c r="D212" s="10">
        <v>1509</v>
      </c>
      <c r="E212" s="19">
        <f t="shared" si="24"/>
        <v>0.88764705882352946</v>
      </c>
    </row>
    <row r="213" spans="3:5" x14ac:dyDescent="0.3">
      <c r="C213" s="9" t="s">
        <v>116</v>
      </c>
      <c r="D213" s="10">
        <v>3</v>
      </c>
      <c r="E213" s="19">
        <f t="shared" si="24"/>
        <v>1.7647058823529412E-3</v>
      </c>
    </row>
    <row r="214" spans="3:5" x14ac:dyDescent="0.3">
      <c r="C214" s="9" t="s">
        <v>36</v>
      </c>
      <c r="D214" s="10">
        <v>1700</v>
      </c>
      <c r="E214" s="19">
        <f t="shared" si="24"/>
        <v>1</v>
      </c>
    </row>
    <row r="215" spans="3:5" x14ac:dyDescent="0.3">
      <c r="C215" s="8"/>
      <c r="D215" s="8"/>
      <c r="E215" s="8"/>
    </row>
    <row r="216" spans="3:5" x14ac:dyDescent="0.3">
      <c r="C216" s="6"/>
      <c r="D216" s="6"/>
      <c r="E216" s="6"/>
    </row>
    <row r="217" spans="3:5" x14ac:dyDescent="0.3">
      <c r="C217" s="15" t="s">
        <v>117</v>
      </c>
      <c r="D217" s="9" t="s">
        <v>307</v>
      </c>
      <c r="E217" s="9" t="s">
        <v>308</v>
      </c>
    </row>
    <row r="218" spans="3:5" x14ac:dyDescent="0.3">
      <c r="C218" s="9" t="s">
        <v>82</v>
      </c>
      <c r="D218" s="10">
        <v>1700</v>
      </c>
      <c r="E218" s="19">
        <f>D218/1700</f>
        <v>1</v>
      </c>
    </row>
    <row r="219" spans="3:5" x14ac:dyDescent="0.3">
      <c r="C219" s="8"/>
      <c r="D219" s="8"/>
      <c r="E219" s="8"/>
    </row>
    <row r="220" spans="3:5" x14ac:dyDescent="0.3">
      <c r="C220" s="6"/>
      <c r="D220" s="6"/>
      <c r="E220" s="6"/>
    </row>
    <row r="221" spans="3:5" x14ac:dyDescent="0.3">
      <c r="C221" s="15" t="s">
        <v>118</v>
      </c>
      <c r="D221" s="9" t="s">
        <v>307</v>
      </c>
      <c r="E221" s="9" t="s">
        <v>308</v>
      </c>
    </row>
    <row r="222" spans="3:5" x14ac:dyDescent="0.3">
      <c r="C222" s="9" t="s">
        <v>82</v>
      </c>
      <c r="D222" s="10">
        <v>1694</v>
      </c>
      <c r="E222" s="19">
        <f t="shared" ref="E222:E224" si="25">D222/1700</f>
        <v>0.99647058823529411</v>
      </c>
    </row>
    <row r="223" spans="3:5" x14ac:dyDescent="0.3">
      <c r="C223" s="9" t="s">
        <v>83</v>
      </c>
      <c r="D223" s="10">
        <v>6</v>
      </c>
      <c r="E223" s="19">
        <f t="shared" si="25"/>
        <v>3.5294117647058825E-3</v>
      </c>
    </row>
    <row r="224" spans="3:5" x14ac:dyDescent="0.3">
      <c r="C224" s="9" t="s">
        <v>36</v>
      </c>
      <c r="D224" s="10">
        <v>1700</v>
      </c>
      <c r="E224" s="19">
        <f t="shared" si="25"/>
        <v>1</v>
      </c>
    </row>
    <row r="225" spans="3:5" x14ac:dyDescent="0.3">
      <c r="C225" s="8"/>
      <c r="D225" s="8"/>
      <c r="E225" s="8"/>
    </row>
    <row r="226" spans="3:5" x14ac:dyDescent="0.3">
      <c r="C226" s="6"/>
      <c r="D226" s="6"/>
      <c r="E226" s="6"/>
    </row>
    <row r="227" spans="3:5" x14ac:dyDescent="0.3">
      <c r="C227" s="15" t="s">
        <v>119</v>
      </c>
      <c r="D227" s="9" t="s">
        <v>307</v>
      </c>
      <c r="E227" s="9" t="s">
        <v>308</v>
      </c>
    </row>
    <row r="228" spans="3:5" x14ac:dyDescent="0.3">
      <c r="C228" s="9" t="s">
        <v>82</v>
      </c>
      <c r="D228" s="10">
        <v>1692</v>
      </c>
      <c r="E228" s="19">
        <f t="shared" ref="E228:E230" si="26">D228/1700</f>
        <v>0.99529411764705877</v>
      </c>
    </row>
    <row r="229" spans="3:5" x14ac:dyDescent="0.3">
      <c r="C229" s="9" t="s">
        <v>83</v>
      </c>
      <c r="D229" s="10">
        <v>8</v>
      </c>
      <c r="E229" s="19">
        <f t="shared" si="26"/>
        <v>4.7058823529411761E-3</v>
      </c>
    </row>
    <row r="230" spans="3:5" x14ac:dyDescent="0.3">
      <c r="C230" s="9" t="s">
        <v>36</v>
      </c>
      <c r="D230" s="10">
        <v>1700</v>
      </c>
      <c r="E230" s="19">
        <f t="shared" si="26"/>
        <v>1</v>
      </c>
    </row>
    <row r="231" spans="3:5" x14ac:dyDescent="0.3">
      <c r="C231" s="8"/>
      <c r="D231" s="8"/>
      <c r="E231" s="8"/>
    </row>
    <row r="232" spans="3:5" x14ac:dyDescent="0.3">
      <c r="C232" s="6"/>
      <c r="D232" s="6"/>
      <c r="E232" s="6"/>
    </row>
    <row r="233" spans="3:5" x14ac:dyDescent="0.3">
      <c r="C233" s="15" t="s">
        <v>120</v>
      </c>
      <c r="D233" s="9" t="s">
        <v>307</v>
      </c>
      <c r="E233" s="9" t="s">
        <v>308</v>
      </c>
    </row>
    <row r="234" spans="3:5" x14ac:dyDescent="0.3">
      <c r="C234" s="9" t="s">
        <v>121</v>
      </c>
      <c r="D234" s="10">
        <v>1339</v>
      </c>
      <c r="E234" s="19">
        <f t="shared" ref="E234:E239" si="27">D234/1700</f>
        <v>0.78764705882352937</v>
      </c>
    </row>
    <row r="235" spans="3:5" x14ac:dyDescent="0.3">
      <c r="C235" s="9" t="s">
        <v>122</v>
      </c>
      <c r="D235" s="10">
        <v>7</v>
      </c>
      <c r="E235" s="19">
        <f t="shared" si="27"/>
        <v>4.1176470588235297E-3</v>
      </c>
    </row>
    <row r="236" spans="3:5" x14ac:dyDescent="0.3">
      <c r="C236" s="9" t="s">
        <v>123</v>
      </c>
      <c r="D236" s="10">
        <v>167</v>
      </c>
      <c r="E236" s="19">
        <f t="shared" si="27"/>
        <v>9.823529411764706E-2</v>
      </c>
    </row>
    <row r="237" spans="3:5" ht="22.8" x14ac:dyDescent="0.3">
      <c r="C237" s="9" t="s">
        <v>124</v>
      </c>
      <c r="D237" s="10">
        <v>139</v>
      </c>
      <c r="E237" s="19">
        <f t="shared" si="27"/>
        <v>8.1764705882352948E-2</v>
      </c>
    </row>
    <row r="238" spans="3:5" x14ac:dyDescent="0.3">
      <c r="C238" s="9" t="s">
        <v>125</v>
      </c>
      <c r="D238" s="10">
        <v>48</v>
      </c>
      <c r="E238" s="19">
        <f t="shared" si="27"/>
        <v>2.823529411764706E-2</v>
      </c>
    </row>
    <row r="239" spans="3:5" x14ac:dyDescent="0.3">
      <c r="C239" s="9" t="s">
        <v>36</v>
      </c>
      <c r="D239" s="10">
        <v>1700</v>
      </c>
      <c r="E239" s="19">
        <f t="shared" si="27"/>
        <v>1</v>
      </c>
    </row>
    <row r="240" spans="3:5" x14ac:dyDescent="0.3">
      <c r="C240" s="8"/>
      <c r="D240" s="8"/>
      <c r="E240" s="8"/>
    </row>
    <row r="241" spans="3:5" x14ac:dyDescent="0.3">
      <c r="C241" s="6"/>
      <c r="D241" s="6"/>
      <c r="E241" s="6"/>
    </row>
    <row r="242" spans="3:5" x14ac:dyDescent="0.3">
      <c r="C242" s="15" t="s">
        <v>126</v>
      </c>
      <c r="D242" s="9" t="s">
        <v>307</v>
      </c>
      <c r="E242" s="9" t="s">
        <v>308</v>
      </c>
    </row>
    <row r="243" spans="3:5" x14ac:dyDescent="0.3">
      <c r="C243" s="9" t="s">
        <v>127</v>
      </c>
      <c r="D243" s="10">
        <v>198</v>
      </c>
      <c r="E243" s="19">
        <f t="shared" ref="E243:E246" si="28">D243/1700</f>
        <v>0.11647058823529412</v>
      </c>
    </row>
    <row r="244" spans="3:5" x14ac:dyDescent="0.3">
      <c r="C244" s="9" t="s">
        <v>128</v>
      </c>
      <c r="D244" s="10">
        <v>1174</v>
      </c>
      <c r="E244" s="19">
        <f t="shared" si="28"/>
        <v>0.69058823529411761</v>
      </c>
    </row>
    <row r="245" spans="3:5" x14ac:dyDescent="0.3">
      <c r="C245" s="9" t="s">
        <v>129</v>
      </c>
      <c r="D245" s="10">
        <v>328</v>
      </c>
      <c r="E245" s="19">
        <f t="shared" si="28"/>
        <v>0.19294117647058823</v>
      </c>
    </row>
    <row r="246" spans="3:5" x14ac:dyDescent="0.3">
      <c r="C246" s="9" t="s">
        <v>36</v>
      </c>
      <c r="D246" s="10">
        <v>1700</v>
      </c>
      <c r="E246" s="19">
        <f t="shared" si="28"/>
        <v>1</v>
      </c>
    </row>
    <row r="247" spans="3:5" x14ac:dyDescent="0.3">
      <c r="C247" s="8"/>
      <c r="D247" s="8"/>
      <c r="E247" s="8"/>
    </row>
    <row r="248" spans="3:5" x14ac:dyDescent="0.3">
      <c r="C248" s="6"/>
      <c r="D248" s="6"/>
      <c r="E248" s="6"/>
    </row>
    <row r="249" spans="3:5" ht="24" x14ac:dyDescent="0.3">
      <c r="C249" s="15" t="s">
        <v>130</v>
      </c>
      <c r="D249" s="9" t="s">
        <v>307</v>
      </c>
      <c r="E249" s="9" t="s">
        <v>308</v>
      </c>
    </row>
    <row r="250" spans="3:5" x14ac:dyDescent="0.3">
      <c r="C250" s="9" t="s">
        <v>131</v>
      </c>
      <c r="D250" s="10">
        <v>183</v>
      </c>
      <c r="E250" s="19">
        <f t="shared" ref="E250:E253" si="29">D250/1700</f>
        <v>0.10764705882352942</v>
      </c>
    </row>
    <row r="251" spans="3:5" x14ac:dyDescent="0.3">
      <c r="C251" s="9" t="s">
        <v>121</v>
      </c>
      <c r="D251" s="10">
        <v>1506</v>
      </c>
      <c r="E251" s="19">
        <f t="shared" si="29"/>
        <v>0.88588235294117645</v>
      </c>
    </row>
    <row r="252" spans="3:5" x14ac:dyDescent="0.3">
      <c r="C252" s="9" t="s">
        <v>132</v>
      </c>
      <c r="D252" s="10">
        <v>11</v>
      </c>
      <c r="E252" s="19">
        <f t="shared" si="29"/>
        <v>6.4705882352941177E-3</v>
      </c>
    </row>
    <row r="253" spans="3:5" x14ac:dyDescent="0.3">
      <c r="C253" s="9" t="s">
        <v>36</v>
      </c>
      <c r="D253" s="10">
        <v>1700</v>
      </c>
      <c r="E253" s="19">
        <f t="shared" si="29"/>
        <v>1</v>
      </c>
    </row>
    <row r="254" spans="3:5" x14ac:dyDescent="0.3">
      <c r="C254" s="8"/>
      <c r="D254" s="8"/>
      <c r="E254" s="8"/>
    </row>
    <row r="255" spans="3:5" x14ac:dyDescent="0.3">
      <c r="C255" s="6"/>
      <c r="D255" s="6"/>
      <c r="E255" s="6"/>
    </row>
    <row r="256" spans="3:5" ht="36" x14ac:dyDescent="0.3">
      <c r="C256" s="15" t="s">
        <v>133</v>
      </c>
      <c r="D256" s="9" t="s">
        <v>307</v>
      </c>
      <c r="E256" s="9" t="s">
        <v>308</v>
      </c>
    </row>
    <row r="257" spans="3:5" x14ac:dyDescent="0.3">
      <c r="C257" s="9" t="s">
        <v>134</v>
      </c>
      <c r="D257" s="10">
        <v>188</v>
      </c>
      <c r="E257" s="19">
        <f t="shared" ref="E257:E262" si="30">D257/1700</f>
        <v>0.11058823529411765</v>
      </c>
    </row>
    <row r="258" spans="3:5" x14ac:dyDescent="0.3">
      <c r="C258" s="9" t="s">
        <v>135</v>
      </c>
      <c r="D258" s="10">
        <v>151</v>
      </c>
      <c r="E258" s="19">
        <f t="shared" si="30"/>
        <v>8.8823529411764704E-2</v>
      </c>
    </row>
    <row r="259" spans="3:5" x14ac:dyDescent="0.3">
      <c r="C259" s="9" t="s">
        <v>136</v>
      </c>
      <c r="D259" s="10">
        <v>469</v>
      </c>
      <c r="E259" s="19">
        <f t="shared" si="30"/>
        <v>0.27588235294117647</v>
      </c>
    </row>
    <row r="260" spans="3:5" x14ac:dyDescent="0.3">
      <c r="C260" s="9" t="s">
        <v>137</v>
      </c>
      <c r="D260" s="10">
        <v>63</v>
      </c>
      <c r="E260" s="19">
        <f t="shared" si="30"/>
        <v>3.7058823529411762E-2</v>
      </c>
    </row>
    <row r="261" spans="3:5" x14ac:dyDescent="0.3">
      <c r="C261" s="9" t="s">
        <v>138</v>
      </c>
      <c r="D261" s="10">
        <v>829</v>
      </c>
      <c r="E261" s="19">
        <f t="shared" si="30"/>
        <v>0.48764705882352943</v>
      </c>
    </row>
    <row r="262" spans="3:5" x14ac:dyDescent="0.3">
      <c r="C262" s="9" t="s">
        <v>36</v>
      </c>
      <c r="D262" s="10">
        <v>1700</v>
      </c>
      <c r="E262" s="19">
        <f t="shared" si="30"/>
        <v>1</v>
      </c>
    </row>
    <row r="263" spans="3:5" x14ac:dyDescent="0.3">
      <c r="C263" s="8"/>
      <c r="D263" s="8"/>
      <c r="E263" s="8"/>
    </row>
    <row r="264" spans="3:5" x14ac:dyDescent="0.3">
      <c r="C264" s="6"/>
      <c r="D264" s="6"/>
      <c r="E264" s="6"/>
    </row>
    <row r="265" spans="3:5" ht="24" x14ac:dyDescent="0.3">
      <c r="C265" s="15" t="s">
        <v>139</v>
      </c>
      <c r="D265" s="9" t="s">
        <v>307</v>
      </c>
      <c r="E265" s="9" t="s">
        <v>308</v>
      </c>
    </row>
    <row r="266" spans="3:5" x14ac:dyDescent="0.3">
      <c r="C266" s="9" t="s">
        <v>140</v>
      </c>
      <c r="D266" s="10">
        <v>188</v>
      </c>
      <c r="E266" s="19">
        <f t="shared" ref="E266:E271" si="31">D266/1700</f>
        <v>0.11058823529411765</v>
      </c>
    </row>
    <row r="267" spans="3:5" x14ac:dyDescent="0.3">
      <c r="C267" s="9" t="s">
        <v>141</v>
      </c>
      <c r="D267" s="10">
        <v>421</v>
      </c>
      <c r="E267" s="19">
        <f t="shared" si="31"/>
        <v>0.24764705882352941</v>
      </c>
    </row>
    <row r="268" spans="3:5" x14ac:dyDescent="0.3">
      <c r="C268" s="9" t="s">
        <v>142</v>
      </c>
      <c r="D268" s="10">
        <v>1003</v>
      </c>
      <c r="E268" s="19">
        <f t="shared" si="31"/>
        <v>0.59</v>
      </c>
    </row>
    <row r="269" spans="3:5" ht="22.8" x14ac:dyDescent="0.3">
      <c r="C269" s="9" t="s">
        <v>143</v>
      </c>
      <c r="D269" s="10">
        <v>28</v>
      </c>
      <c r="E269" s="19">
        <f t="shared" si="31"/>
        <v>1.6470588235294119E-2</v>
      </c>
    </row>
    <row r="270" spans="3:5" x14ac:dyDescent="0.3">
      <c r="C270" s="9" t="s">
        <v>144</v>
      </c>
      <c r="D270" s="10">
        <v>60</v>
      </c>
      <c r="E270" s="19">
        <f t="shared" si="31"/>
        <v>3.5294117647058823E-2</v>
      </c>
    </row>
    <row r="271" spans="3:5" x14ac:dyDescent="0.3">
      <c r="C271" s="9" t="s">
        <v>36</v>
      </c>
      <c r="D271" s="10">
        <v>1700</v>
      </c>
      <c r="E271" s="19">
        <f t="shared" si="31"/>
        <v>1</v>
      </c>
    </row>
    <row r="272" spans="3:5" x14ac:dyDescent="0.3">
      <c r="C272" s="8"/>
      <c r="D272" s="8"/>
      <c r="E272" s="8"/>
    </row>
    <row r="273" spans="3:5" x14ac:dyDescent="0.3">
      <c r="C273" s="6"/>
      <c r="D273" s="6"/>
      <c r="E273" s="6"/>
    </row>
    <row r="274" spans="3:5" x14ac:dyDescent="0.3">
      <c r="C274" s="15" t="s">
        <v>145</v>
      </c>
      <c r="D274" s="9" t="s">
        <v>307</v>
      </c>
      <c r="E274" s="9" t="s">
        <v>308</v>
      </c>
    </row>
    <row r="275" spans="3:5" x14ac:dyDescent="0.3">
      <c r="C275" s="9" t="s">
        <v>146</v>
      </c>
      <c r="D275" s="10">
        <v>526</v>
      </c>
      <c r="E275" s="19">
        <f t="shared" ref="E275:E278" si="32">D275/1700</f>
        <v>0.30941176470588233</v>
      </c>
    </row>
    <row r="276" spans="3:5" x14ac:dyDescent="0.3">
      <c r="C276" s="9" t="s">
        <v>147</v>
      </c>
      <c r="D276" s="10">
        <v>537</v>
      </c>
      <c r="E276" s="19">
        <f t="shared" si="32"/>
        <v>0.31588235294117645</v>
      </c>
    </row>
    <row r="277" spans="3:5" x14ac:dyDescent="0.3">
      <c r="C277" s="9" t="s">
        <v>148</v>
      </c>
      <c r="D277" s="10">
        <v>637</v>
      </c>
      <c r="E277" s="19">
        <f t="shared" si="32"/>
        <v>0.37470588235294117</v>
      </c>
    </row>
    <row r="278" spans="3:5" x14ac:dyDescent="0.3">
      <c r="C278" s="9" t="s">
        <v>36</v>
      </c>
      <c r="D278" s="10">
        <v>1700</v>
      </c>
      <c r="E278" s="19">
        <f t="shared" si="32"/>
        <v>1</v>
      </c>
    </row>
    <row r="279" spans="3:5" x14ac:dyDescent="0.3">
      <c r="C279" s="8"/>
      <c r="D279" s="8"/>
      <c r="E279" s="8"/>
    </row>
    <row r="280" spans="3:5" x14ac:dyDescent="0.3">
      <c r="C280" s="6"/>
      <c r="D280" s="6"/>
      <c r="E280" s="6"/>
    </row>
    <row r="281" spans="3:5" x14ac:dyDescent="0.3">
      <c r="C281" s="15" t="s">
        <v>149</v>
      </c>
      <c r="D281" s="9" t="s">
        <v>307</v>
      </c>
      <c r="E281" s="9" t="s">
        <v>308</v>
      </c>
    </row>
    <row r="282" spans="3:5" x14ac:dyDescent="0.3">
      <c r="C282" s="9" t="s">
        <v>150</v>
      </c>
      <c r="D282" s="10">
        <v>1005</v>
      </c>
      <c r="E282" s="19">
        <f t="shared" ref="E282:E285" si="33">D282/1700</f>
        <v>0.5911764705882353</v>
      </c>
    </row>
    <row r="283" spans="3:5" x14ac:dyDescent="0.3">
      <c r="C283" s="9" t="s">
        <v>151</v>
      </c>
      <c r="D283" s="10">
        <v>319</v>
      </c>
      <c r="E283" s="19">
        <f t="shared" si="33"/>
        <v>0.18764705882352942</v>
      </c>
    </row>
    <row r="284" spans="3:5" x14ac:dyDescent="0.3">
      <c r="C284" s="9" t="s">
        <v>152</v>
      </c>
      <c r="D284" s="10">
        <v>376</v>
      </c>
      <c r="E284" s="19">
        <f t="shared" si="33"/>
        <v>0.22117647058823531</v>
      </c>
    </row>
    <row r="285" spans="3:5" x14ac:dyDescent="0.3">
      <c r="C285" s="9" t="s">
        <v>36</v>
      </c>
      <c r="D285" s="10">
        <v>1700</v>
      </c>
      <c r="E285" s="19">
        <f t="shared" si="33"/>
        <v>1</v>
      </c>
    </row>
    <row r="286" spans="3:5" x14ac:dyDescent="0.3">
      <c r="C286" s="8"/>
      <c r="D286" s="8"/>
      <c r="E286" s="8"/>
    </row>
    <row r="287" spans="3:5" x14ac:dyDescent="0.3">
      <c r="C287" s="6"/>
      <c r="D287" s="6"/>
      <c r="E287" s="6"/>
    </row>
    <row r="288" spans="3:5" ht="24" x14ac:dyDescent="0.3">
      <c r="C288" s="15" t="s">
        <v>153</v>
      </c>
      <c r="D288" s="9" t="s">
        <v>307</v>
      </c>
      <c r="E288" s="9" t="s">
        <v>308</v>
      </c>
    </row>
    <row r="289" spans="3:5" ht="22.8" x14ac:dyDescent="0.3">
      <c r="C289" s="9" t="s">
        <v>154</v>
      </c>
      <c r="D289" s="10">
        <v>855</v>
      </c>
      <c r="E289" s="19">
        <f t="shared" ref="E289:E291" si="34">D289/1700</f>
        <v>0.50294117647058822</v>
      </c>
    </row>
    <row r="290" spans="3:5" x14ac:dyDescent="0.3">
      <c r="C290" s="9" t="s">
        <v>155</v>
      </c>
      <c r="D290" s="10">
        <v>845</v>
      </c>
      <c r="E290" s="19">
        <f t="shared" si="34"/>
        <v>0.49705882352941178</v>
      </c>
    </row>
    <row r="291" spans="3:5" x14ac:dyDescent="0.3">
      <c r="C291" s="9" t="s">
        <v>36</v>
      </c>
      <c r="D291" s="10">
        <v>1700</v>
      </c>
      <c r="E291" s="19">
        <f t="shared" si="34"/>
        <v>1</v>
      </c>
    </row>
    <row r="292" spans="3:5" x14ac:dyDescent="0.3">
      <c r="C292" s="8"/>
      <c r="D292" s="8"/>
      <c r="E292" s="8"/>
    </row>
    <row r="293" spans="3:5" x14ac:dyDescent="0.3">
      <c r="C293" s="6"/>
      <c r="D293" s="6"/>
      <c r="E293" s="6"/>
    </row>
    <row r="294" spans="3:5" x14ac:dyDescent="0.3">
      <c r="C294" s="15" t="s">
        <v>156</v>
      </c>
      <c r="D294" s="9" t="s">
        <v>307</v>
      </c>
      <c r="E294" s="9" t="s">
        <v>308</v>
      </c>
    </row>
    <row r="295" spans="3:5" ht="34.200000000000003" x14ac:dyDescent="0.3">
      <c r="C295" s="9" t="s">
        <v>157</v>
      </c>
      <c r="D295" s="10">
        <v>266</v>
      </c>
      <c r="E295" s="19">
        <f t="shared" ref="E295:E298" si="35">D295/1700</f>
        <v>0.15647058823529411</v>
      </c>
    </row>
    <row r="296" spans="3:5" ht="22.8" x14ac:dyDescent="0.3">
      <c r="C296" s="9" t="s">
        <v>158</v>
      </c>
      <c r="D296" s="10">
        <v>234</v>
      </c>
      <c r="E296" s="19">
        <f t="shared" si="35"/>
        <v>0.1376470588235294</v>
      </c>
    </row>
    <row r="297" spans="3:5" ht="45.6" x14ac:dyDescent="0.3">
      <c r="C297" s="9" t="s">
        <v>159</v>
      </c>
      <c r="D297" s="10">
        <v>1200</v>
      </c>
      <c r="E297" s="19">
        <f t="shared" si="35"/>
        <v>0.70588235294117652</v>
      </c>
    </row>
    <row r="298" spans="3:5" x14ac:dyDescent="0.3">
      <c r="C298" s="9" t="s">
        <v>36</v>
      </c>
      <c r="D298" s="10">
        <v>1700</v>
      </c>
      <c r="E298" s="19">
        <f t="shared" si="35"/>
        <v>1</v>
      </c>
    </row>
    <row r="299" spans="3:5" x14ac:dyDescent="0.3">
      <c r="C299" s="8"/>
      <c r="D299" s="8"/>
      <c r="E299" s="8"/>
    </row>
    <row r="300" spans="3:5" x14ac:dyDescent="0.3">
      <c r="C300" s="6"/>
      <c r="D300" s="6"/>
      <c r="E300" s="6"/>
    </row>
    <row r="301" spans="3:5" x14ac:dyDescent="0.3">
      <c r="C301" s="15" t="s">
        <v>160</v>
      </c>
      <c r="D301" s="9" t="s">
        <v>307</v>
      </c>
      <c r="E301" s="9" t="s">
        <v>308</v>
      </c>
    </row>
    <row r="302" spans="3:5" x14ac:dyDescent="0.3">
      <c r="C302" s="9" t="s">
        <v>161</v>
      </c>
      <c r="D302" s="10">
        <v>958</v>
      </c>
      <c r="E302" s="19">
        <f t="shared" ref="E302:E306" si="36">D302/1700</f>
        <v>0.56352941176470583</v>
      </c>
    </row>
    <row r="303" spans="3:5" x14ac:dyDescent="0.3">
      <c r="C303" s="9" t="s">
        <v>162</v>
      </c>
      <c r="D303" s="10">
        <v>701</v>
      </c>
      <c r="E303" s="19">
        <f t="shared" si="36"/>
        <v>0.41235294117647059</v>
      </c>
    </row>
    <row r="304" spans="3:5" x14ac:dyDescent="0.3">
      <c r="C304" s="9" t="s">
        <v>163</v>
      </c>
      <c r="D304" s="10">
        <v>28</v>
      </c>
      <c r="E304" s="19">
        <f t="shared" si="36"/>
        <v>1.6470588235294119E-2</v>
      </c>
    </row>
    <row r="305" spans="3:5" x14ac:dyDescent="0.3">
      <c r="C305" s="9" t="s">
        <v>164</v>
      </c>
      <c r="D305" s="10">
        <v>13</v>
      </c>
      <c r="E305" s="19">
        <f t="shared" si="36"/>
        <v>7.6470588235294122E-3</v>
      </c>
    </row>
    <row r="306" spans="3:5" x14ac:dyDescent="0.3">
      <c r="C306" s="9" t="s">
        <v>36</v>
      </c>
      <c r="D306" s="10">
        <v>1700</v>
      </c>
      <c r="E306" s="19">
        <f t="shared" si="36"/>
        <v>1</v>
      </c>
    </row>
    <row r="307" spans="3:5" x14ac:dyDescent="0.3">
      <c r="C307" s="8"/>
      <c r="D307" s="8"/>
      <c r="E307" s="8"/>
    </row>
    <row r="308" spans="3:5" x14ac:dyDescent="0.3">
      <c r="C308" s="6"/>
      <c r="D308" s="6"/>
      <c r="E308" s="6"/>
    </row>
    <row r="309" spans="3:5" x14ac:dyDescent="0.3">
      <c r="C309" s="15" t="s">
        <v>165</v>
      </c>
      <c r="D309" s="9" t="s">
        <v>307</v>
      </c>
      <c r="E309" s="9" t="s">
        <v>308</v>
      </c>
    </row>
    <row r="310" spans="3:5" x14ac:dyDescent="0.3">
      <c r="C310" s="9" t="s">
        <v>83</v>
      </c>
      <c r="D310" s="10">
        <v>1700</v>
      </c>
      <c r="E310" s="19">
        <f>D310/1700</f>
        <v>1</v>
      </c>
    </row>
    <row r="311" spans="3:5" x14ac:dyDescent="0.3">
      <c r="C311" s="8"/>
      <c r="D311" s="8"/>
      <c r="E311" s="8"/>
    </row>
    <row r="312" spans="3:5" x14ac:dyDescent="0.3">
      <c r="C312" s="6"/>
      <c r="D312" s="6"/>
      <c r="E312" s="6"/>
    </row>
    <row r="313" spans="3:5" x14ac:dyDescent="0.3">
      <c r="C313" s="15" t="s">
        <v>108</v>
      </c>
      <c r="D313" s="9" t="s">
        <v>307</v>
      </c>
      <c r="E313" s="9" t="s">
        <v>308</v>
      </c>
    </row>
    <row r="314" spans="3:5" x14ac:dyDescent="0.3">
      <c r="C314" s="9" t="s">
        <v>83</v>
      </c>
      <c r="D314" s="10">
        <v>1700</v>
      </c>
      <c r="E314" s="19">
        <f>D314/1700</f>
        <v>1</v>
      </c>
    </row>
    <row r="315" spans="3:5" x14ac:dyDescent="0.3">
      <c r="C315" s="8"/>
      <c r="D315" s="8"/>
      <c r="E315" s="8"/>
    </row>
    <row r="316" spans="3:5" x14ac:dyDescent="0.3">
      <c r="C316" s="6"/>
      <c r="D316" s="6"/>
      <c r="E316" s="6"/>
    </row>
    <row r="317" spans="3:5" x14ac:dyDescent="0.3">
      <c r="C317" s="15" t="s">
        <v>109</v>
      </c>
      <c r="D317" s="9" t="s">
        <v>307</v>
      </c>
      <c r="E317" s="9" t="s">
        <v>308</v>
      </c>
    </row>
    <row r="318" spans="3:5" x14ac:dyDescent="0.3">
      <c r="C318" s="9" t="s">
        <v>83</v>
      </c>
      <c r="D318" s="10">
        <v>1700</v>
      </c>
      <c r="E318" s="19">
        <f>D318/1700</f>
        <v>1</v>
      </c>
    </row>
    <row r="319" spans="3:5" x14ac:dyDescent="0.3">
      <c r="C319" s="8"/>
      <c r="D319" s="8"/>
      <c r="E319" s="8"/>
    </row>
    <row r="320" spans="3:5" x14ac:dyDescent="0.3">
      <c r="C320" s="6"/>
      <c r="D320" s="6"/>
      <c r="E320" s="6"/>
    </row>
    <row r="321" spans="3:5" x14ac:dyDescent="0.3">
      <c r="C321" s="15" t="s">
        <v>166</v>
      </c>
      <c r="D321" s="9" t="s">
        <v>307</v>
      </c>
      <c r="E321" s="9" t="s">
        <v>308</v>
      </c>
    </row>
    <row r="322" spans="3:5" x14ac:dyDescent="0.3">
      <c r="C322" s="9" t="s">
        <v>82</v>
      </c>
      <c r="D322" s="10">
        <v>613</v>
      </c>
      <c r="E322" s="19">
        <f t="shared" ref="E322:E324" si="37">D322/1700</f>
        <v>0.36058823529411765</v>
      </c>
    </row>
    <row r="323" spans="3:5" x14ac:dyDescent="0.3">
      <c r="C323" s="9" t="s">
        <v>83</v>
      </c>
      <c r="D323" s="10">
        <v>1087</v>
      </c>
      <c r="E323" s="19">
        <f t="shared" si="37"/>
        <v>0.63941176470588235</v>
      </c>
    </row>
    <row r="324" spans="3:5" x14ac:dyDescent="0.3">
      <c r="C324" s="9" t="s">
        <v>36</v>
      </c>
      <c r="D324" s="10">
        <v>1700</v>
      </c>
      <c r="E324" s="19">
        <f t="shared" si="37"/>
        <v>1</v>
      </c>
    </row>
    <row r="325" spans="3:5" x14ac:dyDescent="0.3">
      <c r="C325" s="8"/>
      <c r="D325" s="8"/>
      <c r="E325" s="8"/>
    </row>
    <row r="326" spans="3:5" x14ac:dyDescent="0.3">
      <c r="C326" s="6"/>
      <c r="D326" s="6"/>
      <c r="E326" s="6"/>
    </row>
    <row r="327" spans="3:5" x14ac:dyDescent="0.3">
      <c r="C327" s="15" t="s">
        <v>167</v>
      </c>
      <c r="D327" s="9" t="s">
        <v>307</v>
      </c>
      <c r="E327" s="9" t="s">
        <v>308</v>
      </c>
    </row>
    <row r="328" spans="3:5" x14ac:dyDescent="0.3">
      <c r="C328" s="9" t="s">
        <v>82</v>
      </c>
      <c r="D328" s="10">
        <v>500</v>
      </c>
      <c r="E328" s="19">
        <f t="shared" ref="E328:E330" si="38">D328/1700</f>
        <v>0.29411764705882354</v>
      </c>
    </row>
    <row r="329" spans="3:5" x14ac:dyDescent="0.3">
      <c r="C329" s="9" t="s">
        <v>83</v>
      </c>
      <c r="D329" s="10">
        <v>1200</v>
      </c>
      <c r="E329" s="19">
        <f t="shared" si="38"/>
        <v>0.70588235294117652</v>
      </c>
    </row>
    <row r="330" spans="3:5" x14ac:dyDescent="0.3">
      <c r="C330" s="9" t="s">
        <v>36</v>
      </c>
      <c r="D330" s="10">
        <v>1700</v>
      </c>
      <c r="E330" s="19">
        <f t="shared" si="38"/>
        <v>1</v>
      </c>
    </row>
    <row r="331" spans="3:5" x14ac:dyDescent="0.3">
      <c r="C331" s="8"/>
      <c r="D331" s="8"/>
      <c r="E331" s="8"/>
    </row>
    <row r="332" spans="3:5" x14ac:dyDescent="0.3">
      <c r="C332" s="6"/>
      <c r="D332" s="6"/>
      <c r="E332" s="6"/>
    </row>
    <row r="333" spans="3:5" ht="24" x14ac:dyDescent="0.3">
      <c r="C333" s="15" t="s">
        <v>168</v>
      </c>
      <c r="D333" s="9" t="s">
        <v>307</v>
      </c>
      <c r="E333" s="9" t="s">
        <v>308</v>
      </c>
    </row>
    <row r="334" spans="3:5" x14ac:dyDescent="0.3">
      <c r="C334" s="9" t="s">
        <v>140</v>
      </c>
      <c r="D334" s="10">
        <v>1200</v>
      </c>
      <c r="E334" s="19">
        <f t="shared" ref="E334:E337" si="39">D334/1700</f>
        <v>0.70588235294117652</v>
      </c>
    </row>
    <row r="335" spans="3:5" x14ac:dyDescent="0.3">
      <c r="C335" s="9" t="s">
        <v>169</v>
      </c>
      <c r="D335" s="10">
        <v>445</v>
      </c>
      <c r="E335" s="19">
        <f t="shared" si="39"/>
        <v>0.26176470588235295</v>
      </c>
    </row>
    <row r="336" spans="3:5" x14ac:dyDescent="0.3">
      <c r="C336" s="9" t="s">
        <v>170</v>
      </c>
      <c r="D336" s="10">
        <v>55</v>
      </c>
      <c r="E336" s="19">
        <f t="shared" si="39"/>
        <v>3.2352941176470591E-2</v>
      </c>
    </row>
    <row r="337" spans="3:15" x14ac:dyDescent="0.3">
      <c r="C337" s="9" t="s">
        <v>36</v>
      </c>
      <c r="D337" s="10">
        <v>1700</v>
      </c>
      <c r="E337" s="19">
        <f t="shared" si="39"/>
        <v>1</v>
      </c>
    </row>
    <row r="338" spans="3:15" x14ac:dyDescent="0.3">
      <c r="C338" s="8"/>
      <c r="D338" s="8"/>
      <c r="E338" s="8"/>
    </row>
    <row r="339" spans="3:15" x14ac:dyDescent="0.3">
      <c r="C339" s="6"/>
      <c r="D339" s="6"/>
      <c r="E339" s="6"/>
    </row>
    <row r="340" spans="3:15" x14ac:dyDescent="0.3">
      <c r="C340" s="15" t="s">
        <v>171</v>
      </c>
      <c r="D340" s="9" t="s">
        <v>307</v>
      </c>
      <c r="E340" s="9" t="s">
        <v>308</v>
      </c>
    </row>
    <row r="341" spans="3:15" x14ac:dyDescent="0.3">
      <c r="C341" s="9" t="s">
        <v>140</v>
      </c>
      <c r="D341" s="10">
        <v>500</v>
      </c>
      <c r="E341" s="19">
        <f t="shared" ref="E341:E345" si="40">D341/1700</f>
        <v>0.29411764705882354</v>
      </c>
    </row>
    <row r="342" spans="3:15" x14ac:dyDescent="0.3">
      <c r="C342" s="9" t="s">
        <v>172</v>
      </c>
      <c r="D342" s="10">
        <v>301</v>
      </c>
      <c r="E342" s="19">
        <f t="shared" si="40"/>
        <v>0.17705882352941177</v>
      </c>
    </row>
    <row r="343" spans="3:15" x14ac:dyDescent="0.3">
      <c r="C343" s="9" t="s">
        <v>173</v>
      </c>
      <c r="D343" s="10">
        <v>11</v>
      </c>
      <c r="E343" s="19">
        <f t="shared" si="40"/>
        <v>6.4705882352941177E-3</v>
      </c>
    </row>
    <row r="344" spans="3:15" x14ac:dyDescent="0.3">
      <c r="C344" s="9" t="s">
        <v>174</v>
      </c>
      <c r="D344" s="10">
        <v>888</v>
      </c>
      <c r="E344" s="19">
        <f t="shared" si="40"/>
        <v>0.52235294117647058</v>
      </c>
    </row>
    <row r="345" spans="3:15" x14ac:dyDescent="0.3">
      <c r="C345" s="9" t="s">
        <v>36</v>
      </c>
      <c r="D345" s="10">
        <v>1700</v>
      </c>
      <c r="E345" s="19">
        <f t="shared" si="40"/>
        <v>1</v>
      </c>
    </row>
    <row r="346" spans="3:15" x14ac:dyDescent="0.3">
      <c r="C346" s="8"/>
      <c r="D346" s="8"/>
      <c r="E346" s="8"/>
    </row>
    <row r="347" spans="3:15" x14ac:dyDescent="0.3">
      <c r="C347" s="6"/>
      <c r="D347" s="6"/>
      <c r="E347" s="6"/>
    </row>
    <row r="348" spans="3:15" x14ac:dyDescent="0.3">
      <c r="C348" s="15" t="s">
        <v>175</v>
      </c>
      <c r="D348" s="9" t="s">
        <v>307</v>
      </c>
      <c r="E348" s="9" t="s">
        <v>308</v>
      </c>
    </row>
    <row r="349" spans="3:15" x14ac:dyDescent="0.3">
      <c r="C349" s="9" t="s">
        <v>82</v>
      </c>
      <c r="D349" s="10">
        <v>21</v>
      </c>
      <c r="E349" s="19">
        <f t="shared" ref="E349:E351" si="41">D349/1700</f>
        <v>1.2352941176470587E-2</v>
      </c>
    </row>
    <row r="350" spans="3:15" ht="24" x14ac:dyDescent="0.3">
      <c r="C350" s="9" t="s">
        <v>83</v>
      </c>
      <c r="D350" s="10">
        <v>1679</v>
      </c>
      <c r="E350" s="19">
        <f t="shared" si="41"/>
        <v>0.98764705882352943</v>
      </c>
      <c r="M350" s="15" t="s">
        <v>176</v>
      </c>
      <c r="N350" s="9" t="s">
        <v>307</v>
      </c>
      <c r="O350" s="9" t="s">
        <v>308</v>
      </c>
    </row>
    <row r="351" spans="3:15" x14ac:dyDescent="0.3">
      <c r="C351" s="9" t="s">
        <v>36</v>
      </c>
      <c r="D351" s="10">
        <v>1700</v>
      </c>
      <c r="E351" s="19">
        <f t="shared" si="41"/>
        <v>1</v>
      </c>
      <c r="M351" s="40" t="s">
        <v>309</v>
      </c>
      <c r="N351" s="41">
        <v>118</v>
      </c>
      <c r="O351" s="19">
        <f t="shared" ref="O351:O355" si="42">N351/1700</f>
        <v>6.9411764705882353E-2</v>
      </c>
    </row>
    <row r="352" spans="3:15" x14ac:dyDescent="0.3">
      <c r="C352" s="8"/>
      <c r="D352" s="8"/>
      <c r="E352" s="8"/>
      <c r="M352" s="40" t="s">
        <v>453</v>
      </c>
      <c r="N352" s="41">
        <v>946</v>
      </c>
      <c r="O352" s="19">
        <f t="shared" si="42"/>
        <v>0.55647058823529416</v>
      </c>
    </row>
    <row r="353" spans="3:15" x14ac:dyDescent="0.3">
      <c r="C353" s="6"/>
      <c r="D353" s="6"/>
      <c r="E353" s="6"/>
      <c r="M353" s="40" t="s">
        <v>454</v>
      </c>
      <c r="N353" s="41">
        <v>602</v>
      </c>
      <c r="O353" s="19">
        <f t="shared" si="42"/>
        <v>0.35411764705882354</v>
      </c>
    </row>
    <row r="354" spans="3:15" ht="24" x14ac:dyDescent="0.3">
      <c r="C354" s="15" t="s">
        <v>176</v>
      </c>
      <c r="D354" s="9" t="s">
        <v>307</v>
      </c>
      <c r="E354" s="9" t="s">
        <v>308</v>
      </c>
      <c r="M354" s="42" t="s">
        <v>455</v>
      </c>
      <c r="N354" s="43">
        <v>34</v>
      </c>
      <c r="O354" s="19">
        <f t="shared" si="42"/>
        <v>0.02</v>
      </c>
    </row>
    <row r="355" spans="3:15" x14ac:dyDescent="0.3">
      <c r="C355" s="9" t="s">
        <v>177</v>
      </c>
      <c r="D355" s="10">
        <v>33</v>
      </c>
      <c r="E355" s="19">
        <f t="shared" ref="E355:E361" si="43">D355/1700</f>
        <v>1.9411764705882354E-2</v>
      </c>
      <c r="O355" s="19">
        <f t="shared" si="42"/>
        <v>0</v>
      </c>
    </row>
    <row r="356" spans="3:15" x14ac:dyDescent="0.3">
      <c r="C356" s="9" t="s">
        <v>178</v>
      </c>
      <c r="D356" s="10">
        <v>85</v>
      </c>
      <c r="E356" s="19">
        <f t="shared" si="43"/>
        <v>0.05</v>
      </c>
    </row>
    <row r="357" spans="3:15" x14ac:dyDescent="0.3">
      <c r="C357" s="9" t="s">
        <v>179</v>
      </c>
      <c r="D357" s="10">
        <v>560</v>
      </c>
      <c r="E357" s="19">
        <f t="shared" si="43"/>
        <v>0.32941176470588235</v>
      </c>
    </row>
    <row r="358" spans="3:15" x14ac:dyDescent="0.3">
      <c r="C358" s="9" t="s">
        <v>180</v>
      </c>
      <c r="D358" s="10">
        <v>386</v>
      </c>
      <c r="E358" s="19">
        <f t="shared" si="43"/>
        <v>0.22705882352941176</v>
      </c>
    </row>
    <row r="359" spans="3:15" x14ac:dyDescent="0.3">
      <c r="C359" s="9" t="s">
        <v>181</v>
      </c>
      <c r="D359" s="10">
        <v>602</v>
      </c>
      <c r="E359" s="19">
        <f t="shared" si="43"/>
        <v>0.35411764705882354</v>
      </c>
    </row>
    <row r="360" spans="3:15" x14ac:dyDescent="0.3">
      <c r="C360" s="9" t="s">
        <v>306</v>
      </c>
      <c r="D360" s="10">
        <v>34</v>
      </c>
      <c r="E360" s="19">
        <f>D360/1700</f>
        <v>0.02</v>
      </c>
    </row>
    <row r="361" spans="3:15" x14ac:dyDescent="0.3">
      <c r="C361" s="9" t="s">
        <v>36</v>
      </c>
      <c r="D361" s="10">
        <v>1700</v>
      </c>
      <c r="E361" s="19">
        <f t="shared" si="43"/>
        <v>1</v>
      </c>
    </row>
    <row r="362" spans="3:15" x14ac:dyDescent="0.3">
      <c r="C362" s="8"/>
      <c r="D362" s="8"/>
      <c r="E362" s="8"/>
    </row>
    <row r="363" spans="3:15" x14ac:dyDescent="0.3">
      <c r="C363" s="6"/>
      <c r="D363" s="6"/>
      <c r="E363" s="6"/>
    </row>
    <row r="364" spans="3:15" ht="24" x14ac:dyDescent="0.3">
      <c r="C364" s="15" t="s">
        <v>182</v>
      </c>
      <c r="D364" s="9" t="s">
        <v>307</v>
      </c>
      <c r="E364" s="9" t="s">
        <v>308</v>
      </c>
    </row>
    <row r="365" spans="3:15" x14ac:dyDescent="0.3">
      <c r="C365" s="9" t="s">
        <v>183</v>
      </c>
      <c r="D365" s="10">
        <v>170</v>
      </c>
      <c r="E365" s="19">
        <f t="shared" ref="E365:E369" si="44">D365/1700</f>
        <v>0.1</v>
      </c>
    </row>
    <row r="366" spans="3:15" x14ac:dyDescent="0.3">
      <c r="C366" s="9" t="s">
        <v>184</v>
      </c>
      <c r="D366" s="10">
        <v>40</v>
      </c>
      <c r="E366" s="19">
        <f t="shared" si="44"/>
        <v>2.3529411764705882E-2</v>
      </c>
    </row>
    <row r="367" spans="3:15" x14ac:dyDescent="0.3">
      <c r="C367" s="9" t="s">
        <v>185</v>
      </c>
      <c r="D367" s="10">
        <v>22</v>
      </c>
      <c r="E367" s="19">
        <f t="shared" si="44"/>
        <v>1.2941176470588235E-2</v>
      </c>
    </row>
    <row r="368" spans="3:15" x14ac:dyDescent="0.3">
      <c r="C368" s="9" t="s">
        <v>82</v>
      </c>
      <c r="D368" s="10">
        <v>1468</v>
      </c>
      <c r="E368" s="19">
        <f>D368/1700</f>
        <v>0.86352941176470588</v>
      </c>
    </row>
    <row r="369" spans="3:5" x14ac:dyDescent="0.3">
      <c r="C369" s="9" t="s">
        <v>36</v>
      </c>
      <c r="D369" s="10">
        <v>1700</v>
      </c>
      <c r="E369" s="19">
        <f t="shared" si="44"/>
        <v>1</v>
      </c>
    </row>
    <row r="370" spans="3:5" x14ac:dyDescent="0.3">
      <c r="C370" s="8"/>
      <c r="D370" s="8"/>
      <c r="E370" s="8"/>
    </row>
    <row r="371" spans="3:5" x14ac:dyDescent="0.3">
      <c r="C371" s="6"/>
      <c r="D371" s="6"/>
      <c r="E371" s="6"/>
    </row>
    <row r="372" spans="3:5" x14ac:dyDescent="0.3">
      <c r="C372" s="15" t="s">
        <v>186</v>
      </c>
      <c r="D372" s="9" t="s">
        <v>307</v>
      </c>
      <c r="E372" s="9" t="s">
        <v>308</v>
      </c>
    </row>
    <row r="373" spans="3:5" x14ac:dyDescent="0.3">
      <c r="C373" s="9" t="s">
        <v>82</v>
      </c>
      <c r="D373" s="10">
        <v>1688</v>
      </c>
      <c r="E373" s="19">
        <f t="shared" ref="E373:E375" si="45">D373/1700</f>
        <v>0.99294117647058822</v>
      </c>
    </row>
    <row r="374" spans="3:5" x14ac:dyDescent="0.3">
      <c r="C374" s="9" t="s">
        <v>83</v>
      </c>
      <c r="D374" s="10">
        <v>12</v>
      </c>
      <c r="E374" s="19">
        <f t="shared" si="45"/>
        <v>7.058823529411765E-3</v>
      </c>
    </row>
    <row r="375" spans="3:5" x14ac:dyDescent="0.3">
      <c r="C375" s="9" t="s">
        <v>36</v>
      </c>
      <c r="D375" s="10">
        <v>1700</v>
      </c>
      <c r="E375" s="19">
        <f t="shared" si="45"/>
        <v>1</v>
      </c>
    </row>
    <row r="376" spans="3:5" x14ac:dyDescent="0.3">
      <c r="C376" s="8"/>
      <c r="D376" s="8"/>
      <c r="E376" s="8"/>
    </row>
    <row r="377" spans="3:5" x14ac:dyDescent="0.3">
      <c r="C377" s="6"/>
      <c r="D377" s="6"/>
      <c r="E377" s="6"/>
    </row>
    <row r="378" spans="3:5" x14ac:dyDescent="0.3">
      <c r="C378" s="15" t="s">
        <v>187</v>
      </c>
      <c r="D378" s="9" t="s">
        <v>307</v>
      </c>
      <c r="E378" s="9" t="s">
        <v>308</v>
      </c>
    </row>
    <row r="379" spans="3:5" x14ac:dyDescent="0.3">
      <c r="C379" s="9" t="s">
        <v>82</v>
      </c>
      <c r="D379" s="10">
        <v>1692</v>
      </c>
      <c r="E379" s="19">
        <f t="shared" ref="E379:E381" si="46">D379/1700</f>
        <v>0.99529411764705877</v>
      </c>
    </row>
    <row r="380" spans="3:5" x14ac:dyDescent="0.3">
      <c r="C380" s="9" t="s">
        <v>83</v>
      </c>
      <c r="D380" s="10">
        <v>8</v>
      </c>
      <c r="E380" s="19">
        <f t="shared" si="46"/>
        <v>4.7058823529411761E-3</v>
      </c>
    </row>
    <row r="381" spans="3:5" x14ac:dyDescent="0.3">
      <c r="C381" s="9" t="s">
        <v>36</v>
      </c>
      <c r="D381" s="10">
        <v>1700</v>
      </c>
      <c r="E381" s="19">
        <f t="shared" si="46"/>
        <v>1</v>
      </c>
    </row>
    <row r="382" spans="3:5" x14ac:dyDescent="0.3">
      <c r="C382" s="8"/>
      <c r="D382" s="8"/>
      <c r="E382" s="8"/>
    </row>
    <row r="383" spans="3:5" x14ac:dyDescent="0.3">
      <c r="C383" s="6"/>
      <c r="D383" s="6"/>
      <c r="E383" s="6"/>
    </row>
    <row r="384" spans="3:5" x14ac:dyDescent="0.3">
      <c r="C384" s="15" t="s">
        <v>188</v>
      </c>
      <c r="D384" s="9" t="s">
        <v>307</v>
      </c>
      <c r="E384" s="9" t="s">
        <v>308</v>
      </c>
    </row>
    <row r="385" spans="3:5" x14ac:dyDescent="0.3">
      <c r="C385" s="9" t="s">
        <v>82</v>
      </c>
      <c r="D385" s="10">
        <v>1678</v>
      </c>
      <c r="E385" s="19">
        <f t="shared" ref="E385:E387" si="47">D385/1700</f>
        <v>0.98705882352941177</v>
      </c>
    </row>
    <row r="386" spans="3:5" x14ac:dyDescent="0.3">
      <c r="C386" s="9" t="s">
        <v>83</v>
      </c>
      <c r="D386" s="10">
        <v>22</v>
      </c>
      <c r="E386" s="19">
        <f t="shared" si="47"/>
        <v>1.2941176470588235E-2</v>
      </c>
    </row>
    <row r="387" spans="3:5" x14ac:dyDescent="0.3">
      <c r="C387" s="9" t="s">
        <v>36</v>
      </c>
      <c r="D387" s="10">
        <v>1700</v>
      </c>
      <c r="E387" s="19">
        <f t="shared" si="47"/>
        <v>1</v>
      </c>
    </row>
    <row r="388" spans="3:5" x14ac:dyDescent="0.3">
      <c r="C388" s="8"/>
      <c r="D388" s="8"/>
      <c r="E388" s="8"/>
    </row>
    <row r="389" spans="3:5" x14ac:dyDescent="0.3">
      <c r="C389" s="6"/>
      <c r="D389" s="6"/>
      <c r="E389" s="6"/>
    </row>
    <row r="390" spans="3:5" x14ac:dyDescent="0.3">
      <c r="C390" s="15" t="s">
        <v>189</v>
      </c>
      <c r="D390" s="9" t="s">
        <v>307</v>
      </c>
      <c r="E390" s="9" t="s">
        <v>308</v>
      </c>
    </row>
    <row r="391" spans="3:5" x14ac:dyDescent="0.3">
      <c r="C391" s="9" t="s">
        <v>82</v>
      </c>
      <c r="D391" s="10">
        <v>1681</v>
      </c>
      <c r="E391" s="19">
        <f t="shared" ref="E391:E393" si="48">D391/1700</f>
        <v>0.98882352941176466</v>
      </c>
    </row>
    <row r="392" spans="3:5" x14ac:dyDescent="0.3">
      <c r="C392" s="9" t="s">
        <v>83</v>
      </c>
      <c r="D392" s="10">
        <v>19</v>
      </c>
      <c r="E392" s="19">
        <f t="shared" si="48"/>
        <v>1.1176470588235295E-2</v>
      </c>
    </row>
    <row r="393" spans="3:5" x14ac:dyDescent="0.3">
      <c r="C393" s="9" t="s">
        <v>36</v>
      </c>
      <c r="D393" s="10">
        <v>1700</v>
      </c>
      <c r="E393" s="19">
        <f t="shared" si="48"/>
        <v>1</v>
      </c>
    </row>
    <row r="394" spans="3:5" x14ac:dyDescent="0.3">
      <c r="C394" s="8"/>
      <c r="D394" s="8"/>
      <c r="E394" s="8"/>
    </row>
    <row r="395" spans="3:5" x14ac:dyDescent="0.3">
      <c r="C395" s="6"/>
      <c r="D395" s="6"/>
      <c r="E395" s="6"/>
    </row>
    <row r="396" spans="3:5" x14ac:dyDescent="0.3">
      <c r="C396" s="15" t="s">
        <v>190</v>
      </c>
      <c r="D396" s="9" t="s">
        <v>307</v>
      </c>
      <c r="E396" s="9" t="s">
        <v>308</v>
      </c>
    </row>
    <row r="397" spans="3:5" x14ac:dyDescent="0.3">
      <c r="C397" s="9" t="s">
        <v>82</v>
      </c>
      <c r="D397" s="10">
        <v>156</v>
      </c>
      <c r="E397" s="19">
        <f t="shared" ref="E397:E399" si="49">D397/1700</f>
        <v>9.1764705882352943E-2</v>
      </c>
    </row>
    <row r="398" spans="3:5" x14ac:dyDescent="0.3">
      <c r="C398" s="9" t="s">
        <v>83</v>
      </c>
      <c r="D398" s="10">
        <v>1544</v>
      </c>
      <c r="E398" s="19">
        <f t="shared" si="49"/>
        <v>0.90823529411764703</v>
      </c>
    </row>
    <row r="399" spans="3:5" x14ac:dyDescent="0.3">
      <c r="C399" s="9" t="s">
        <v>36</v>
      </c>
      <c r="D399" s="10">
        <v>1700</v>
      </c>
      <c r="E399" s="19">
        <f t="shared" si="49"/>
        <v>1</v>
      </c>
    </row>
    <row r="400" spans="3:5" x14ac:dyDescent="0.3">
      <c r="C400" s="8"/>
      <c r="D400" s="8"/>
      <c r="E400" s="8"/>
    </row>
    <row r="401" spans="3:5" x14ac:dyDescent="0.3">
      <c r="C401" s="6"/>
      <c r="D401" s="6"/>
      <c r="E401" s="6"/>
    </row>
    <row r="402" spans="3:5" x14ac:dyDescent="0.3">
      <c r="C402" s="15" t="s">
        <v>191</v>
      </c>
      <c r="D402" s="9" t="s">
        <v>307</v>
      </c>
      <c r="E402" s="9" t="s">
        <v>308</v>
      </c>
    </row>
    <row r="403" spans="3:5" x14ac:dyDescent="0.3">
      <c r="C403" s="9" t="s">
        <v>140</v>
      </c>
      <c r="D403" s="10">
        <v>300</v>
      </c>
      <c r="E403" s="19">
        <f t="shared" ref="E403:E406" si="50">D403/1700</f>
        <v>0.17647058823529413</v>
      </c>
    </row>
    <row r="404" spans="3:5" x14ac:dyDescent="0.3">
      <c r="C404" s="9" t="s">
        <v>82</v>
      </c>
      <c r="D404" s="10">
        <v>1186</v>
      </c>
      <c r="E404" s="19">
        <f t="shared" si="50"/>
        <v>0.6976470588235294</v>
      </c>
    </row>
    <row r="405" spans="3:5" x14ac:dyDescent="0.3">
      <c r="C405" s="9" t="s">
        <v>83</v>
      </c>
      <c r="D405" s="10">
        <v>214</v>
      </c>
      <c r="E405" s="19">
        <f t="shared" si="50"/>
        <v>0.12588235294117647</v>
      </c>
    </row>
    <row r="406" spans="3:5" x14ac:dyDescent="0.3">
      <c r="C406" s="9" t="s">
        <v>36</v>
      </c>
      <c r="D406" s="10">
        <v>1700</v>
      </c>
      <c r="E406" s="19">
        <f t="shared" si="50"/>
        <v>1</v>
      </c>
    </row>
    <row r="407" spans="3:5" x14ac:dyDescent="0.3">
      <c r="C407" s="8"/>
      <c r="D407" s="8"/>
      <c r="E407" s="8"/>
    </row>
    <row r="408" spans="3:5" x14ac:dyDescent="0.3">
      <c r="C408" s="6"/>
      <c r="D408" s="6"/>
      <c r="E408" s="6"/>
    </row>
    <row r="409" spans="3:5" x14ac:dyDescent="0.3">
      <c r="C409" s="15" t="s">
        <v>192</v>
      </c>
      <c r="D409" s="9" t="s">
        <v>307</v>
      </c>
      <c r="E409" s="9" t="s">
        <v>308</v>
      </c>
    </row>
    <row r="410" spans="3:5" x14ac:dyDescent="0.3">
      <c r="C410" s="9" t="s">
        <v>140</v>
      </c>
      <c r="D410" s="10">
        <v>1698</v>
      </c>
      <c r="E410" s="19">
        <f t="shared" ref="E410:E412" si="51">D410/1700</f>
        <v>0.99882352941176467</v>
      </c>
    </row>
    <row r="411" spans="3:5" x14ac:dyDescent="0.3">
      <c r="C411" s="9" t="s">
        <v>83</v>
      </c>
      <c r="D411" s="10">
        <v>2</v>
      </c>
      <c r="E411" s="19">
        <f t="shared" si="51"/>
        <v>1.176470588235294E-3</v>
      </c>
    </row>
    <row r="412" spans="3:5" x14ac:dyDescent="0.3">
      <c r="C412" s="9" t="s">
        <v>36</v>
      </c>
      <c r="D412" s="10">
        <v>1700</v>
      </c>
      <c r="E412" s="19">
        <f t="shared" si="51"/>
        <v>1</v>
      </c>
    </row>
    <row r="413" spans="3:5" x14ac:dyDescent="0.3">
      <c r="C413" s="8"/>
      <c r="D413" s="8"/>
      <c r="E413" s="8"/>
    </row>
    <row r="414" spans="3:5" x14ac:dyDescent="0.3">
      <c r="C414" s="6"/>
      <c r="D414" s="6"/>
      <c r="E414" s="6"/>
    </row>
    <row r="415" spans="3:5" x14ac:dyDescent="0.3">
      <c r="C415" s="15" t="s">
        <v>193</v>
      </c>
      <c r="D415" s="9" t="s">
        <v>307</v>
      </c>
      <c r="E415" s="9" t="s">
        <v>308</v>
      </c>
    </row>
    <row r="416" spans="3:5" x14ac:dyDescent="0.3">
      <c r="C416" s="9" t="s">
        <v>140</v>
      </c>
      <c r="D416" s="10">
        <v>1569</v>
      </c>
      <c r="E416" s="19">
        <f t="shared" ref="E416:E418" si="52">D416/1700</f>
        <v>0.92294117647058826</v>
      </c>
    </row>
    <row r="417" spans="3:5" x14ac:dyDescent="0.3">
      <c r="C417" s="9" t="s">
        <v>83</v>
      </c>
      <c r="D417" s="10">
        <v>131</v>
      </c>
      <c r="E417" s="19">
        <f t="shared" si="52"/>
        <v>7.7058823529411763E-2</v>
      </c>
    </row>
    <row r="418" spans="3:5" x14ac:dyDescent="0.3">
      <c r="C418" s="9" t="s">
        <v>36</v>
      </c>
      <c r="D418" s="10">
        <v>1700</v>
      </c>
      <c r="E418" s="19">
        <f t="shared" si="52"/>
        <v>1</v>
      </c>
    </row>
    <row r="419" spans="3:5" x14ac:dyDescent="0.3">
      <c r="C419" s="8"/>
      <c r="D419" s="8"/>
      <c r="E419" s="8"/>
    </row>
    <row r="420" spans="3:5" x14ac:dyDescent="0.3">
      <c r="C420" s="6"/>
      <c r="D420" s="6"/>
      <c r="E420" s="6"/>
    </row>
    <row r="421" spans="3:5" x14ac:dyDescent="0.3">
      <c r="C421" s="15" t="s">
        <v>194</v>
      </c>
      <c r="D421" s="9" t="s">
        <v>307</v>
      </c>
      <c r="E421" s="9" t="s">
        <v>308</v>
      </c>
    </row>
    <row r="422" spans="3:5" x14ac:dyDescent="0.3">
      <c r="C422" s="9" t="s">
        <v>140</v>
      </c>
      <c r="D422" s="10">
        <v>1655</v>
      </c>
      <c r="E422" s="19">
        <f t="shared" ref="E422:E424" si="53">D422/1700</f>
        <v>0.97352941176470587</v>
      </c>
    </row>
    <row r="423" spans="3:5" x14ac:dyDescent="0.3">
      <c r="C423" s="9" t="s">
        <v>83</v>
      </c>
      <c r="D423" s="10">
        <v>45</v>
      </c>
      <c r="E423" s="19">
        <f t="shared" si="53"/>
        <v>2.6470588235294117E-2</v>
      </c>
    </row>
    <row r="424" spans="3:5" x14ac:dyDescent="0.3">
      <c r="C424" s="9" t="s">
        <v>36</v>
      </c>
      <c r="D424" s="10">
        <v>1700</v>
      </c>
      <c r="E424" s="19">
        <f t="shared" si="53"/>
        <v>1</v>
      </c>
    </row>
    <row r="425" spans="3:5" x14ac:dyDescent="0.3">
      <c r="C425" s="8"/>
      <c r="D425" s="8"/>
      <c r="E425" s="8"/>
    </row>
    <row r="426" spans="3:5" x14ac:dyDescent="0.3">
      <c r="C426" s="6"/>
      <c r="D426" s="6"/>
      <c r="E426" s="6"/>
    </row>
    <row r="427" spans="3:5" x14ac:dyDescent="0.3">
      <c r="C427" s="15" t="s">
        <v>195</v>
      </c>
      <c r="D427" s="9" t="s">
        <v>307</v>
      </c>
      <c r="E427" s="9" t="s">
        <v>308</v>
      </c>
    </row>
    <row r="428" spans="3:5" x14ac:dyDescent="0.3">
      <c r="C428" s="9" t="s">
        <v>140</v>
      </c>
      <c r="D428" s="10">
        <v>1698</v>
      </c>
      <c r="E428" s="19">
        <f t="shared" ref="E428:E430" si="54">D428/1700</f>
        <v>0.99882352941176467</v>
      </c>
    </row>
    <row r="429" spans="3:5" x14ac:dyDescent="0.3">
      <c r="C429" s="9" t="s">
        <v>83</v>
      </c>
      <c r="D429" s="10">
        <v>2</v>
      </c>
      <c r="E429" s="19">
        <f t="shared" si="54"/>
        <v>1.176470588235294E-3</v>
      </c>
    </row>
    <row r="430" spans="3:5" x14ac:dyDescent="0.3">
      <c r="C430" s="9" t="s">
        <v>36</v>
      </c>
      <c r="D430" s="10">
        <v>1700</v>
      </c>
      <c r="E430" s="19">
        <f t="shared" si="54"/>
        <v>1</v>
      </c>
    </row>
    <row r="431" spans="3:5" x14ac:dyDescent="0.3">
      <c r="C431" s="8"/>
      <c r="D431" s="8"/>
      <c r="E431" s="8"/>
    </row>
    <row r="432" spans="3:5" x14ac:dyDescent="0.3">
      <c r="C432" s="6"/>
      <c r="D432" s="6"/>
      <c r="E432" s="6"/>
    </row>
    <row r="433" spans="3:5" x14ac:dyDescent="0.3">
      <c r="C433" s="15" t="s">
        <v>196</v>
      </c>
      <c r="D433" s="9" t="s">
        <v>307</v>
      </c>
      <c r="E433" s="9" t="s">
        <v>308</v>
      </c>
    </row>
    <row r="434" spans="3:5" x14ac:dyDescent="0.3">
      <c r="C434" s="9" t="s">
        <v>140</v>
      </c>
      <c r="D434" s="10">
        <v>1617</v>
      </c>
      <c r="E434" s="19">
        <f t="shared" ref="E434:E437" si="55">D434/1700</f>
        <v>0.95117647058823529</v>
      </c>
    </row>
    <row r="435" spans="3:5" x14ac:dyDescent="0.3">
      <c r="C435" s="9" t="s">
        <v>82</v>
      </c>
      <c r="D435" s="10">
        <v>2</v>
      </c>
      <c r="E435" s="19">
        <f t="shared" si="55"/>
        <v>1.176470588235294E-3</v>
      </c>
    </row>
    <row r="436" spans="3:5" x14ac:dyDescent="0.3">
      <c r="C436" s="9" t="s">
        <v>83</v>
      </c>
      <c r="D436" s="10">
        <v>81</v>
      </c>
      <c r="E436" s="19">
        <f t="shared" si="55"/>
        <v>4.764705882352941E-2</v>
      </c>
    </row>
    <row r="437" spans="3:5" x14ac:dyDescent="0.3">
      <c r="C437" s="9" t="s">
        <v>36</v>
      </c>
      <c r="D437" s="10">
        <v>1700</v>
      </c>
      <c r="E437" s="19">
        <f t="shared" si="55"/>
        <v>1</v>
      </c>
    </row>
    <row r="438" spans="3:5" x14ac:dyDescent="0.3">
      <c r="C438" s="8"/>
      <c r="D438" s="8"/>
      <c r="E438" s="8"/>
    </row>
    <row r="439" spans="3:5" x14ac:dyDescent="0.3">
      <c r="C439" s="6"/>
      <c r="D439" s="6"/>
      <c r="E439" s="6"/>
    </row>
    <row r="440" spans="3:5" x14ac:dyDescent="0.3">
      <c r="C440" s="15" t="s">
        <v>197</v>
      </c>
      <c r="D440" s="9" t="s">
        <v>307</v>
      </c>
      <c r="E440" s="9" t="s">
        <v>308</v>
      </c>
    </row>
    <row r="441" spans="3:5" x14ac:dyDescent="0.3">
      <c r="C441" s="9" t="s">
        <v>140</v>
      </c>
      <c r="D441" s="10">
        <v>1489</v>
      </c>
      <c r="E441" s="19">
        <f t="shared" ref="E441:E444" si="56">D441/1700</f>
        <v>0.87588235294117645</v>
      </c>
    </row>
    <row r="442" spans="3:5" x14ac:dyDescent="0.3">
      <c r="C442" s="9" t="s">
        <v>82</v>
      </c>
      <c r="D442" s="10">
        <v>16</v>
      </c>
      <c r="E442" s="19">
        <f t="shared" si="56"/>
        <v>9.4117647058823521E-3</v>
      </c>
    </row>
    <row r="443" spans="3:5" x14ac:dyDescent="0.3">
      <c r="C443" s="9" t="s">
        <v>83</v>
      </c>
      <c r="D443" s="10">
        <v>195</v>
      </c>
      <c r="E443" s="19">
        <f t="shared" si="56"/>
        <v>0.11470588235294117</v>
      </c>
    </row>
    <row r="444" spans="3:5" x14ac:dyDescent="0.3">
      <c r="C444" s="9" t="s">
        <v>36</v>
      </c>
      <c r="D444" s="10">
        <v>1700</v>
      </c>
      <c r="E444" s="19">
        <f t="shared" si="56"/>
        <v>1</v>
      </c>
    </row>
    <row r="445" spans="3:5" x14ac:dyDescent="0.3">
      <c r="C445" s="8"/>
      <c r="D445" s="8"/>
      <c r="E445" s="8"/>
    </row>
    <row r="446" spans="3:5" x14ac:dyDescent="0.3">
      <c r="C446" s="6"/>
      <c r="D446" s="6"/>
      <c r="E446" s="6"/>
    </row>
    <row r="447" spans="3:5" x14ac:dyDescent="0.3">
      <c r="C447" s="15" t="s">
        <v>198</v>
      </c>
      <c r="D447" s="9" t="s">
        <v>307</v>
      </c>
      <c r="E447" s="9" t="s">
        <v>308</v>
      </c>
    </row>
    <row r="448" spans="3:5" x14ac:dyDescent="0.3">
      <c r="C448" s="9" t="s">
        <v>140</v>
      </c>
      <c r="D448" s="10">
        <v>1508</v>
      </c>
      <c r="E448" s="19">
        <f t="shared" ref="E448:E506" si="57">D448/1700</f>
        <v>0.88705882352941179</v>
      </c>
    </row>
    <row r="449" spans="3:5" x14ac:dyDescent="0.3">
      <c r="C449" s="9" t="s">
        <v>200</v>
      </c>
      <c r="D449" s="10">
        <v>5</v>
      </c>
      <c r="E449" s="19">
        <f t="shared" si="57"/>
        <v>2.9411764705882353E-3</v>
      </c>
    </row>
    <row r="450" spans="3:5" x14ac:dyDescent="0.3">
      <c r="C450" s="9" t="s">
        <v>201</v>
      </c>
      <c r="D450" s="10">
        <v>1</v>
      </c>
      <c r="E450" s="19">
        <f t="shared" si="57"/>
        <v>5.8823529411764701E-4</v>
      </c>
    </row>
    <row r="451" spans="3:5" x14ac:dyDescent="0.3">
      <c r="C451" s="9" t="s">
        <v>202</v>
      </c>
      <c r="D451" s="10">
        <v>3</v>
      </c>
      <c r="E451" s="19">
        <f t="shared" si="57"/>
        <v>1.7647058823529412E-3</v>
      </c>
    </row>
    <row r="452" spans="3:5" x14ac:dyDescent="0.3">
      <c r="C452" s="9" t="s">
        <v>203</v>
      </c>
      <c r="D452" s="10">
        <v>1</v>
      </c>
      <c r="E452" s="19">
        <f t="shared" si="57"/>
        <v>5.8823529411764701E-4</v>
      </c>
    </row>
    <row r="453" spans="3:5" x14ac:dyDescent="0.3">
      <c r="C453" s="9" t="s">
        <v>204</v>
      </c>
      <c r="D453" s="10">
        <v>1</v>
      </c>
      <c r="E453" s="19">
        <f t="shared" si="57"/>
        <v>5.8823529411764701E-4</v>
      </c>
    </row>
    <row r="454" spans="3:5" x14ac:dyDescent="0.3">
      <c r="C454" s="9" t="s">
        <v>205</v>
      </c>
      <c r="D454" s="10">
        <v>3</v>
      </c>
      <c r="E454" s="19">
        <f t="shared" si="57"/>
        <v>1.7647058823529412E-3</v>
      </c>
    </row>
    <row r="455" spans="3:5" x14ac:dyDescent="0.3">
      <c r="C455" s="9" t="s">
        <v>206</v>
      </c>
      <c r="D455" s="10">
        <v>18</v>
      </c>
      <c r="E455" s="19">
        <f t="shared" si="57"/>
        <v>1.0588235294117647E-2</v>
      </c>
    </row>
    <row r="456" spans="3:5" x14ac:dyDescent="0.3">
      <c r="C456" s="9" t="s">
        <v>207</v>
      </c>
      <c r="D456" s="10">
        <v>5</v>
      </c>
      <c r="E456" s="19">
        <f t="shared" si="57"/>
        <v>2.9411764705882353E-3</v>
      </c>
    </row>
    <row r="457" spans="3:5" x14ac:dyDescent="0.3">
      <c r="C457" s="9" t="s">
        <v>208</v>
      </c>
      <c r="D457" s="10">
        <v>10</v>
      </c>
      <c r="E457" s="19">
        <f t="shared" si="57"/>
        <v>5.8823529411764705E-3</v>
      </c>
    </row>
    <row r="458" spans="3:5" x14ac:dyDescent="0.3">
      <c r="C458" s="9" t="s">
        <v>209</v>
      </c>
      <c r="D458" s="10">
        <v>1</v>
      </c>
      <c r="E458" s="19">
        <f t="shared" si="57"/>
        <v>5.8823529411764701E-4</v>
      </c>
    </row>
    <row r="459" spans="3:5" x14ac:dyDescent="0.3">
      <c r="C459" s="9" t="s">
        <v>210</v>
      </c>
      <c r="D459" s="10">
        <v>2</v>
      </c>
      <c r="E459" s="19">
        <f t="shared" si="57"/>
        <v>1.176470588235294E-3</v>
      </c>
    </row>
    <row r="460" spans="3:5" x14ac:dyDescent="0.3">
      <c r="C460" s="9" t="s">
        <v>211</v>
      </c>
      <c r="D460" s="10">
        <v>15</v>
      </c>
      <c r="E460" s="19">
        <f t="shared" si="57"/>
        <v>8.8235294117647058E-3</v>
      </c>
    </row>
    <row r="461" spans="3:5" x14ac:dyDescent="0.3">
      <c r="C461" s="9" t="s">
        <v>212</v>
      </c>
      <c r="D461" s="10">
        <v>1</v>
      </c>
      <c r="E461" s="19">
        <f t="shared" si="57"/>
        <v>5.8823529411764701E-4</v>
      </c>
    </row>
    <row r="462" spans="3:5" x14ac:dyDescent="0.3">
      <c r="C462" s="9" t="s">
        <v>213</v>
      </c>
      <c r="D462" s="10">
        <v>11</v>
      </c>
      <c r="E462" s="19">
        <f t="shared" si="57"/>
        <v>6.4705882352941177E-3</v>
      </c>
    </row>
    <row r="463" spans="3:5" x14ac:dyDescent="0.3">
      <c r="C463" s="9" t="s">
        <v>214</v>
      </c>
      <c r="D463" s="10">
        <v>7</v>
      </c>
      <c r="E463" s="19">
        <f t="shared" si="57"/>
        <v>4.1176470588235297E-3</v>
      </c>
    </row>
    <row r="464" spans="3:5" x14ac:dyDescent="0.3">
      <c r="C464" s="9" t="s">
        <v>215</v>
      </c>
      <c r="D464" s="10">
        <v>9</v>
      </c>
      <c r="E464" s="19">
        <f t="shared" si="57"/>
        <v>5.2941176470588233E-3</v>
      </c>
    </row>
    <row r="465" spans="3:5" x14ac:dyDescent="0.3">
      <c r="C465" s="9" t="s">
        <v>216</v>
      </c>
      <c r="D465" s="10">
        <v>1</v>
      </c>
      <c r="E465" s="19">
        <f t="shared" si="57"/>
        <v>5.8823529411764701E-4</v>
      </c>
    </row>
    <row r="466" spans="3:5" x14ac:dyDescent="0.3">
      <c r="C466" s="9" t="s">
        <v>217</v>
      </c>
      <c r="D466" s="10">
        <v>1</v>
      </c>
      <c r="E466" s="19">
        <f t="shared" si="57"/>
        <v>5.8823529411764701E-4</v>
      </c>
    </row>
    <row r="467" spans="3:5" x14ac:dyDescent="0.3">
      <c r="C467" s="9" t="s">
        <v>218</v>
      </c>
      <c r="D467" s="10">
        <v>3</v>
      </c>
      <c r="E467" s="19">
        <f t="shared" si="57"/>
        <v>1.7647058823529412E-3</v>
      </c>
    </row>
    <row r="468" spans="3:5" x14ac:dyDescent="0.3">
      <c r="C468" s="9" t="s">
        <v>219</v>
      </c>
      <c r="D468" s="10">
        <v>2</v>
      </c>
      <c r="E468" s="19">
        <f t="shared" si="57"/>
        <v>1.176470588235294E-3</v>
      </c>
    </row>
    <row r="469" spans="3:5" x14ac:dyDescent="0.3">
      <c r="C469" s="9" t="s">
        <v>220</v>
      </c>
      <c r="D469" s="10">
        <v>1</v>
      </c>
      <c r="E469" s="19">
        <f t="shared" si="57"/>
        <v>5.8823529411764701E-4</v>
      </c>
    </row>
    <row r="470" spans="3:5" x14ac:dyDescent="0.3">
      <c r="C470" s="9" t="s">
        <v>221</v>
      </c>
      <c r="D470" s="10">
        <v>1</v>
      </c>
      <c r="E470" s="19">
        <f t="shared" si="57"/>
        <v>5.8823529411764701E-4</v>
      </c>
    </row>
    <row r="471" spans="3:5" x14ac:dyDescent="0.3">
      <c r="C471" s="9" t="s">
        <v>222</v>
      </c>
      <c r="D471" s="10">
        <v>2</v>
      </c>
      <c r="E471" s="19">
        <f t="shared" si="57"/>
        <v>1.176470588235294E-3</v>
      </c>
    </row>
    <row r="472" spans="3:5" x14ac:dyDescent="0.3">
      <c r="C472" s="9" t="s">
        <v>223</v>
      </c>
      <c r="D472" s="10">
        <v>1</v>
      </c>
      <c r="E472" s="19">
        <f t="shared" si="57"/>
        <v>5.8823529411764701E-4</v>
      </c>
    </row>
    <row r="473" spans="3:5" x14ac:dyDescent="0.3">
      <c r="C473" s="9" t="s">
        <v>224</v>
      </c>
      <c r="D473" s="10">
        <v>2</v>
      </c>
      <c r="E473" s="19">
        <f t="shared" si="57"/>
        <v>1.176470588235294E-3</v>
      </c>
    </row>
    <row r="474" spans="3:5" x14ac:dyDescent="0.3">
      <c r="C474" s="9" t="s">
        <v>225</v>
      </c>
      <c r="D474" s="10">
        <v>1</v>
      </c>
      <c r="E474" s="19">
        <f t="shared" si="57"/>
        <v>5.8823529411764701E-4</v>
      </c>
    </row>
    <row r="475" spans="3:5" x14ac:dyDescent="0.3">
      <c r="C475" s="9" t="s">
        <v>226</v>
      </c>
      <c r="D475" s="10">
        <v>2</v>
      </c>
      <c r="E475" s="19">
        <f t="shared" si="57"/>
        <v>1.176470588235294E-3</v>
      </c>
    </row>
    <row r="476" spans="3:5" x14ac:dyDescent="0.3">
      <c r="C476" s="9" t="s">
        <v>227</v>
      </c>
      <c r="D476" s="10">
        <v>16</v>
      </c>
      <c r="E476" s="19">
        <f t="shared" si="57"/>
        <v>9.4117647058823521E-3</v>
      </c>
    </row>
    <row r="477" spans="3:5" x14ac:dyDescent="0.3">
      <c r="C477" s="9" t="s">
        <v>228</v>
      </c>
      <c r="D477" s="10">
        <v>2</v>
      </c>
      <c r="E477" s="19">
        <f t="shared" si="57"/>
        <v>1.176470588235294E-3</v>
      </c>
    </row>
    <row r="478" spans="3:5" x14ac:dyDescent="0.3">
      <c r="C478" s="9" t="s">
        <v>229</v>
      </c>
      <c r="D478" s="10">
        <v>1</v>
      </c>
      <c r="E478" s="19">
        <f t="shared" si="57"/>
        <v>5.8823529411764701E-4</v>
      </c>
    </row>
    <row r="479" spans="3:5" x14ac:dyDescent="0.3">
      <c r="C479" s="9" t="s">
        <v>230</v>
      </c>
      <c r="D479" s="10">
        <v>1</v>
      </c>
      <c r="E479" s="19">
        <f t="shared" si="57"/>
        <v>5.8823529411764701E-4</v>
      </c>
    </row>
    <row r="480" spans="3:5" x14ac:dyDescent="0.3">
      <c r="C480" s="9" t="s">
        <v>231</v>
      </c>
      <c r="D480" s="10">
        <v>1</v>
      </c>
      <c r="E480" s="19">
        <f t="shared" si="57"/>
        <v>5.8823529411764701E-4</v>
      </c>
    </row>
    <row r="481" spans="3:5" x14ac:dyDescent="0.3">
      <c r="C481" s="9" t="s">
        <v>232</v>
      </c>
      <c r="D481" s="10">
        <v>13</v>
      </c>
      <c r="E481" s="19">
        <f t="shared" si="57"/>
        <v>7.6470588235294122E-3</v>
      </c>
    </row>
    <row r="482" spans="3:5" x14ac:dyDescent="0.3">
      <c r="C482" s="9" t="s">
        <v>233</v>
      </c>
      <c r="D482" s="10">
        <v>6</v>
      </c>
      <c r="E482" s="19">
        <f t="shared" si="57"/>
        <v>3.5294117647058825E-3</v>
      </c>
    </row>
    <row r="483" spans="3:5" x14ac:dyDescent="0.3">
      <c r="C483" s="9" t="s">
        <v>234</v>
      </c>
      <c r="D483" s="10">
        <v>2</v>
      </c>
      <c r="E483" s="19">
        <f t="shared" si="57"/>
        <v>1.176470588235294E-3</v>
      </c>
    </row>
    <row r="484" spans="3:5" x14ac:dyDescent="0.3">
      <c r="C484" s="9" t="s">
        <v>235</v>
      </c>
      <c r="D484" s="10">
        <v>2</v>
      </c>
      <c r="E484" s="19">
        <f t="shared" si="57"/>
        <v>1.176470588235294E-3</v>
      </c>
    </row>
    <row r="485" spans="3:5" x14ac:dyDescent="0.3">
      <c r="C485" s="9" t="s">
        <v>236</v>
      </c>
      <c r="D485" s="10">
        <v>1</v>
      </c>
      <c r="E485" s="19">
        <f t="shared" si="57"/>
        <v>5.8823529411764701E-4</v>
      </c>
    </row>
    <row r="486" spans="3:5" x14ac:dyDescent="0.3">
      <c r="C486" s="9" t="s">
        <v>237</v>
      </c>
      <c r="D486" s="10">
        <v>1</v>
      </c>
      <c r="E486" s="19">
        <f t="shared" si="57"/>
        <v>5.8823529411764701E-4</v>
      </c>
    </row>
    <row r="487" spans="3:5" x14ac:dyDescent="0.3">
      <c r="C487" s="9" t="s">
        <v>238</v>
      </c>
      <c r="D487" s="10">
        <v>4</v>
      </c>
      <c r="E487" s="19">
        <f t="shared" si="57"/>
        <v>2.352941176470588E-3</v>
      </c>
    </row>
    <row r="488" spans="3:5" x14ac:dyDescent="0.3">
      <c r="C488" s="9" t="s">
        <v>239</v>
      </c>
      <c r="D488" s="10">
        <v>1</v>
      </c>
      <c r="E488" s="19">
        <f t="shared" si="57"/>
        <v>5.8823529411764701E-4</v>
      </c>
    </row>
    <row r="489" spans="3:5" x14ac:dyDescent="0.3">
      <c r="C489" s="9" t="s">
        <v>240</v>
      </c>
      <c r="D489" s="10">
        <v>1</v>
      </c>
      <c r="E489" s="19">
        <f t="shared" si="57"/>
        <v>5.8823529411764701E-4</v>
      </c>
    </row>
    <row r="490" spans="3:5" x14ac:dyDescent="0.3">
      <c r="C490" s="9" t="s">
        <v>241</v>
      </c>
      <c r="D490" s="10">
        <v>1</v>
      </c>
      <c r="E490" s="19">
        <f t="shared" si="57"/>
        <v>5.8823529411764701E-4</v>
      </c>
    </row>
    <row r="491" spans="3:5" x14ac:dyDescent="0.3">
      <c r="C491" s="9" t="s">
        <v>242</v>
      </c>
      <c r="D491" s="10">
        <v>2</v>
      </c>
      <c r="E491" s="19">
        <f t="shared" si="57"/>
        <v>1.176470588235294E-3</v>
      </c>
    </row>
    <row r="492" spans="3:5" x14ac:dyDescent="0.3">
      <c r="C492" s="9" t="s">
        <v>243</v>
      </c>
      <c r="D492" s="10">
        <v>1</v>
      </c>
      <c r="E492" s="19">
        <f t="shared" si="57"/>
        <v>5.8823529411764701E-4</v>
      </c>
    </row>
    <row r="493" spans="3:5" ht="22.8" x14ac:dyDescent="0.3">
      <c r="C493" s="9" t="s">
        <v>244</v>
      </c>
      <c r="D493" s="10">
        <v>1</v>
      </c>
      <c r="E493" s="19">
        <f t="shared" si="57"/>
        <v>5.8823529411764701E-4</v>
      </c>
    </row>
    <row r="494" spans="3:5" x14ac:dyDescent="0.3">
      <c r="C494" s="9" t="s">
        <v>245</v>
      </c>
      <c r="D494" s="10">
        <v>1</v>
      </c>
      <c r="E494" s="19">
        <f t="shared" si="57"/>
        <v>5.8823529411764701E-4</v>
      </c>
    </row>
    <row r="495" spans="3:5" x14ac:dyDescent="0.3">
      <c r="C495" s="9" t="s">
        <v>246</v>
      </c>
      <c r="D495" s="10">
        <v>1</v>
      </c>
      <c r="E495" s="19">
        <f t="shared" si="57"/>
        <v>5.8823529411764701E-4</v>
      </c>
    </row>
    <row r="496" spans="3:5" x14ac:dyDescent="0.3">
      <c r="C496" s="9" t="s">
        <v>247</v>
      </c>
      <c r="D496" s="10">
        <v>3</v>
      </c>
      <c r="E496" s="19">
        <f t="shared" si="57"/>
        <v>1.7647058823529412E-3</v>
      </c>
    </row>
    <row r="497" spans="3:5" x14ac:dyDescent="0.3">
      <c r="C497" s="9" t="s">
        <v>248</v>
      </c>
      <c r="D497" s="10">
        <v>1</v>
      </c>
      <c r="E497" s="19">
        <f t="shared" si="57"/>
        <v>5.8823529411764701E-4</v>
      </c>
    </row>
    <row r="498" spans="3:5" x14ac:dyDescent="0.3">
      <c r="C498" s="9" t="s">
        <v>249</v>
      </c>
      <c r="D498" s="10">
        <v>2</v>
      </c>
      <c r="E498" s="19">
        <f t="shared" si="57"/>
        <v>1.176470588235294E-3</v>
      </c>
    </row>
    <row r="499" spans="3:5" x14ac:dyDescent="0.3">
      <c r="C499" s="9" t="s">
        <v>250</v>
      </c>
      <c r="D499" s="10">
        <v>1</v>
      </c>
      <c r="E499" s="19">
        <f t="shared" si="57"/>
        <v>5.8823529411764701E-4</v>
      </c>
    </row>
    <row r="500" spans="3:5" x14ac:dyDescent="0.3">
      <c r="C500" s="9" t="s">
        <v>251</v>
      </c>
      <c r="D500" s="10">
        <v>1</v>
      </c>
      <c r="E500" s="19">
        <f t="shared" si="57"/>
        <v>5.8823529411764701E-4</v>
      </c>
    </row>
    <row r="501" spans="3:5" x14ac:dyDescent="0.3">
      <c r="C501" s="9" t="s">
        <v>252</v>
      </c>
      <c r="D501" s="10">
        <v>2</v>
      </c>
      <c r="E501" s="19">
        <f t="shared" si="57"/>
        <v>1.176470588235294E-3</v>
      </c>
    </row>
    <row r="502" spans="3:5" x14ac:dyDescent="0.3">
      <c r="C502" s="9" t="s">
        <v>253</v>
      </c>
      <c r="D502" s="10">
        <v>4</v>
      </c>
      <c r="E502" s="19">
        <f t="shared" si="57"/>
        <v>2.352941176470588E-3</v>
      </c>
    </row>
    <row r="503" spans="3:5" x14ac:dyDescent="0.3">
      <c r="C503" s="9" t="s">
        <v>254</v>
      </c>
      <c r="D503" s="10">
        <v>1</v>
      </c>
      <c r="E503" s="19">
        <f t="shared" si="57"/>
        <v>5.8823529411764701E-4</v>
      </c>
    </row>
    <row r="504" spans="3:5" x14ac:dyDescent="0.3">
      <c r="C504" s="9" t="s">
        <v>255</v>
      </c>
      <c r="D504" s="10">
        <v>1</v>
      </c>
      <c r="E504" s="19">
        <f t="shared" si="57"/>
        <v>5.8823529411764701E-4</v>
      </c>
    </row>
    <row r="505" spans="3:5" x14ac:dyDescent="0.3">
      <c r="C505" s="9" t="s">
        <v>256</v>
      </c>
      <c r="D505" s="10">
        <v>7</v>
      </c>
      <c r="E505" s="19">
        <f t="shared" si="57"/>
        <v>4.1176470588235297E-3</v>
      </c>
    </row>
    <row r="506" spans="3:5" x14ac:dyDescent="0.3">
      <c r="C506" s="9" t="s">
        <v>36</v>
      </c>
      <c r="D506" s="10">
        <v>1700</v>
      </c>
      <c r="E506" s="19">
        <f t="shared" si="57"/>
        <v>1</v>
      </c>
    </row>
    <row r="507" spans="3:5" x14ac:dyDescent="0.3">
      <c r="C507" s="8"/>
      <c r="D507" s="8"/>
      <c r="E507" s="8"/>
    </row>
    <row r="508" spans="3:5" x14ac:dyDescent="0.3">
      <c r="C508" s="6"/>
      <c r="D508" s="6"/>
      <c r="E508" s="6"/>
    </row>
    <row r="509" spans="3:5" x14ac:dyDescent="0.3">
      <c r="C509" s="15" t="s">
        <v>257</v>
      </c>
      <c r="D509" s="9" t="s">
        <v>307</v>
      </c>
      <c r="E509" s="9" t="s">
        <v>308</v>
      </c>
    </row>
    <row r="510" spans="3:5" x14ac:dyDescent="0.3">
      <c r="C510" s="9" t="s">
        <v>140</v>
      </c>
      <c r="D510" s="10">
        <v>1614</v>
      </c>
      <c r="E510" s="19">
        <f t="shared" ref="E510:E556" si="58">D510/1700</f>
        <v>0.9494117647058824</v>
      </c>
    </row>
    <row r="511" spans="3:5" x14ac:dyDescent="0.3">
      <c r="C511" s="9" t="s">
        <v>199</v>
      </c>
      <c r="D511" s="10">
        <v>1</v>
      </c>
      <c r="E511" s="19">
        <f t="shared" si="58"/>
        <v>5.8823529411764701E-4</v>
      </c>
    </row>
    <row r="512" spans="3:5" x14ac:dyDescent="0.3">
      <c r="C512" s="9" t="s">
        <v>202</v>
      </c>
      <c r="D512" s="10">
        <v>1</v>
      </c>
      <c r="E512" s="19">
        <f t="shared" si="58"/>
        <v>5.8823529411764701E-4</v>
      </c>
    </row>
    <row r="513" spans="3:5" x14ac:dyDescent="0.3">
      <c r="C513" s="9" t="s">
        <v>203</v>
      </c>
      <c r="D513" s="10">
        <v>3</v>
      </c>
      <c r="E513" s="19">
        <f t="shared" si="58"/>
        <v>1.7647058823529412E-3</v>
      </c>
    </row>
    <row r="514" spans="3:5" x14ac:dyDescent="0.3">
      <c r="C514" s="9" t="s">
        <v>258</v>
      </c>
      <c r="D514" s="10">
        <v>1</v>
      </c>
      <c r="E514" s="19">
        <f t="shared" si="58"/>
        <v>5.8823529411764701E-4</v>
      </c>
    </row>
    <row r="515" spans="3:5" x14ac:dyDescent="0.3">
      <c r="C515" s="9" t="s">
        <v>204</v>
      </c>
      <c r="D515" s="10">
        <v>3</v>
      </c>
      <c r="E515" s="19">
        <f t="shared" si="58"/>
        <v>1.7647058823529412E-3</v>
      </c>
    </row>
    <row r="516" spans="3:5" x14ac:dyDescent="0.3">
      <c r="C516" s="9" t="s">
        <v>259</v>
      </c>
      <c r="D516" s="10">
        <v>1</v>
      </c>
      <c r="E516" s="19">
        <f t="shared" si="58"/>
        <v>5.8823529411764701E-4</v>
      </c>
    </row>
    <row r="517" spans="3:5" x14ac:dyDescent="0.3">
      <c r="C517" s="9" t="s">
        <v>260</v>
      </c>
      <c r="D517" s="10">
        <v>1</v>
      </c>
      <c r="E517" s="19">
        <f t="shared" si="58"/>
        <v>5.8823529411764701E-4</v>
      </c>
    </row>
    <row r="518" spans="3:5" x14ac:dyDescent="0.3">
      <c r="C518" s="9" t="s">
        <v>205</v>
      </c>
      <c r="D518" s="10">
        <v>1</v>
      </c>
      <c r="E518" s="19">
        <f t="shared" si="58"/>
        <v>5.8823529411764701E-4</v>
      </c>
    </row>
    <row r="519" spans="3:5" x14ac:dyDescent="0.3">
      <c r="C519" s="9" t="s">
        <v>261</v>
      </c>
      <c r="D519" s="10">
        <v>1</v>
      </c>
      <c r="E519" s="19">
        <f t="shared" si="58"/>
        <v>5.8823529411764701E-4</v>
      </c>
    </row>
    <row r="520" spans="3:5" x14ac:dyDescent="0.3">
      <c r="C520" s="9" t="s">
        <v>206</v>
      </c>
      <c r="D520" s="10">
        <v>5</v>
      </c>
      <c r="E520" s="19">
        <f t="shared" si="58"/>
        <v>2.9411764705882353E-3</v>
      </c>
    </row>
    <row r="521" spans="3:5" x14ac:dyDescent="0.3">
      <c r="C521" s="9" t="s">
        <v>207</v>
      </c>
      <c r="D521" s="10">
        <v>1</v>
      </c>
      <c r="E521" s="19">
        <f t="shared" si="58"/>
        <v>5.8823529411764701E-4</v>
      </c>
    </row>
    <row r="522" spans="3:5" x14ac:dyDescent="0.3">
      <c r="C522" s="9" t="s">
        <v>208</v>
      </c>
      <c r="D522" s="10">
        <v>6</v>
      </c>
      <c r="E522" s="19">
        <f t="shared" si="58"/>
        <v>3.5294117647058825E-3</v>
      </c>
    </row>
    <row r="523" spans="3:5" x14ac:dyDescent="0.3">
      <c r="C523" s="9" t="s">
        <v>210</v>
      </c>
      <c r="D523" s="10">
        <v>1</v>
      </c>
      <c r="E523" s="19">
        <f t="shared" si="58"/>
        <v>5.8823529411764701E-4</v>
      </c>
    </row>
    <row r="524" spans="3:5" x14ac:dyDescent="0.3">
      <c r="C524" s="9" t="s">
        <v>262</v>
      </c>
      <c r="D524" s="10">
        <v>1</v>
      </c>
      <c r="E524" s="19">
        <f t="shared" si="58"/>
        <v>5.8823529411764701E-4</v>
      </c>
    </row>
    <row r="525" spans="3:5" x14ac:dyDescent="0.3">
      <c r="C525" s="9" t="s">
        <v>211</v>
      </c>
      <c r="D525" s="10">
        <v>3</v>
      </c>
      <c r="E525" s="19">
        <f t="shared" si="58"/>
        <v>1.7647058823529412E-3</v>
      </c>
    </row>
    <row r="526" spans="3:5" x14ac:dyDescent="0.3">
      <c r="C526" s="9" t="s">
        <v>213</v>
      </c>
      <c r="D526" s="10">
        <v>7</v>
      </c>
      <c r="E526" s="19">
        <f t="shared" si="58"/>
        <v>4.1176470588235297E-3</v>
      </c>
    </row>
    <row r="527" spans="3:5" x14ac:dyDescent="0.3">
      <c r="C527" s="9" t="s">
        <v>214</v>
      </c>
      <c r="D527" s="10">
        <v>2</v>
      </c>
      <c r="E527" s="19">
        <f t="shared" si="58"/>
        <v>1.176470588235294E-3</v>
      </c>
    </row>
    <row r="528" spans="3:5" x14ac:dyDescent="0.3">
      <c r="C528" s="9" t="s">
        <v>215</v>
      </c>
      <c r="D528" s="10">
        <v>8</v>
      </c>
      <c r="E528" s="19">
        <f t="shared" si="58"/>
        <v>4.7058823529411761E-3</v>
      </c>
    </row>
    <row r="529" spans="3:5" x14ac:dyDescent="0.3">
      <c r="C529" s="9" t="s">
        <v>216</v>
      </c>
      <c r="D529" s="10">
        <v>2</v>
      </c>
      <c r="E529" s="19">
        <f t="shared" si="58"/>
        <v>1.176470588235294E-3</v>
      </c>
    </row>
    <row r="530" spans="3:5" x14ac:dyDescent="0.3">
      <c r="C530" s="9" t="s">
        <v>263</v>
      </c>
      <c r="D530" s="10">
        <v>1</v>
      </c>
      <c r="E530" s="19">
        <f t="shared" si="58"/>
        <v>5.8823529411764701E-4</v>
      </c>
    </row>
    <row r="531" spans="3:5" x14ac:dyDescent="0.3">
      <c r="C531" s="9" t="s">
        <v>264</v>
      </c>
      <c r="D531" s="10">
        <v>2</v>
      </c>
      <c r="E531" s="19">
        <f t="shared" si="58"/>
        <v>1.176470588235294E-3</v>
      </c>
    </row>
    <row r="532" spans="3:5" x14ac:dyDescent="0.3">
      <c r="C532" s="9" t="s">
        <v>218</v>
      </c>
      <c r="D532" s="10">
        <v>1</v>
      </c>
      <c r="E532" s="19">
        <f t="shared" si="58"/>
        <v>5.8823529411764701E-4</v>
      </c>
    </row>
    <row r="533" spans="3:5" x14ac:dyDescent="0.3">
      <c r="C533" s="9" t="s">
        <v>221</v>
      </c>
      <c r="D533" s="10">
        <v>2</v>
      </c>
      <c r="E533" s="19">
        <f t="shared" si="58"/>
        <v>1.176470588235294E-3</v>
      </c>
    </row>
    <row r="534" spans="3:5" x14ac:dyDescent="0.3">
      <c r="C534" s="9" t="s">
        <v>224</v>
      </c>
      <c r="D534" s="10">
        <v>1</v>
      </c>
      <c r="E534" s="19">
        <f t="shared" si="58"/>
        <v>5.8823529411764701E-4</v>
      </c>
    </row>
    <row r="535" spans="3:5" x14ac:dyDescent="0.3">
      <c r="C535" s="9" t="s">
        <v>265</v>
      </c>
      <c r="D535" s="10">
        <v>1</v>
      </c>
      <c r="E535" s="19">
        <f t="shared" si="58"/>
        <v>5.8823529411764701E-4</v>
      </c>
    </row>
    <row r="536" spans="3:5" x14ac:dyDescent="0.3">
      <c r="C536" s="9" t="s">
        <v>227</v>
      </c>
      <c r="D536" s="10">
        <v>3</v>
      </c>
      <c r="E536" s="19">
        <f t="shared" si="58"/>
        <v>1.7647058823529412E-3</v>
      </c>
    </row>
    <row r="537" spans="3:5" x14ac:dyDescent="0.3">
      <c r="C537" s="9" t="s">
        <v>232</v>
      </c>
      <c r="D537" s="10">
        <v>1</v>
      </c>
      <c r="E537" s="19">
        <f t="shared" si="58"/>
        <v>5.8823529411764701E-4</v>
      </c>
    </row>
    <row r="538" spans="3:5" x14ac:dyDescent="0.3">
      <c r="C538" s="9" t="s">
        <v>234</v>
      </c>
      <c r="D538" s="10">
        <v>1</v>
      </c>
      <c r="E538" s="19">
        <f t="shared" si="58"/>
        <v>5.8823529411764701E-4</v>
      </c>
    </row>
    <row r="539" spans="3:5" x14ac:dyDescent="0.3">
      <c r="C539" s="9" t="s">
        <v>235</v>
      </c>
      <c r="D539" s="10">
        <v>1</v>
      </c>
      <c r="E539" s="19">
        <f t="shared" si="58"/>
        <v>5.8823529411764701E-4</v>
      </c>
    </row>
    <row r="540" spans="3:5" x14ac:dyDescent="0.3">
      <c r="C540" s="9" t="s">
        <v>236</v>
      </c>
      <c r="D540" s="10">
        <v>1</v>
      </c>
      <c r="E540" s="19">
        <f t="shared" si="58"/>
        <v>5.8823529411764701E-4</v>
      </c>
    </row>
    <row r="541" spans="3:5" x14ac:dyDescent="0.3">
      <c r="C541" s="9" t="s">
        <v>266</v>
      </c>
      <c r="D541" s="10">
        <v>1</v>
      </c>
      <c r="E541" s="19">
        <f t="shared" si="58"/>
        <v>5.8823529411764701E-4</v>
      </c>
    </row>
    <row r="542" spans="3:5" x14ac:dyDescent="0.3">
      <c r="C542" s="9" t="s">
        <v>267</v>
      </c>
      <c r="D542" s="10">
        <v>1</v>
      </c>
      <c r="E542" s="19">
        <f t="shared" si="58"/>
        <v>5.8823529411764701E-4</v>
      </c>
    </row>
    <row r="543" spans="3:5" x14ac:dyDescent="0.3">
      <c r="C543" s="9" t="s">
        <v>238</v>
      </c>
      <c r="D543" s="10">
        <v>1</v>
      </c>
      <c r="E543" s="19">
        <f t="shared" si="58"/>
        <v>5.8823529411764701E-4</v>
      </c>
    </row>
    <row r="544" spans="3:5" x14ac:dyDescent="0.3">
      <c r="C544" s="9" t="s">
        <v>239</v>
      </c>
      <c r="D544" s="10">
        <v>1</v>
      </c>
      <c r="E544" s="19">
        <f t="shared" si="58"/>
        <v>5.8823529411764701E-4</v>
      </c>
    </row>
    <row r="545" spans="3:5" x14ac:dyDescent="0.3">
      <c r="C545" s="9" t="s">
        <v>240</v>
      </c>
      <c r="D545" s="10">
        <v>1</v>
      </c>
      <c r="E545" s="19">
        <f t="shared" si="58"/>
        <v>5.8823529411764701E-4</v>
      </c>
    </row>
    <row r="546" spans="3:5" x14ac:dyDescent="0.3">
      <c r="C546" s="9" t="s">
        <v>268</v>
      </c>
      <c r="D546" s="10">
        <v>1</v>
      </c>
      <c r="E546" s="19">
        <f t="shared" si="58"/>
        <v>5.8823529411764701E-4</v>
      </c>
    </row>
    <row r="547" spans="3:5" x14ac:dyDescent="0.3">
      <c r="C547" s="9" t="s">
        <v>245</v>
      </c>
      <c r="D547" s="10">
        <v>2</v>
      </c>
      <c r="E547" s="19">
        <f t="shared" si="58"/>
        <v>1.176470588235294E-3</v>
      </c>
    </row>
    <row r="548" spans="3:5" x14ac:dyDescent="0.3">
      <c r="C548" s="9" t="s">
        <v>247</v>
      </c>
      <c r="D548" s="10">
        <v>3</v>
      </c>
      <c r="E548" s="19">
        <f t="shared" si="58"/>
        <v>1.7647058823529412E-3</v>
      </c>
    </row>
    <row r="549" spans="3:5" x14ac:dyDescent="0.3">
      <c r="C549" s="9" t="s">
        <v>269</v>
      </c>
      <c r="D549" s="10">
        <v>1</v>
      </c>
      <c r="E549" s="19">
        <f t="shared" si="58"/>
        <v>5.8823529411764701E-4</v>
      </c>
    </row>
    <row r="550" spans="3:5" x14ac:dyDescent="0.3">
      <c r="C550" s="9" t="s">
        <v>251</v>
      </c>
      <c r="D550" s="10">
        <v>1</v>
      </c>
      <c r="E550" s="19">
        <f t="shared" si="58"/>
        <v>5.8823529411764701E-4</v>
      </c>
    </row>
    <row r="551" spans="3:5" x14ac:dyDescent="0.3">
      <c r="C551" s="9" t="s">
        <v>270</v>
      </c>
      <c r="D551" s="10">
        <v>1</v>
      </c>
      <c r="E551" s="19">
        <f t="shared" si="58"/>
        <v>5.8823529411764701E-4</v>
      </c>
    </row>
    <row r="552" spans="3:5" x14ac:dyDescent="0.3">
      <c r="C552" s="9" t="s">
        <v>271</v>
      </c>
      <c r="D552" s="10">
        <v>1</v>
      </c>
      <c r="E552" s="19">
        <f t="shared" si="58"/>
        <v>5.8823529411764701E-4</v>
      </c>
    </row>
    <row r="553" spans="3:5" x14ac:dyDescent="0.3">
      <c r="C553" s="9" t="s">
        <v>272</v>
      </c>
      <c r="D553" s="10">
        <v>1</v>
      </c>
      <c r="E553" s="19">
        <f t="shared" si="58"/>
        <v>5.8823529411764701E-4</v>
      </c>
    </row>
    <row r="554" spans="3:5" x14ac:dyDescent="0.3">
      <c r="C554" s="9" t="s">
        <v>273</v>
      </c>
      <c r="D554" s="10">
        <v>1</v>
      </c>
      <c r="E554" s="19">
        <f t="shared" si="58"/>
        <v>5.8823529411764701E-4</v>
      </c>
    </row>
    <row r="555" spans="3:5" x14ac:dyDescent="0.3">
      <c r="C555" s="9" t="s">
        <v>256</v>
      </c>
      <c r="D555" s="10">
        <v>5</v>
      </c>
      <c r="E555" s="19">
        <f t="shared" si="58"/>
        <v>2.9411764705882353E-3</v>
      </c>
    </row>
    <row r="556" spans="3:5" x14ac:dyDescent="0.3">
      <c r="C556" s="9" t="s">
        <v>36</v>
      </c>
      <c r="D556" s="10">
        <v>1700</v>
      </c>
      <c r="E556" s="19">
        <f t="shared" si="58"/>
        <v>1</v>
      </c>
    </row>
    <row r="557" spans="3:5" x14ac:dyDescent="0.3">
      <c r="C557" s="8"/>
      <c r="D557" s="8"/>
      <c r="E557" s="8"/>
    </row>
    <row r="558" spans="3:5" x14ac:dyDescent="0.3">
      <c r="C558" s="6"/>
      <c r="D558" s="6"/>
      <c r="E558" s="6"/>
    </row>
    <row r="559" spans="3:5" x14ac:dyDescent="0.3">
      <c r="C559" s="15" t="s">
        <v>257</v>
      </c>
      <c r="D559" s="9" t="s">
        <v>307</v>
      </c>
      <c r="E559" s="9" t="s">
        <v>308</v>
      </c>
    </row>
    <row r="560" spans="3:5" x14ac:dyDescent="0.3">
      <c r="C560" s="9" t="s">
        <v>140</v>
      </c>
      <c r="D560" s="10">
        <v>1672</v>
      </c>
      <c r="E560" s="19">
        <f t="shared" ref="E560:E582" si="59">D560/1700</f>
        <v>0.98352941176470587</v>
      </c>
    </row>
    <row r="561" spans="3:5" x14ac:dyDescent="0.3">
      <c r="C561" s="9" t="s">
        <v>199</v>
      </c>
      <c r="D561" s="10">
        <v>1</v>
      </c>
      <c r="E561" s="19">
        <f t="shared" si="59"/>
        <v>5.8823529411764701E-4</v>
      </c>
    </row>
    <row r="562" spans="3:5" x14ac:dyDescent="0.3">
      <c r="C562" s="9" t="s">
        <v>203</v>
      </c>
      <c r="D562" s="10">
        <v>1</v>
      </c>
      <c r="E562" s="19">
        <f t="shared" si="59"/>
        <v>5.8823529411764701E-4</v>
      </c>
    </row>
    <row r="563" spans="3:5" x14ac:dyDescent="0.3">
      <c r="C563" s="9" t="s">
        <v>274</v>
      </c>
      <c r="D563" s="10">
        <v>4</v>
      </c>
      <c r="E563" s="19">
        <f t="shared" si="59"/>
        <v>2.352941176470588E-3</v>
      </c>
    </row>
    <row r="564" spans="3:5" x14ac:dyDescent="0.3">
      <c r="C564" s="9" t="s">
        <v>261</v>
      </c>
      <c r="D564" s="10">
        <v>1</v>
      </c>
      <c r="E564" s="19">
        <f t="shared" si="59"/>
        <v>5.8823529411764701E-4</v>
      </c>
    </row>
    <row r="565" spans="3:5" x14ac:dyDescent="0.3">
      <c r="C565" s="9" t="s">
        <v>206</v>
      </c>
      <c r="D565" s="10">
        <v>1</v>
      </c>
      <c r="E565" s="19">
        <f t="shared" si="59"/>
        <v>5.8823529411764701E-4</v>
      </c>
    </row>
    <row r="566" spans="3:5" x14ac:dyDescent="0.3">
      <c r="C566" s="9" t="s">
        <v>207</v>
      </c>
      <c r="D566" s="10">
        <v>1</v>
      </c>
      <c r="E566" s="19">
        <f t="shared" si="59"/>
        <v>5.8823529411764701E-4</v>
      </c>
    </row>
    <row r="567" spans="3:5" x14ac:dyDescent="0.3">
      <c r="C567" s="9" t="s">
        <v>211</v>
      </c>
      <c r="D567" s="10">
        <v>1</v>
      </c>
      <c r="E567" s="19">
        <f t="shared" si="59"/>
        <v>5.8823529411764701E-4</v>
      </c>
    </row>
    <row r="568" spans="3:5" x14ac:dyDescent="0.3">
      <c r="C568" s="9" t="s">
        <v>213</v>
      </c>
      <c r="D568" s="10">
        <v>1</v>
      </c>
      <c r="E568" s="19">
        <f t="shared" si="59"/>
        <v>5.8823529411764701E-4</v>
      </c>
    </row>
    <row r="569" spans="3:5" x14ac:dyDescent="0.3">
      <c r="C569" s="9" t="s">
        <v>215</v>
      </c>
      <c r="D569" s="10">
        <v>1</v>
      </c>
      <c r="E569" s="19">
        <f t="shared" si="59"/>
        <v>5.8823529411764701E-4</v>
      </c>
    </row>
    <row r="570" spans="3:5" x14ac:dyDescent="0.3">
      <c r="C570" s="9" t="s">
        <v>216</v>
      </c>
      <c r="D570" s="10">
        <v>1</v>
      </c>
      <c r="E570" s="19">
        <f t="shared" si="59"/>
        <v>5.8823529411764701E-4</v>
      </c>
    </row>
    <row r="571" spans="3:5" x14ac:dyDescent="0.3">
      <c r="C571" s="9" t="s">
        <v>264</v>
      </c>
      <c r="D571" s="10">
        <v>1</v>
      </c>
      <c r="E571" s="19">
        <f t="shared" si="59"/>
        <v>5.8823529411764701E-4</v>
      </c>
    </row>
    <row r="572" spans="3:5" x14ac:dyDescent="0.3">
      <c r="C572" s="9" t="s">
        <v>218</v>
      </c>
      <c r="D572" s="10">
        <v>1</v>
      </c>
      <c r="E572" s="19">
        <f t="shared" si="59"/>
        <v>5.8823529411764701E-4</v>
      </c>
    </row>
    <row r="573" spans="3:5" x14ac:dyDescent="0.3">
      <c r="C573" s="9" t="s">
        <v>275</v>
      </c>
      <c r="D573" s="10">
        <v>1</v>
      </c>
      <c r="E573" s="19">
        <f t="shared" si="59"/>
        <v>5.8823529411764701E-4</v>
      </c>
    </row>
    <row r="574" spans="3:5" x14ac:dyDescent="0.3">
      <c r="C574" s="9" t="s">
        <v>224</v>
      </c>
      <c r="D574" s="10">
        <v>1</v>
      </c>
      <c r="E574" s="19">
        <f t="shared" si="59"/>
        <v>5.8823529411764701E-4</v>
      </c>
    </row>
    <row r="575" spans="3:5" x14ac:dyDescent="0.3">
      <c r="C575" s="9" t="s">
        <v>276</v>
      </c>
      <c r="D575" s="10">
        <v>1</v>
      </c>
      <c r="E575" s="19">
        <f t="shared" si="59"/>
        <v>5.8823529411764701E-4</v>
      </c>
    </row>
    <row r="576" spans="3:5" x14ac:dyDescent="0.3">
      <c r="C576" s="9" t="s">
        <v>232</v>
      </c>
      <c r="D576" s="10">
        <v>2</v>
      </c>
      <c r="E576" s="19">
        <f t="shared" si="59"/>
        <v>1.176470588235294E-3</v>
      </c>
    </row>
    <row r="577" spans="3:5" x14ac:dyDescent="0.3">
      <c r="C577" s="9" t="s">
        <v>240</v>
      </c>
      <c r="D577" s="10">
        <v>1</v>
      </c>
      <c r="E577" s="19">
        <f t="shared" si="59"/>
        <v>5.8823529411764701E-4</v>
      </c>
    </row>
    <row r="578" spans="3:5" x14ac:dyDescent="0.3">
      <c r="C578" s="9" t="s">
        <v>250</v>
      </c>
      <c r="D578" s="10">
        <v>1</v>
      </c>
      <c r="E578" s="19">
        <f t="shared" si="59"/>
        <v>5.8823529411764701E-4</v>
      </c>
    </row>
    <row r="579" spans="3:5" x14ac:dyDescent="0.3">
      <c r="C579" s="9" t="s">
        <v>252</v>
      </c>
      <c r="D579" s="10">
        <v>1</v>
      </c>
      <c r="E579" s="19">
        <f t="shared" si="59"/>
        <v>5.8823529411764701E-4</v>
      </c>
    </row>
    <row r="580" spans="3:5" x14ac:dyDescent="0.3">
      <c r="C580" s="9" t="s">
        <v>256</v>
      </c>
      <c r="D580" s="10">
        <v>4</v>
      </c>
      <c r="E580" s="19">
        <f t="shared" si="59"/>
        <v>2.352941176470588E-3</v>
      </c>
    </row>
    <row r="581" spans="3:5" x14ac:dyDescent="0.3">
      <c r="C581" s="9" t="s">
        <v>277</v>
      </c>
      <c r="D581" s="10">
        <v>1</v>
      </c>
      <c r="E581" s="19">
        <f t="shared" si="59"/>
        <v>5.8823529411764701E-4</v>
      </c>
    </row>
    <row r="582" spans="3:5" x14ac:dyDescent="0.3">
      <c r="C582" s="9" t="s">
        <v>36</v>
      </c>
      <c r="D582" s="10">
        <v>1700</v>
      </c>
      <c r="E582" s="19">
        <f t="shared" si="59"/>
        <v>1</v>
      </c>
    </row>
    <row r="583" spans="3:5" x14ac:dyDescent="0.3">
      <c r="C583" s="8"/>
      <c r="D583" s="8"/>
      <c r="E583" s="8"/>
    </row>
    <row r="584" spans="3:5" x14ac:dyDescent="0.3">
      <c r="C584" s="6"/>
      <c r="D584" s="6"/>
      <c r="E584" s="6"/>
    </row>
    <row r="585" spans="3:5" ht="24" x14ac:dyDescent="0.3">
      <c r="C585" s="15" t="s">
        <v>278</v>
      </c>
      <c r="D585" s="9" t="s">
        <v>307</v>
      </c>
      <c r="E585" s="9" t="s">
        <v>308</v>
      </c>
    </row>
    <row r="586" spans="3:5" x14ac:dyDescent="0.3">
      <c r="C586" s="9">
        <v>0</v>
      </c>
      <c r="D586" s="10">
        <v>48</v>
      </c>
      <c r="E586" s="19">
        <f t="shared" ref="E586:E600" si="60">D586/1700</f>
        <v>2.823529411764706E-2</v>
      </c>
    </row>
    <row r="587" spans="3:5" x14ac:dyDescent="0.3">
      <c r="C587" s="9">
        <v>1</v>
      </c>
      <c r="D587" s="10">
        <v>221</v>
      </c>
      <c r="E587" s="19">
        <f t="shared" si="60"/>
        <v>0.13</v>
      </c>
    </row>
    <row r="588" spans="3:5" x14ac:dyDescent="0.3">
      <c r="C588" s="9">
        <v>2</v>
      </c>
      <c r="D588" s="10">
        <v>392</v>
      </c>
      <c r="E588" s="19">
        <f t="shared" si="60"/>
        <v>0.23058823529411765</v>
      </c>
    </row>
    <row r="589" spans="3:5" x14ac:dyDescent="0.3">
      <c r="C589" s="9">
        <v>3</v>
      </c>
      <c r="D589" s="10">
        <v>360</v>
      </c>
      <c r="E589" s="19">
        <f t="shared" si="60"/>
        <v>0.21176470588235294</v>
      </c>
    </row>
    <row r="590" spans="3:5" x14ac:dyDescent="0.3">
      <c r="C590" s="9">
        <v>4</v>
      </c>
      <c r="D590" s="10">
        <v>211</v>
      </c>
      <c r="E590" s="19">
        <f t="shared" si="60"/>
        <v>0.12411764705882353</v>
      </c>
    </row>
    <row r="591" spans="3:5" x14ac:dyDescent="0.3">
      <c r="C591" s="9">
        <v>5</v>
      </c>
      <c r="D591" s="10">
        <v>137</v>
      </c>
      <c r="E591" s="19">
        <f t="shared" si="60"/>
        <v>8.0588235294117641E-2</v>
      </c>
    </row>
    <row r="592" spans="3:5" x14ac:dyDescent="0.3">
      <c r="C592" s="9">
        <v>6</v>
      </c>
      <c r="D592" s="10">
        <v>94</v>
      </c>
      <c r="E592" s="19">
        <f t="shared" si="60"/>
        <v>5.5294117647058827E-2</v>
      </c>
    </row>
    <row r="593" spans="3:5" x14ac:dyDescent="0.3">
      <c r="C593" s="9">
        <v>7</v>
      </c>
      <c r="D593" s="10">
        <v>78</v>
      </c>
      <c r="E593" s="19">
        <f t="shared" si="60"/>
        <v>4.5882352941176471E-2</v>
      </c>
    </row>
    <row r="594" spans="3:5" x14ac:dyDescent="0.3">
      <c r="C594" s="9">
        <v>8</v>
      </c>
      <c r="D594" s="10">
        <v>70</v>
      </c>
      <c r="E594" s="19">
        <f t="shared" si="60"/>
        <v>4.1176470588235294E-2</v>
      </c>
    </row>
    <row r="595" spans="3:5" x14ac:dyDescent="0.3">
      <c r="C595" s="9">
        <v>9</v>
      </c>
      <c r="D595" s="10">
        <v>37</v>
      </c>
      <c r="E595" s="19">
        <f t="shared" si="60"/>
        <v>2.1764705882352939E-2</v>
      </c>
    </row>
    <row r="596" spans="3:5" x14ac:dyDescent="0.3">
      <c r="C596" s="9">
        <v>10</v>
      </c>
      <c r="D596" s="10">
        <v>22</v>
      </c>
      <c r="E596" s="19">
        <f t="shared" si="60"/>
        <v>1.2941176470588235E-2</v>
      </c>
    </row>
    <row r="597" spans="3:5" x14ac:dyDescent="0.3">
      <c r="C597" s="9">
        <v>11</v>
      </c>
      <c r="D597" s="10">
        <v>17</v>
      </c>
      <c r="E597" s="19">
        <f t="shared" si="60"/>
        <v>0.01</v>
      </c>
    </row>
    <row r="598" spans="3:5" x14ac:dyDescent="0.3">
      <c r="C598" s="9">
        <v>12</v>
      </c>
      <c r="D598" s="10">
        <v>11</v>
      </c>
      <c r="E598" s="19">
        <f t="shared" si="60"/>
        <v>6.4705882352941177E-3</v>
      </c>
    </row>
    <row r="599" spans="3:5" x14ac:dyDescent="0.3">
      <c r="C599" s="9">
        <v>13</v>
      </c>
      <c r="D599" s="10">
        <v>2</v>
      </c>
      <c r="E599" s="19">
        <f t="shared" si="60"/>
        <v>1.176470588235294E-3</v>
      </c>
    </row>
    <row r="600" spans="3:5" x14ac:dyDescent="0.3">
      <c r="C600" s="9" t="s">
        <v>36</v>
      </c>
      <c r="D600" s="10">
        <v>1700</v>
      </c>
      <c r="E600" s="19">
        <f t="shared" si="60"/>
        <v>1</v>
      </c>
    </row>
    <row r="601" spans="3:5" x14ac:dyDescent="0.3">
      <c r="C601" s="8"/>
      <c r="D601" s="8"/>
      <c r="E601" s="8"/>
    </row>
    <row r="602" spans="3:5" x14ac:dyDescent="0.3">
      <c r="C602" s="8"/>
      <c r="D602" s="8"/>
      <c r="E602" s="8"/>
    </row>
    <row r="603" spans="3:5" x14ac:dyDescent="0.3">
      <c r="C603" s="8"/>
      <c r="D603" s="8"/>
      <c r="E603" s="8"/>
    </row>
    <row r="604" spans="3:5" x14ac:dyDescent="0.3">
      <c r="C604" s="6"/>
      <c r="D604" s="6"/>
      <c r="E604" s="6"/>
    </row>
    <row r="605" spans="3:5" x14ac:dyDescent="0.3">
      <c r="C605" s="15" t="s">
        <v>279</v>
      </c>
      <c r="D605" s="9" t="s">
        <v>307</v>
      </c>
      <c r="E605" s="9" t="s">
        <v>308</v>
      </c>
    </row>
    <row r="606" spans="3:5" x14ac:dyDescent="0.3">
      <c r="C606" s="9" t="s">
        <v>280</v>
      </c>
      <c r="D606" s="10">
        <v>1532</v>
      </c>
      <c r="E606" s="19">
        <f t="shared" ref="E606:E608" si="61">D606/1700</f>
        <v>0.90117647058823525</v>
      </c>
    </row>
    <row r="607" spans="3:5" x14ac:dyDescent="0.3">
      <c r="C607" s="9" t="s">
        <v>281</v>
      </c>
      <c r="D607" s="10">
        <v>168</v>
      </c>
      <c r="E607" s="19">
        <f t="shared" si="61"/>
        <v>9.8823529411764699E-2</v>
      </c>
    </row>
    <row r="608" spans="3:5" x14ac:dyDescent="0.3">
      <c r="C608" s="9" t="s">
        <v>36</v>
      </c>
      <c r="D608" s="10">
        <v>1700</v>
      </c>
      <c r="E608" s="19">
        <f t="shared" si="61"/>
        <v>1</v>
      </c>
    </row>
    <row r="609" spans="3:5" x14ac:dyDescent="0.3">
      <c r="C609" s="8"/>
      <c r="D609" s="8"/>
      <c r="E609" s="8"/>
    </row>
    <row r="610" spans="3:5" x14ac:dyDescent="0.3">
      <c r="C610" s="6"/>
      <c r="D610" s="6"/>
      <c r="E610" s="6"/>
    </row>
    <row r="611" spans="3:5" x14ac:dyDescent="0.3">
      <c r="C611" s="15" t="s">
        <v>282</v>
      </c>
      <c r="D611" s="9" t="s">
        <v>307</v>
      </c>
      <c r="E611" s="9" t="s">
        <v>308</v>
      </c>
    </row>
    <row r="612" spans="3:5" x14ac:dyDescent="0.3">
      <c r="C612" s="9" t="s">
        <v>140</v>
      </c>
      <c r="D612" s="10">
        <v>1633</v>
      </c>
      <c r="E612" s="19">
        <f t="shared" ref="E612:E615" si="62">D612/1700</f>
        <v>0.96058823529411763</v>
      </c>
    </row>
    <row r="613" spans="3:5" x14ac:dyDescent="0.3">
      <c r="C613" s="9" t="s">
        <v>283</v>
      </c>
      <c r="D613" s="10">
        <v>8</v>
      </c>
      <c r="E613" s="19">
        <f t="shared" si="62"/>
        <v>4.7058823529411761E-3</v>
      </c>
    </row>
    <row r="614" spans="3:5" x14ac:dyDescent="0.3">
      <c r="C614" s="9" t="s">
        <v>131</v>
      </c>
      <c r="D614" s="10">
        <v>59</v>
      </c>
      <c r="E614" s="19">
        <f t="shared" si="62"/>
        <v>3.4705882352941177E-2</v>
      </c>
    </row>
    <row r="615" spans="3:5" x14ac:dyDescent="0.3">
      <c r="C615" s="9" t="s">
        <v>36</v>
      </c>
      <c r="D615" s="10">
        <v>1700</v>
      </c>
      <c r="E615" s="19">
        <f t="shared" si="62"/>
        <v>1</v>
      </c>
    </row>
    <row r="616" spans="3:5" x14ac:dyDescent="0.3">
      <c r="C616" s="8"/>
      <c r="D616" s="8"/>
      <c r="E616" s="8"/>
    </row>
    <row r="617" spans="3:5" x14ac:dyDescent="0.3">
      <c r="C617" s="6"/>
      <c r="D617" s="6"/>
      <c r="E617" s="6"/>
    </row>
    <row r="618" spans="3:5" x14ac:dyDescent="0.3">
      <c r="C618" s="15" t="s">
        <v>284</v>
      </c>
      <c r="D618" s="9" t="s">
        <v>307</v>
      </c>
      <c r="E618" s="9" t="s">
        <v>308</v>
      </c>
    </row>
    <row r="619" spans="3:5" x14ac:dyDescent="0.3">
      <c r="C619" s="9" t="s">
        <v>82</v>
      </c>
      <c r="D619" s="10">
        <v>168</v>
      </c>
      <c r="E619" s="19">
        <f t="shared" ref="E619:E621" si="63">D619/1700</f>
        <v>9.8823529411764699E-2</v>
      </c>
    </row>
    <row r="620" spans="3:5" x14ac:dyDescent="0.3">
      <c r="C620" s="9" t="s">
        <v>83</v>
      </c>
      <c r="D620" s="10">
        <v>1532</v>
      </c>
      <c r="E620" s="19">
        <f t="shared" si="63"/>
        <v>0.90117647058823525</v>
      </c>
    </row>
    <row r="621" spans="3:5" x14ac:dyDescent="0.3">
      <c r="C621" s="9" t="s">
        <v>36</v>
      </c>
      <c r="D621" s="10">
        <v>1700</v>
      </c>
      <c r="E621" s="19">
        <f t="shared" si="63"/>
        <v>1</v>
      </c>
    </row>
    <row r="622" spans="3:5" x14ac:dyDescent="0.3">
      <c r="C622" s="8"/>
      <c r="D622" s="8"/>
      <c r="E622" s="8"/>
    </row>
    <row r="623" spans="3:5" x14ac:dyDescent="0.3">
      <c r="C623" s="6"/>
      <c r="D623" s="6"/>
      <c r="E623" s="6"/>
    </row>
    <row r="624" spans="3:5" x14ac:dyDescent="0.3">
      <c r="C624" s="15" t="s">
        <v>285</v>
      </c>
      <c r="D624" s="9" t="s">
        <v>307</v>
      </c>
      <c r="E624" s="9" t="s">
        <v>308</v>
      </c>
    </row>
    <row r="625" spans="3:5" x14ac:dyDescent="0.3">
      <c r="C625" s="9" t="s">
        <v>82</v>
      </c>
      <c r="D625" s="10">
        <v>168</v>
      </c>
      <c r="E625" s="19">
        <f t="shared" ref="E625:E627" si="64">D625/1700</f>
        <v>9.8823529411764699E-2</v>
      </c>
    </row>
    <row r="626" spans="3:5" x14ac:dyDescent="0.3">
      <c r="C626" s="9" t="s">
        <v>83</v>
      </c>
      <c r="D626" s="10">
        <v>1532</v>
      </c>
      <c r="E626" s="19">
        <f t="shared" si="64"/>
        <v>0.90117647058823525</v>
      </c>
    </row>
    <row r="627" spans="3:5" x14ac:dyDescent="0.3">
      <c r="C627" s="9" t="s">
        <v>36</v>
      </c>
      <c r="D627" s="10">
        <v>1700</v>
      </c>
      <c r="E627" s="19">
        <f t="shared" si="64"/>
        <v>1</v>
      </c>
    </row>
    <row r="628" spans="3:5" x14ac:dyDescent="0.3">
      <c r="C628" s="8"/>
      <c r="D628" s="8"/>
      <c r="E628" s="8"/>
    </row>
    <row r="629" spans="3:5" x14ac:dyDescent="0.3">
      <c r="C629" s="6"/>
      <c r="D629" s="6"/>
      <c r="E629" s="6"/>
    </row>
    <row r="630" spans="3:5" x14ac:dyDescent="0.3">
      <c r="C630" s="15" t="s">
        <v>286</v>
      </c>
      <c r="D630" s="9" t="s">
        <v>307</v>
      </c>
      <c r="E630" s="9" t="s">
        <v>308</v>
      </c>
    </row>
    <row r="631" spans="3:5" x14ac:dyDescent="0.3">
      <c r="C631" s="9" t="s">
        <v>82</v>
      </c>
      <c r="D631" s="10">
        <v>168</v>
      </c>
      <c r="E631" s="19">
        <f t="shared" ref="E631:E633" si="65">D631/1700</f>
        <v>9.8823529411764699E-2</v>
      </c>
    </row>
    <row r="632" spans="3:5" x14ac:dyDescent="0.3">
      <c r="C632" s="9" t="s">
        <v>83</v>
      </c>
      <c r="D632" s="10">
        <v>1532</v>
      </c>
      <c r="E632" s="19">
        <f t="shared" si="65"/>
        <v>0.90117647058823525</v>
      </c>
    </row>
    <row r="633" spans="3:5" x14ac:dyDescent="0.3">
      <c r="C633" s="9" t="s">
        <v>36</v>
      </c>
      <c r="D633" s="10">
        <v>1700</v>
      </c>
      <c r="E633" s="19">
        <f t="shared" si="65"/>
        <v>1</v>
      </c>
    </row>
    <row r="634" spans="3:5" x14ac:dyDescent="0.3">
      <c r="C634" s="8"/>
      <c r="D634" s="8"/>
      <c r="E634" s="8"/>
    </row>
    <row r="635" spans="3:5" x14ac:dyDescent="0.3">
      <c r="C635" s="6"/>
      <c r="D635" s="6"/>
      <c r="E635" s="6"/>
    </row>
    <row r="636" spans="3:5" x14ac:dyDescent="0.3">
      <c r="C636" s="15" t="s">
        <v>287</v>
      </c>
      <c r="D636" s="9" t="s">
        <v>307</v>
      </c>
      <c r="E636" s="9" t="s">
        <v>308</v>
      </c>
    </row>
    <row r="637" spans="3:5" x14ac:dyDescent="0.3">
      <c r="C637" s="9" t="s">
        <v>82</v>
      </c>
      <c r="D637" s="10">
        <v>282</v>
      </c>
      <c r="E637" s="19">
        <f t="shared" ref="E637:E639" si="66">D637/1700</f>
        <v>0.16588235294117648</v>
      </c>
    </row>
    <row r="638" spans="3:5" x14ac:dyDescent="0.3">
      <c r="C638" s="9" t="s">
        <v>83</v>
      </c>
      <c r="D638" s="10">
        <v>1418</v>
      </c>
      <c r="E638" s="19">
        <f t="shared" si="66"/>
        <v>0.83411764705882352</v>
      </c>
    </row>
    <row r="639" spans="3:5" x14ac:dyDescent="0.3">
      <c r="C639" s="9" t="s">
        <v>36</v>
      </c>
      <c r="D639" s="10">
        <v>1700</v>
      </c>
      <c r="E639" s="19">
        <f t="shared" si="66"/>
        <v>1</v>
      </c>
    </row>
    <row r="640" spans="3:5" x14ac:dyDescent="0.3">
      <c r="C640" s="8"/>
      <c r="D640" s="8"/>
      <c r="E640" s="8"/>
    </row>
    <row r="641" spans="3:5" x14ac:dyDescent="0.3">
      <c r="C641" s="6"/>
      <c r="D641" s="6"/>
      <c r="E641" s="6"/>
    </row>
    <row r="642" spans="3:5" ht="24" x14ac:dyDescent="0.3">
      <c r="C642" s="15" t="s">
        <v>288</v>
      </c>
      <c r="D642" s="9" t="s">
        <v>307</v>
      </c>
      <c r="E642" s="9" t="s">
        <v>308</v>
      </c>
    </row>
    <row r="643" spans="3:5" x14ac:dyDescent="0.3">
      <c r="C643" s="9" t="s">
        <v>82</v>
      </c>
      <c r="D643" s="10">
        <v>1631</v>
      </c>
      <c r="E643" s="19">
        <f t="shared" ref="E643:E645" si="67">D643/1700</f>
        <v>0.95941176470588241</v>
      </c>
    </row>
    <row r="644" spans="3:5" x14ac:dyDescent="0.3">
      <c r="C644" s="9" t="s">
        <v>83</v>
      </c>
      <c r="D644" s="10">
        <v>69</v>
      </c>
      <c r="E644" s="19">
        <f t="shared" si="67"/>
        <v>4.0588235294117647E-2</v>
      </c>
    </row>
    <row r="645" spans="3:5" x14ac:dyDescent="0.3">
      <c r="C645" s="9" t="s">
        <v>36</v>
      </c>
      <c r="D645" s="10">
        <v>1700</v>
      </c>
      <c r="E645" s="19">
        <f t="shared" si="67"/>
        <v>1</v>
      </c>
    </row>
    <row r="646" spans="3:5" x14ac:dyDescent="0.3">
      <c r="C646" s="8"/>
      <c r="D646" s="8"/>
      <c r="E646" s="8"/>
    </row>
    <row r="647" spans="3:5" x14ac:dyDescent="0.3">
      <c r="C647" s="6"/>
      <c r="D647" s="6"/>
      <c r="E647" s="6"/>
    </row>
    <row r="648" spans="3:5" x14ac:dyDescent="0.3">
      <c r="C648" s="15" t="s">
        <v>289</v>
      </c>
      <c r="D648" s="9" t="s">
        <v>307</v>
      </c>
      <c r="E648" s="9" t="s">
        <v>308</v>
      </c>
    </row>
    <row r="649" spans="3:5" x14ac:dyDescent="0.3">
      <c r="C649" s="9" t="s">
        <v>82</v>
      </c>
      <c r="D649" s="10">
        <v>382</v>
      </c>
      <c r="E649" s="19">
        <f t="shared" ref="E649:E651" si="68">D649/1700</f>
        <v>0.22470588235294117</v>
      </c>
    </row>
    <row r="650" spans="3:5" x14ac:dyDescent="0.3">
      <c r="C650" s="9" t="s">
        <v>83</v>
      </c>
      <c r="D650" s="10">
        <v>1318</v>
      </c>
      <c r="E650" s="19">
        <f t="shared" si="68"/>
        <v>0.7752941176470588</v>
      </c>
    </row>
    <row r="651" spans="3:5" x14ac:dyDescent="0.3">
      <c r="C651" s="9" t="s">
        <v>36</v>
      </c>
      <c r="D651" s="10">
        <v>1700</v>
      </c>
      <c r="E651" s="19">
        <f t="shared" si="68"/>
        <v>1</v>
      </c>
    </row>
    <row r="652" spans="3:5" x14ac:dyDescent="0.3">
      <c r="C652" s="8"/>
      <c r="D652" s="8"/>
      <c r="E652" s="8"/>
    </row>
    <row r="653" spans="3:5" x14ac:dyDescent="0.3">
      <c r="C653" s="6"/>
      <c r="D653" s="6"/>
      <c r="E653" s="6"/>
    </row>
    <row r="654" spans="3:5" ht="24" x14ac:dyDescent="0.3">
      <c r="C654" s="15" t="s">
        <v>290</v>
      </c>
      <c r="D654" s="9" t="s">
        <v>307</v>
      </c>
      <c r="E654" s="9" t="s">
        <v>308</v>
      </c>
    </row>
    <row r="655" spans="3:5" x14ac:dyDescent="0.3">
      <c r="C655" s="9" t="s">
        <v>82</v>
      </c>
      <c r="D655" s="10">
        <v>895</v>
      </c>
      <c r="E655" s="19">
        <f t="shared" ref="E655:E657" si="69">D655/1700</f>
        <v>0.52647058823529413</v>
      </c>
    </row>
    <row r="656" spans="3:5" x14ac:dyDescent="0.3">
      <c r="C656" s="9" t="s">
        <v>83</v>
      </c>
      <c r="D656" s="10">
        <v>805</v>
      </c>
      <c r="E656" s="19">
        <f t="shared" si="69"/>
        <v>0.47352941176470587</v>
      </c>
    </row>
    <row r="657" spans="3:5" x14ac:dyDescent="0.3">
      <c r="C657" s="9" t="s">
        <v>36</v>
      </c>
      <c r="D657" s="10">
        <v>1700</v>
      </c>
      <c r="E657" s="19">
        <f t="shared" si="69"/>
        <v>1</v>
      </c>
    </row>
    <row r="658" spans="3:5" x14ac:dyDescent="0.3">
      <c r="C658" s="8"/>
      <c r="D658" s="8"/>
      <c r="E658" s="8"/>
    </row>
    <row r="659" spans="3:5" x14ac:dyDescent="0.3">
      <c r="D659" s="6"/>
      <c r="E659" s="6"/>
    </row>
    <row r="660" spans="3:5" x14ac:dyDescent="0.3">
      <c r="C660" s="15" t="s">
        <v>291</v>
      </c>
      <c r="D660" s="9" t="s">
        <v>307</v>
      </c>
      <c r="E660" s="9" t="s">
        <v>308</v>
      </c>
    </row>
    <row r="661" spans="3:5" x14ac:dyDescent="0.3">
      <c r="C661" s="9" t="s">
        <v>82</v>
      </c>
      <c r="D661" s="10">
        <v>1659</v>
      </c>
      <c r="E661" s="19">
        <f t="shared" ref="E661:E663" si="70">D661/1700</f>
        <v>0.97588235294117642</v>
      </c>
    </row>
    <row r="662" spans="3:5" x14ac:dyDescent="0.3">
      <c r="C662" s="9" t="s">
        <v>83</v>
      </c>
      <c r="D662" s="10">
        <v>41</v>
      </c>
      <c r="E662" s="19">
        <f t="shared" si="70"/>
        <v>2.4117647058823528E-2</v>
      </c>
    </row>
    <row r="663" spans="3:5" x14ac:dyDescent="0.3">
      <c r="C663" s="9" t="s">
        <v>36</v>
      </c>
      <c r="D663" s="10">
        <v>1700</v>
      </c>
      <c r="E663" s="19">
        <f t="shared" si="70"/>
        <v>1</v>
      </c>
    </row>
    <row r="664" spans="3:5" x14ac:dyDescent="0.3">
      <c r="C664" s="8"/>
      <c r="D664" s="8"/>
      <c r="E664" s="8"/>
    </row>
    <row r="665" spans="3:5" x14ac:dyDescent="0.3">
      <c r="C665" s="6"/>
      <c r="D665" s="6"/>
      <c r="E665" s="6"/>
    </row>
    <row r="666" spans="3:5" x14ac:dyDescent="0.3">
      <c r="C666" s="15" t="s">
        <v>292</v>
      </c>
      <c r="D666" s="9" t="s">
        <v>307</v>
      </c>
      <c r="E666" s="9" t="s">
        <v>308</v>
      </c>
    </row>
    <row r="667" spans="3:5" x14ac:dyDescent="0.3">
      <c r="C667" s="9" t="s">
        <v>82</v>
      </c>
      <c r="D667" s="10">
        <v>1670</v>
      </c>
      <c r="E667" s="19">
        <f t="shared" ref="E667:E669" si="71">D667/1700</f>
        <v>0.98235294117647054</v>
      </c>
    </row>
    <row r="668" spans="3:5" x14ac:dyDescent="0.3">
      <c r="C668" s="9" t="s">
        <v>83</v>
      </c>
      <c r="D668" s="10">
        <v>30</v>
      </c>
      <c r="E668" s="19">
        <f t="shared" si="71"/>
        <v>1.7647058823529412E-2</v>
      </c>
    </row>
    <row r="669" spans="3:5" x14ac:dyDescent="0.3">
      <c r="C669" s="9" t="s">
        <v>36</v>
      </c>
      <c r="D669" s="10">
        <v>1700</v>
      </c>
      <c r="E669" s="19">
        <f t="shared" si="71"/>
        <v>1</v>
      </c>
    </row>
    <row r="670" spans="3:5" x14ac:dyDescent="0.3">
      <c r="C670" s="8"/>
      <c r="D670" s="8"/>
      <c r="E670" s="8"/>
    </row>
    <row r="671" spans="3:5" x14ac:dyDescent="0.3">
      <c r="C671" s="6"/>
      <c r="D671" s="6"/>
      <c r="E671" s="6"/>
    </row>
    <row r="672" spans="3:5" ht="24" x14ac:dyDescent="0.3">
      <c r="C672" s="15" t="s">
        <v>293</v>
      </c>
      <c r="D672" s="9" t="s">
        <v>307</v>
      </c>
      <c r="E672" s="9" t="s">
        <v>308</v>
      </c>
    </row>
    <row r="673" spans="3:5" x14ac:dyDescent="0.3">
      <c r="C673" s="9" t="s">
        <v>82</v>
      </c>
      <c r="D673" s="10">
        <v>1272</v>
      </c>
      <c r="E673" s="19">
        <f t="shared" ref="E673:E675" si="72">D673/1700</f>
        <v>0.74823529411764711</v>
      </c>
    </row>
    <row r="674" spans="3:5" x14ac:dyDescent="0.3">
      <c r="C674" s="9" t="s">
        <v>83</v>
      </c>
      <c r="D674" s="10">
        <v>428</v>
      </c>
      <c r="E674" s="19">
        <f t="shared" si="72"/>
        <v>0.25176470588235295</v>
      </c>
    </row>
    <row r="675" spans="3:5" x14ac:dyDescent="0.3">
      <c r="C675" s="9" t="s">
        <v>36</v>
      </c>
      <c r="D675" s="10">
        <v>1700</v>
      </c>
      <c r="E675" s="19">
        <f t="shared" si="72"/>
        <v>1</v>
      </c>
    </row>
    <row r="676" spans="3:5" x14ac:dyDescent="0.3">
      <c r="C676" s="8"/>
      <c r="D676" s="8"/>
      <c r="E676" s="8"/>
    </row>
    <row r="677" spans="3:5" x14ac:dyDescent="0.3">
      <c r="C677" s="6"/>
      <c r="D677" s="6"/>
      <c r="E677" s="6"/>
    </row>
    <row r="678" spans="3:5" ht="24" x14ac:dyDescent="0.3">
      <c r="C678" s="15" t="s">
        <v>294</v>
      </c>
      <c r="D678" s="9" t="s">
        <v>307</v>
      </c>
      <c r="E678" s="9" t="s">
        <v>308</v>
      </c>
    </row>
    <row r="679" spans="3:5" x14ac:dyDescent="0.3">
      <c r="C679" s="9" t="s">
        <v>82</v>
      </c>
      <c r="D679" s="10">
        <v>1700</v>
      </c>
      <c r="E679" s="19">
        <f>D679/1700</f>
        <v>1</v>
      </c>
    </row>
    <row r="680" spans="3:5" x14ac:dyDescent="0.3">
      <c r="C680" s="8"/>
      <c r="D680" s="8"/>
      <c r="E680" s="8"/>
    </row>
    <row r="681" spans="3:5" x14ac:dyDescent="0.3">
      <c r="C681" s="6"/>
      <c r="D681" s="6"/>
      <c r="E681" s="6"/>
    </row>
    <row r="682" spans="3:5" x14ac:dyDescent="0.3">
      <c r="C682" s="15" t="s">
        <v>295</v>
      </c>
      <c r="D682" s="9" t="s">
        <v>307</v>
      </c>
      <c r="E682" s="9" t="s">
        <v>308</v>
      </c>
    </row>
    <row r="683" spans="3:5" x14ac:dyDescent="0.3">
      <c r="C683" s="9" t="s">
        <v>296</v>
      </c>
      <c r="D683" s="10">
        <v>1700</v>
      </c>
      <c r="E683" s="19">
        <f>D683/1700</f>
        <v>1</v>
      </c>
    </row>
    <row r="684" spans="3:5" x14ac:dyDescent="0.3">
      <c r="C684" s="8"/>
      <c r="D684" s="8"/>
      <c r="E684" s="8"/>
    </row>
    <row r="685" spans="3:5" x14ac:dyDescent="0.3">
      <c r="C685" s="6"/>
      <c r="D685" s="6"/>
      <c r="E685" s="6"/>
    </row>
    <row r="686" spans="3:5" x14ac:dyDescent="0.3">
      <c r="C686" s="15" t="s">
        <v>297</v>
      </c>
      <c r="D686" s="9" t="s">
        <v>307</v>
      </c>
      <c r="E686" s="9" t="s">
        <v>308</v>
      </c>
    </row>
    <row r="687" spans="3:5" x14ac:dyDescent="0.3">
      <c r="C687" s="9" t="s">
        <v>280</v>
      </c>
      <c r="D687" s="10">
        <v>1490</v>
      </c>
      <c r="E687" s="19">
        <f t="shared" ref="E687:E689" si="73">D687/1700</f>
        <v>0.87647058823529411</v>
      </c>
    </row>
    <row r="688" spans="3:5" x14ac:dyDescent="0.3">
      <c r="C688" s="9" t="s">
        <v>281</v>
      </c>
      <c r="D688" s="10">
        <v>210</v>
      </c>
      <c r="E688" s="19">
        <f t="shared" si="73"/>
        <v>0.12352941176470589</v>
      </c>
    </row>
    <row r="689" spans="3:5" x14ac:dyDescent="0.3">
      <c r="C689" s="9" t="s">
        <v>36</v>
      </c>
      <c r="D689" s="10">
        <v>1700</v>
      </c>
      <c r="E689" s="19">
        <f t="shared" si="73"/>
        <v>1</v>
      </c>
    </row>
    <row r="690" spans="3:5" x14ac:dyDescent="0.3">
      <c r="C690" s="8"/>
      <c r="D690" s="8"/>
      <c r="E690" s="8"/>
    </row>
    <row r="691" spans="3:5" x14ac:dyDescent="0.3">
      <c r="C691" s="6"/>
      <c r="D691" s="6"/>
      <c r="E691" s="6"/>
    </row>
    <row r="692" spans="3:5" x14ac:dyDescent="0.3">
      <c r="C692" s="15" t="s">
        <v>298</v>
      </c>
      <c r="D692" s="9" t="s">
        <v>307</v>
      </c>
      <c r="E692" s="9" t="s">
        <v>308</v>
      </c>
    </row>
    <row r="693" spans="3:5" x14ac:dyDescent="0.3">
      <c r="C693" s="9" t="s">
        <v>82</v>
      </c>
      <c r="D693" s="10">
        <v>1526</v>
      </c>
      <c r="E693" s="19">
        <f t="shared" ref="E693:E695" si="74">D693/1700</f>
        <v>0.89764705882352946</v>
      </c>
    </row>
    <row r="694" spans="3:5" x14ac:dyDescent="0.3">
      <c r="C694" s="9" t="s">
        <v>83</v>
      </c>
      <c r="D694" s="10">
        <v>174</v>
      </c>
      <c r="E694" s="19">
        <f t="shared" si="74"/>
        <v>0.10235294117647059</v>
      </c>
    </row>
    <row r="695" spans="3:5" x14ac:dyDescent="0.3">
      <c r="C695" s="9" t="s">
        <v>36</v>
      </c>
      <c r="D695" s="10">
        <v>1700</v>
      </c>
      <c r="E695" s="19">
        <f t="shared" si="74"/>
        <v>1</v>
      </c>
    </row>
    <row r="696" spans="3:5" x14ac:dyDescent="0.3">
      <c r="C696" s="8"/>
      <c r="D696" s="8"/>
      <c r="E696" s="8"/>
    </row>
    <row r="697" spans="3:5" x14ac:dyDescent="0.3">
      <c r="C697" s="6"/>
      <c r="D697" s="6"/>
      <c r="E697" s="6"/>
    </row>
    <row r="698" spans="3:5" x14ac:dyDescent="0.3">
      <c r="C698" s="15" t="s">
        <v>299</v>
      </c>
      <c r="D698" s="9" t="s">
        <v>307</v>
      </c>
      <c r="E698" s="9" t="s">
        <v>308</v>
      </c>
    </row>
    <row r="699" spans="3:5" x14ac:dyDescent="0.3">
      <c r="C699" s="9" t="s">
        <v>82</v>
      </c>
      <c r="D699" s="10">
        <v>1669</v>
      </c>
      <c r="E699" s="19">
        <f t="shared" ref="E699:E701" si="75">D699/1700</f>
        <v>0.98176470588235298</v>
      </c>
    </row>
    <row r="700" spans="3:5" x14ac:dyDescent="0.3">
      <c r="C700" s="9" t="s">
        <v>83</v>
      </c>
      <c r="D700" s="10">
        <v>31</v>
      </c>
      <c r="E700" s="19">
        <f t="shared" si="75"/>
        <v>1.8235294117647058E-2</v>
      </c>
    </row>
    <row r="701" spans="3:5" x14ac:dyDescent="0.3">
      <c r="C701" s="9" t="s">
        <v>36</v>
      </c>
      <c r="D701" s="10">
        <v>1700</v>
      </c>
      <c r="E701" s="19">
        <f t="shared" si="75"/>
        <v>1</v>
      </c>
    </row>
    <row r="702" spans="3:5" x14ac:dyDescent="0.3">
      <c r="C702" s="8"/>
      <c r="D702" s="8"/>
      <c r="E702" s="8"/>
    </row>
    <row r="703" spans="3:5" x14ac:dyDescent="0.3">
      <c r="C703" s="6"/>
      <c r="D703" s="6"/>
      <c r="E703" s="6"/>
    </row>
    <row r="704" spans="3:5" ht="24" x14ac:dyDescent="0.3">
      <c r="C704" s="15" t="s">
        <v>300</v>
      </c>
      <c r="D704" s="9" t="s">
        <v>307</v>
      </c>
      <c r="E704" s="9" t="s">
        <v>308</v>
      </c>
    </row>
    <row r="705" spans="3:7" x14ac:dyDescent="0.3">
      <c r="C705" s="9" t="s">
        <v>82</v>
      </c>
      <c r="D705" s="10">
        <v>1567</v>
      </c>
      <c r="E705" s="19">
        <f t="shared" ref="E705:E707" si="76">D705/1700</f>
        <v>0.92176470588235293</v>
      </c>
    </row>
    <row r="706" spans="3:7" x14ac:dyDescent="0.3">
      <c r="C706" s="9" t="s">
        <v>83</v>
      </c>
      <c r="D706" s="10">
        <v>133</v>
      </c>
      <c r="E706" s="19">
        <f t="shared" si="76"/>
        <v>7.8235294117647056E-2</v>
      </c>
    </row>
    <row r="707" spans="3:7" x14ac:dyDescent="0.3">
      <c r="C707" s="9" t="s">
        <v>36</v>
      </c>
      <c r="D707" s="10">
        <v>1700</v>
      </c>
      <c r="E707" s="19">
        <f t="shared" si="76"/>
        <v>1</v>
      </c>
    </row>
    <row r="708" spans="3:7" x14ac:dyDescent="0.3">
      <c r="C708" s="8"/>
      <c r="D708" s="8"/>
      <c r="E708" s="8"/>
    </row>
    <row r="709" spans="3:7" x14ac:dyDescent="0.3">
      <c r="D709" s="6"/>
      <c r="E709" s="6"/>
    </row>
    <row r="710" spans="3:7" x14ac:dyDescent="0.3">
      <c r="C710" s="15" t="s">
        <v>301</v>
      </c>
      <c r="D710" s="9" t="s">
        <v>307</v>
      </c>
      <c r="E710" s="9" t="s">
        <v>308</v>
      </c>
    </row>
    <row r="711" spans="3:7" x14ac:dyDescent="0.3">
      <c r="C711" s="9" t="s">
        <v>82</v>
      </c>
      <c r="D711" s="10">
        <v>1688</v>
      </c>
      <c r="E711" s="19">
        <f t="shared" ref="E711:E713" si="77">D711/1700</f>
        <v>0.99294117647058822</v>
      </c>
    </row>
    <row r="712" spans="3:7" x14ac:dyDescent="0.3">
      <c r="C712" s="9" t="s">
        <v>83</v>
      </c>
      <c r="D712" s="10">
        <v>12</v>
      </c>
      <c r="E712" s="19">
        <f t="shared" si="77"/>
        <v>7.058823529411765E-3</v>
      </c>
    </row>
    <row r="713" spans="3:7" x14ac:dyDescent="0.3">
      <c r="C713" s="9" t="s">
        <v>36</v>
      </c>
      <c r="D713" s="10">
        <v>1700</v>
      </c>
      <c r="E713" s="19">
        <f t="shared" si="77"/>
        <v>1</v>
      </c>
    </row>
    <row r="714" spans="3:7" x14ac:dyDescent="0.3">
      <c r="C714" s="8"/>
      <c r="D714" s="8"/>
      <c r="E714" s="8"/>
    </row>
    <row r="715" spans="3:7" x14ac:dyDescent="0.3">
      <c r="C715" s="8"/>
      <c r="D715" s="8"/>
      <c r="E715" s="8"/>
    </row>
    <row r="716" spans="3:7" x14ac:dyDescent="0.3">
      <c r="C716" s="6"/>
      <c r="D716" s="6"/>
      <c r="E716" s="6"/>
    </row>
    <row r="717" spans="3:7" x14ac:dyDescent="0.3">
      <c r="C717" s="15" t="s">
        <v>302</v>
      </c>
      <c r="D717" s="9" t="s">
        <v>307</v>
      </c>
      <c r="E717" s="9" t="s">
        <v>308</v>
      </c>
    </row>
    <row r="718" spans="3:7" x14ac:dyDescent="0.3">
      <c r="C718" s="9" t="s">
        <v>280</v>
      </c>
      <c r="D718" s="10">
        <v>960</v>
      </c>
      <c r="E718" s="19">
        <f>D718/1387</f>
        <v>0.69214131218457098</v>
      </c>
    </row>
    <row r="719" spans="3:7" x14ac:dyDescent="0.3">
      <c r="C719" s="29" t="s">
        <v>281</v>
      </c>
      <c r="D719" s="30">
        <v>289</v>
      </c>
      <c r="E719" s="19">
        <f t="shared" ref="E719:E721" si="78">D719/1387</f>
        <v>0.20836337418889689</v>
      </c>
      <c r="G719" s="33"/>
    </row>
    <row r="720" spans="3:7" ht="22.8" x14ac:dyDescent="0.3">
      <c r="C720" s="9" t="s">
        <v>456</v>
      </c>
      <c r="D720" s="10">
        <v>138</v>
      </c>
      <c r="E720" s="19">
        <f t="shared" si="78"/>
        <v>9.9495313626532078E-2</v>
      </c>
    </row>
    <row r="721" spans="3:13" x14ac:dyDescent="0.3">
      <c r="C721" s="9" t="s">
        <v>36</v>
      </c>
      <c r="D721" s="10">
        <f>SUM(D718:D720)</f>
        <v>1387</v>
      </c>
      <c r="E721" s="19">
        <f t="shared" si="78"/>
        <v>1</v>
      </c>
    </row>
    <row r="723" spans="3:13" x14ac:dyDescent="0.3">
      <c r="C723" s="2"/>
      <c r="D723" s="3" t="s">
        <v>341</v>
      </c>
      <c r="E723" s="3" t="s">
        <v>342</v>
      </c>
      <c r="F723" s="3" t="s">
        <v>346</v>
      </c>
      <c r="G723" s="3" t="s">
        <v>343</v>
      </c>
      <c r="H723" s="3" t="s">
        <v>344</v>
      </c>
      <c r="I723" s="147" t="s">
        <v>345</v>
      </c>
      <c r="J723" s="148"/>
      <c r="K723" s="149"/>
    </row>
    <row r="724" spans="3:13" x14ac:dyDescent="0.3">
      <c r="C724" s="2"/>
      <c r="D724" s="3"/>
      <c r="E724" s="2"/>
      <c r="F724" s="2"/>
      <c r="G724" s="2"/>
      <c r="H724" s="2"/>
      <c r="I724" s="3">
        <v>25</v>
      </c>
      <c r="J724" s="3">
        <v>50</v>
      </c>
      <c r="K724" s="3">
        <v>75</v>
      </c>
    </row>
    <row r="725" spans="3:13" x14ac:dyDescent="0.3">
      <c r="C725" s="3" t="s">
        <v>314</v>
      </c>
      <c r="D725" s="4">
        <v>1700</v>
      </c>
      <c r="E725" s="5">
        <v>54.462941176470586</v>
      </c>
      <c r="F725" s="5">
        <v>11.917379529097984</v>
      </c>
      <c r="G725" s="5">
        <v>18</v>
      </c>
      <c r="H725" s="5">
        <v>96</v>
      </c>
      <c r="I725" s="5">
        <v>46</v>
      </c>
      <c r="J725" s="5">
        <v>55</v>
      </c>
      <c r="K725" s="5">
        <v>62</v>
      </c>
    </row>
    <row r="726" spans="3:13" ht="22.8" x14ac:dyDescent="0.3">
      <c r="C726" s="3" t="s">
        <v>315</v>
      </c>
      <c r="D726" s="4">
        <v>700</v>
      </c>
      <c r="E726" s="5">
        <v>12.672857142857143</v>
      </c>
      <c r="F726" s="5">
        <v>6.133013491424947</v>
      </c>
      <c r="G726" s="5">
        <v>2</v>
      </c>
      <c r="H726" s="5">
        <v>50</v>
      </c>
      <c r="I726" s="5">
        <v>8</v>
      </c>
      <c r="J726" s="5">
        <v>12</v>
      </c>
      <c r="K726" s="5">
        <v>16</v>
      </c>
    </row>
    <row r="727" spans="3:13" x14ac:dyDescent="0.3">
      <c r="C727" s="3" t="s">
        <v>316</v>
      </c>
      <c r="D727" s="4">
        <v>700</v>
      </c>
      <c r="E727" s="5">
        <v>19.844285714285714</v>
      </c>
      <c r="F727" s="5">
        <v>9.2247433594114643</v>
      </c>
      <c r="G727" s="5">
        <v>1</v>
      </c>
      <c r="H727" s="5">
        <v>45</v>
      </c>
      <c r="I727" s="5">
        <v>12</v>
      </c>
      <c r="J727" s="5">
        <v>20</v>
      </c>
      <c r="K727" s="5">
        <v>27.75</v>
      </c>
    </row>
    <row r="728" spans="3:13" x14ac:dyDescent="0.3">
      <c r="C728" s="3" t="s">
        <v>317</v>
      </c>
      <c r="D728" s="4">
        <v>1700</v>
      </c>
      <c r="E728" s="5">
        <v>165.12181764705903</v>
      </c>
      <c r="F728" s="5">
        <v>6.7184736874907758</v>
      </c>
      <c r="G728" s="5">
        <v>136</v>
      </c>
      <c r="H728" s="5">
        <v>182.88</v>
      </c>
      <c r="I728" s="5">
        <v>160.71499999999997</v>
      </c>
      <c r="J728" s="5">
        <v>165.76999999999998</v>
      </c>
      <c r="K728" s="5">
        <v>169.63749999999999</v>
      </c>
    </row>
    <row r="729" spans="3:13" x14ac:dyDescent="0.3">
      <c r="C729" s="3" t="s">
        <v>318</v>
      </c>
      <c r="D729" s="4">
        <v>1700</v>
      </c>
      <c r="E729" s="5">
        <v>64.41577058823529</v>
      </c>
      <c r="F729" s="5">
        <v>10.506780772230885</v>
      </c>
      <c r="G729" s="5">
        <v>38</v>
      </c>
      <c r="H729" s="5">
        <v>112</v>
      </c>
      <c r="I729" s="5">
        <v>57</v>
      </c>
      <c r="J729" s="5">
        <v>64</v>
      </c>
      <c r="K729" s="5">
        <v>72</v>
      </c>
    </row>
    <row r="730" spans="3:13" x14ac:dyDescent="0.3">
      <c r="C730" s="3" t="s">
        <v>319</v>
      </c>
      <c r="D730" s="4">
        <v>1700</v>
      </c>
      <c r="E730" s="5">
        <v>84.487058823529409</v>
      </c>
      <c r="F730" s="5">
        <v>18.888363762781271</v>
      </c>
      <c r="G730" s="5">
        <v>34</v>
      </c>
      <c r="H730" s="5">
        <v>191</v>
      </c>
      <c r="I730" s="5">
        <v>75</v>
      </c>
      <c r="J730" s="5">
        <v>82</v>
      </c>
      <c r="K730" s="5">
        <v>94</v>
      </c>
    </row>
    <row r="731" spans="3:13" x14ac:dyDescent="0.3">
      <c r="C731" s="3" t="s">
        <v>320</v>
      </c>
      <c r="D731" s="4">
        <v>1679</v>
      </c>
      <c r="E731" s="5">
        <v>123.15485407980941</v>
      </c>
      <c r="F731" s="5">
        <v>23.510093918450856</v>
      </c>
      <c r="G731" s="5">
        <v>60</v>
      </c>
      <c r="H731" s="5">
        <v>220</v>
      </c>
      <c r="I731" s="5">
        <v>110</v>
      </c>
      <c r="J731" s="5">
        <v>122</v>
      </c>
      <c r="K731" s="5">
        <v>138</v>
      </c>
    </row>
    <row r="732" spans="3:13" x14ac:dyDescent="0.3">
      <c r="C732" s="3" t="s">
        <v>321</v>
      </c>
      <c r="D732" s="4">
        <v>1678</v>
      </c>
      <c r="E732" s="5">
        <v>77.482121573301555</v>
      </c>
      <c r="F732" s="5">
        <v>13.158067593042087</v>
      </c>
      <c r="G732" s="5">
        <v>40</v>
      </c>
      <c r="H732" s="5">
        <v>140</v>
      </c>
      <c r="I732" s="5">
        <v>70</v>
      </c>
      <c r="J732" s="5">
        <v>80</v>
      </c>
      <c r="K732" s="5">
        <v>90</v>
      </c>
    </row>
    <row r="733" spans="3:13" ht="22.8" x14ac:dyDescent="0.3">
      <c r="C733" s="3" t="s">
        <v>322</v>
      </c>
      <c r="D733" s="4">
        <v>1700</v>
      </c>
      <c r="E733" s="5">
        <v>7.9047058823529408</v>
      </c>
      <c r="F733" s="5">
        <v>9.4934865795194394</v>
      </c>
      <c r="G733" s="5">
        <v>1</v>
      </c>
      <c r="H733" s="5">
        <v>72</v>
      </c>
      <c r="I733" s="5">
        <v>2</v>
      </c>
      <c r="J733" s="5">
        <v>7</v>
      </c>
      <c r="K733" s="5">
        <v>8</v>
      </c>
    </row>
    <row r="734" spans="3:13" ht="22.8" x14ac:dyDescent="0.3">
      <c r="C734" s="3" t="s">
        <v>323</v>
      </c>
      <c r="D734" s="4">
        <v>1700</v>
      </c>
      <c r="E734" s="5">
        <v>1.0538470588235298</v>
      </c>
      <c r="F734" s="5">
        <v>0.43211883368413878</v>
      </c>
      <c r="G734" s="5">
        <v>0.1</v>
      </c>
      <c r="H734" s="5">
        <v>5.9</v>
      </c>
      <c r="I734" s="5">
        <v>0.8</v>
      </c>
      <c r="J734" s="5">
        <v>1</v>
      </c>
      <c r="K734" s="5">
        <v>1.2</v>
      </c>
    </row>
    <row r="735" spans="3:13" x14ac:dyDescent="0.25">
      <c r="C735" s="3" t="s">
        <v>324</v>
      </c>
      <c r="D735" s="4">
        <v>1700</v>
      </c>
      <c r="E735" s="5">
        <v>13.110117647058823</v>
      </c>
      <c r="F735" s="5">
        <v>1.7338009999077457</v>
      </c>
      <c r="G735" s="5">
        <v>5.7</v>
      </c>
      <c r="H735" s="5">
        <v>17.899999999999999</v>
      </c>
      <c r="I735" s="5">
        <v>11.9</v>
      </c>
      <c r="J735" s="5">
        <v>13.2</v>
      </c>
      <c r="K735" s="5">
        <v>14.6</v>
      </c>
      <c r="M735" s="50"/>
    </row>
    <row r="736" spans="3:13" x14ac:dyDescent="0.25">
      <c r="C736" s="3" t="s">
        <v>325</v>
      </c>
      <c r="D736" s="4">
        <v>705</v>
      </c>
      <c r="E736" s="5">
        <v>7.1541276595744696</v>
      </c>
      <c r="F736" s="5">
        <v>2.1007210235790845</v>
      </c>
      <c r="G736" s="5">
        <v>4.3</v>
      </c>
      <c r="H736" s="5">
        <v>16.100000000000001</v>
      </c>
      <c r="I736" s="5">
        <v>5.7</v>
      </c>
      <c r="J736" s="5">
        <v>6.3</v>
      </c>
      <c r="K736" s="5">
        <v>8.1999999999999993</v>
      </c>
      <c r="M736" s="50"/>
    </row>
    <row r="737" spans="3:13" x14ac:dyDescent="0.25">
      <c r="C737" s="3" t="s">
        <v>326</v>
      </c>
      <c r="D737" s="4">
        <v>1700</v>
      </c>
      <c r="E737" s="5">
        <v>165.53694117647058</v>
      </c>
      <c r="F737" s="5">
        <v>45.167981023807016</v>
      </c>
      <c r="G737" s="5">
        <v>79</v>
      </c>
      <c r="H737" s="5">
        <v>448</v>
      </c>
      <c r="I737" s="5">
        <v>134.25</v>
      </c>
      <c r="J737" s="5">
        <v>161</v>
      </c>
      <c r="K737" s="5">
        <v>190</v>
      </c>
      <c r="M737" s="50"/>
    </row>
    <row r="738" spans="3:13" x14ac:dyDescent="0.25">
      <c r="C738" s="3" t="s">
        <v>327</v>
      </c>
      <c r="D738" s="4">
        <v>1700</v>
      </c>
      <c r="E738" s="5">
        <v>97.536094117647053</v>
      </c>
      <c r="F738" s="5">
        <v>35.86040436655869</v>
      </c>
      <c r="G738" s="5">
        <v>33</v>
      </c>
      <c r="H738" s="5">
        <v>224</v>
      </c>
      <c r="I738" s="5">
        <v>70</v>
      </c>
      <c r="J738" s="5">
        <v>95</v>
      </c>
      <c r="K738" s="5">
        <v>121</v>
      </c>
      <c r="M738" s="50"/>
    </row>
    <row r="739" spans="3:13" x14ac:dyDescent="0.25">
      <c r="C739" s="3" t="s">
        <v>328</v>
      </c>
      <c r="D739" s="4">
        <v>1700</v>
      </c>
      <c r="E739" s="5">
        <v>37.119547058823521</v>
      </c>
      <c r="F739" s="5">
        <v>9.3526962101101212</v>
      </c>
      <c r="G739" s="5">
        <v>14.4</v>
      </c>
      <c r="H739" s="5">
        <v>92</v>
      </c>
      <c r="I739" s="5">
        <v>30.5</v>
      </c>
      <c r="J739" s="5">
        <v>36.799999999999997</v>
      </c>
      <c r="K739" s="5">
        <v>43.2</v>
      </c>
      <c r="M739" s="50"/>
    </row>
    <row r="740" spans="3:13" x14ac:dyDescent="0.25">
      <c r="C740" s="3" t="s">
        <v>329</v>
      </c>
      <c r="D740" s="4">
        <v>1700</v>
      </c>
      <c r="E740" s="5">
        <v>158.31029411764706</v>
      </c>
      <c r="F740" s="5">
        <v>77.724753522258922</v>
      </c>
      <c r="G740" s="5">
        <v>49</v>
      </c>
      <c r="H740" s="5">
        <v>804</v>
      </c>
      <c r="I740" s="5">
        <v>106.25</v>
      </c>
      <c r="J740" s="5">
        <v>140</v>
      </c>
      <c r="K740" s="5">
        <v>189</v>
      </c>
      <c r="M740" s="50"/>
    </row>
    <row r="741" spans="3:13" x14ac:dyDescent="0.25">
      <c r="C741" s="3" t="s">
        <v>330</v>
      </c>
      <c r="D741" s="4">
        <v>971</v>
      </c>
      <c r="E741" s="5">
        <v>1.0163130792996913</v>
      </c>
      <c r="F741" s="5">
        <v>0.29465583772435977</v>
      </c>
      <c r="G741" s="5">
        <v>0.1</v>
      </c>
      <c r="H741" s="5">
        <v>2.54</v>
      </c>
      <c r="I741" s="5">
        <v>0.82</v>
      </c>
      <c r="J741" s="5">
        <v>0.98</v>
      </c>
      <c r="K741" s="5">
        <v>1.17</v>
      </c>
      <c r="M741" s="50"/>
    </row>
    <row r="742" spans="3:13" x14ac:dyDescent="0.25">
      <c r="C742" s="3" t="s">
        <v>331</v>
      </c>
      <c r="D742" s="4">
        <v>971</v>
      </c>
      <c r="E742" s="5">
        <v>81.582966014418204</v>
      </c>
      <c r="F742" s="5">
        <v>55.951582930519521</v>
      </c>
      <c r="G742" s="5">
        <v>11</v>
      </c>
      <c r="H742" s="5">
        <v>248.3</v>
      </c>
      <c r="I742" s="5">
        <v>33.9</v>
      </c>
      <c r="J742" s="5">
        <v>70.7</v>
      </c>
      <c r="K742" s="5">
        <v>114.7</v>
      </c>
      <c r="M742" s="50"/>
    </row>
    <row r="743" spans="3:13" x14ac:dyDescent="0.25">
      <c r="C743" s="3" t="s">
        <v>332</v>
      </c>
      <c r="D743" s="4">
        <v>196</v>
      </c>
      <c r="E743" s="5">
        <v>1.5765306122448979</v>
      </c>
      <c r="F743" s="5">
        <v>0.72271582107522991</v>
      </c>
      <c r="G743" s="5">
        <v>1</v>
      </c>
      <c r="H743" s="5">
        <v>3</v>
      </c>
      <c r="I743" s="5">
        <v>1</v>
      </c>
      <c r="J743" s="5">
        <v>1</v>
      </c>
      <c r="K743" s="5">
        <v>2</v>
      </c>
      <c r="M743" s="50"/>
    </row>
    <row r="744" spans="3:13" x14ac:dyDescent="0.25">
      <c r="C744" s="3" t="s">
        <v>333</v>
      </c>
      <c r="D744" s="4">
        <v>195</v>
      </c>
      <c r="E744" s="5">
        <v>2.9794871794871796</v>
      </c>
      <c r="F744" s="5">
        <v>0.37508039494198941</v>
      </c>
      <c r="G744" s="5">
        <v>2.25</v>
      </c>
      <c r="H744" s="5">
        <v>4</v>
      </c>
      <c r="I744" s="5">
        <v>2.75</v>
      </c>
      <c r="J744" s="5">
        <v>3</v>
      </c>
      <c r="K744" s="5">
        <v>3</v>
      </c>
      <c r="M744" s="50"/>
    </row>
    <row r="745" spans="3:13" x14ac:dyDescent="0.25">
      <c r="C745" s="3" t="s">
        <v>334</v>
      </c>
      <c r="D745" s="4">
        <v>195</v>
      </c>
      <c r="E745" s="5">
        <v>26.882051282051282</v>
      </c>
      <c r="F745" s="5">
        <v>9.0594506044841676</v>
      </c>
      <c r="G745" s="5">
        <v>1</v>
      </c>
      <c r="H745" s="5">
        <v>48</v>
      </c>
      <c r="I745" s="5">
        <v>20</v>
      </c>
      <c r="J745" s="5">
        <v>28</v>
      </c>
      <c r="K745" s="5">
        <v>33</v>
      </c>
      <c r="M745" s="50"/>
    </row>
    <row r="746" spans="3:13" x14ac:dyDescent="0.3">
      <c r="C746" s="3" t="s">
        <v>335</v>
      </c>
      <c r="D746" s="4">
        <v>86</v>
      </c>
      <c r="E746" s="5">
        <v>2.8808139534883721</v>
      </c>
      <c r="F746" s="5">
        <v>0.39617053700552352</v>
      </c>
      <c r="G746" s="5">
        <v>2.25</v>
      </c>
      <c r="H746" s="5">
        <v>4</v>
      </c>
      <c r="I746" s="5">
        <v>2.5</v>
      </c>
      <c r="J746" s="5">
        <v>3</v>
      </c>
      <c r="K746" s="5">
        <v>3</v>
      </c>
    </row>
    <row r="747" spans="3:13" x14ac:dyDescent="0.3">
      <c r="C747" s="3" t="s">
        <v>336</v>
      </c>
      <c r="D747" s="4">
        <v>86</v>
      </c>
      <c r="E747" s="5">
        <v>25.058139534883722</v>
      </c>
      <c r="F747" s="5">
        <v>9.0428452721250903</v>
      </c>
      <c r="G747" s="5">
        <v>7</v>
      </c>
      <c r="H747" s="5">
        <v>48</v>
      </c>
      <c r="I747" s="5">
        <v>18</v>
      </c>
      <c r="J747" s="5">
        <v>24</v>
      </c>
      <c r="K747" s="5">
        <v>29</v>
      </c>
    </row>
    <row r="748" spans="3:13" x14ac:dyDescent="0.3">
      <c r="C748" s="3" t="s">
        <v>337</v>
      </c>
      <c r="D748" s="4">
        <v>27</v>
      </c>
      <c r="E748" s="5">
        <v>2.8518518518518516</v>
      </c>
      <c r="F748" s="5">
        <v>0.49642597276809203</v>
      </c>
      <c r="G748" s="5">
        <v>2.25</v>
      </c>
      <c r="H748" s="5">
        <v>4</v>
      </c>
      <c r="I748" s="5">
        <v>2.5</v>
      </c>
      <c r="J748" s="5">
        <v>2.5</v>
      </c>
      <c r="K748" s="5">
        <v>3.5</v>
      </c>
    </row>
    <row r="749" spans="3:13" x14ac:dyDescent="0.3">
      <c r="C749" s="3" t="s">
        <v>336</v>
      </c>
      <c r="D749" s="4">
        <v>27</v>
      </c>
      <c r="E749" s="5">
        <v>25.074074074074073</v>
      </c>
      <c r="F749" s="5">
        <v>8.071440277184001</v>
      </c>
      <c r="G749" s="5">
        <v>12</v>
      </c>
      <c r="H749" s="5">
        <v>42</v>
      </c>
      <c r="I749" s="5">
        <v>18</v>
      </c>
      <c r="J749" s="5">
        <v>24</v>
      </c>
      <c r="K749" s="5">
        <v>28</v>
      </c>
    </row>
    <row r="750" spans="3:13" x14ac:dyDescent="0.3">
      <c r="C750" s="3" t="s">
        <v>338</v>
      </c>
      <c r="D750" s="4">
        <v>1700</v>
      </c>
      <c r="E750" s="5">
        <v>0.48882352941176471</v>
      </c>
      <c r="F750" s="5">
        <v>0.94672311988264013</v>
      </c>
      <c r="G750" s="5">
        <v>0</v>
      </c>
      <c r="H750" s="5">
        <v>3</v>
      </c>
      <c r="I750" s="5">
        <v>0</v>
      </c>
      <c r="J750" s="5">
        <v>0</v>
      </c>
      <c r="K750" s="5">
        <v>0</v>
      </c>
    </row>
    <row r="751" spans="3:13" x14ac:dyDescent="0.3">
      <c r="C751" s="3" t="s">
        <v>339</v>
      </c>
      <c r="D751" s="4">
        <v>1700</v>
      </c>
      <c r="E751" s="5">
        <v>3.6364705882352939</v>
      </c>
      <c r="F751" s="5">
        <v>2.4515720081373589</v>
      </c>
      <c r="G751" s="5">
        <v>0</v>
      </c>
      <c r="H751" s="5">
        <v>13</v>
      </c>
      <c r="I751" s="5">
        <v>2</v>
      </c>
      <c r="J751" s="5">
        <v>3</v>
      </c>
      <c r="K751" s="5">
        <v>5</v>
      </c>
    </row>
    <row r="752" spans="3:13" x14ac:dyDescent="0.3">
      <c r="C752" s="51" t="s">
        <v>340</v>
      </c>
      <c r="D752" s="52">
        <v>1700</v>
      </c>
      <c r="E752" s="53">
        <v>109.90588235294118</v>
      </c>
      <c r="F752" s="53">
        <v>31.405331469646136</v>
      </c>
      <c r="G752" s="53">
        <v>31</v>
      </c>
      <c r="H752" s="53">
        <v>220</v>
      </c>
      <c r="I752" s="5">
        <v>88</v>
      </c>
      <c r="J752" s="5">
        <v>107</v>
      </c>
      <c r="K752" s="5">
        <v>128</v>
      </c>
    </row>
    <row r="753" spans="3:21" x14ac:dyDescent="0.3">
      <c r="C753" s="9" t="s">
        <v>675</v>
      </c>
      <c r="D753" s="4">
        <v>1700</v>
      </c>
      <c r="E753" s="5">
        <v>140.60764705882352</v>
      </c>
      <c r="F753" s="5">
        <v>32.206690677857743</v>
      </c>
      <c r="G753" s="5">
        <v>56</v>
      </c>
      <c r="H753" s="5">
        <v>267</v>
      </c>
      <c r="I753" s="5">
        <v>120</v>
      </c>
      <c r="J753" s="5">
        <v>139</v>
      </c>
      <c r="K753" s="5">
        <v>157</v>
      </c>
    </row>
    <row r="754" spans="3:21" x14ac:dyDescent="0.3">
      <c r="C754" s="9" t="s">
        <v>674</v>
      </c>
      <c r="D754" s="4">
        <v>1700</v>
      </c>
      <c r="E754" s="5">
        <v>94.641176470588235</v>
      </c>
      <c r="F754" s="5">
        <v>25.450839150160782</v>
      </c>
      <c r="G754" s="5">
        <v>24</v>
      </c>
      <c r="H754" s="5">
        <v>168</v>
      </c>
      <c r="I754" s="5">
        <v>76</v>
      </c>
      <c r="J754" s="5">
        <v>94</v>
      </c>
      <c r="K754" s="5">
        <v>113</v>
      </c>
    </row>
    <row r="757" spans="3:21" x14ac:dyDescent="0.3">
      <c r="C757" s="1"/>
      <c r="D757" s="1"/>
      <c r="E757" s="140" t="s">
        <v>347</v>
      </c>
      <c r="F757" s="141"/>
      <c r="G757" s="141"/>
      <c r="H757" s="142"/>
      <c r="I757" s="133" t="s">
        <v>36</v>
      </c>
      <c r="J757" s="133" t="s">
        <v>442</v>
      </c>
      <c r="K757" s="133" t="s">
        <v>443</v>
      </c>
      <c r="M757" s="1"/>
      <c r="N757" s="1"/>
      <c r="O757" s="140" t="s">
        <v>347</v>
      </c>
      <c r="P757" s="141"/>
      <c r="Q757" s="141"/>
      <c r="R757" s="142"/>
      <c r="S757" s="133" t="s">
        <v>36</v>
      </c>
      <c r="T757" s="133" t="s">
        <v>442</v>
      </c>
      <c r="U757" s="133" t="s">
        <v>443</v>
      </c>
    </row>
    <row r="758" spans="3:21" x14ac:dyDescent="0.3">
      <c r="C758" s="1"/>
      <c r="D758" s="1"/>
      <c r="E758" s="143" t="s">
        <v>444</v>
      </c>
      <c r="F758" s="144"/>
      <c r="G758" s="140" t="s">
        <v>445</v>
      </c>
      <c r="H758" s="142"/>
      <c r="I758" s="134"/>
      <c r="J758" s="134"/>
      <c r="K758" s="134"/>
      <c r="M758" s="1"/>
      <c r="N758" s="1"/>
      <c r="O758" s="143" t="s">
        <v>444</v>
      </c>
      <c r="P758" s="144"/>
      <c r="Q758" s="140" t="s">
        <v>445</v>
      </c>
      <c r="R758" s="142"/>
      <c r="S758" s="134"/>
      <c r="T758" s="134"/>
      <c r="U758" s="134"/>
    </row>
    <row r="759" spans="3:21" x14ac:dyDescent="0.3">
      <c r="C759" s="133" t="s">
        <v>348</v>
      </c>
      <c r="D759" s="9" t="s">
        <v>309</v>
      </c>
      <c r="E759" s="10">
        <v>42</v>
      </c>
      <c r="F759" s="19">
        <f>E759/1532</f>
        <v>2.7415143603133161E-2</v>
      </c>
      <c r="G759" s="10">
        <v>3</v>
      </c>
      <c r="H759" s="19">
        <f>G759/168</f>
        <v>1.7857142857142856E-2</v>
      </c>
      <c r="I759" s="10">
        <v>45</v>
      </c>
      <c r="J759" s="132">
        <v>17.210999999999999</v>
      </c>
      <c r="K759" s="135">
        <v>1E-3</v>
      </c>
      <c r="M759" s="133" t="s">
        <v>348</v>
      </c>
      <c r="N759" s="9" t="s">
        <v>309</v>
      </c>
      <c r="O759" s="10">
        <v>42</v>
      </c>
      <c r="P759" s="19">
        <f>O759/S759</f>
        <v>0.93333333333333335</v>
      </c>
      <c r="Q759" s="10">
        <v>3</v>
      </c>
      <c r="R759" s="19">
        <f>Q759/S759</f>
        <v>6.6666666666666666E-2</v>
      </c>
      <c r="S759" s="10">
        <v>45</v>
      </c>
      <c r="T759" s="132">
        <v>17.210999999999999</v>
      </c>
      <c r="U759" s="135">
        <v>1E-3</v>
      </c>
    </row>
    <row r="760" spans="3:21" x14ac:dyDescent="0.3">
      <c r="C760" s="134"/>
      <c r="D760" s="9" t="s">
        <v>310</v>
      </c>
      <c r="E760" s="10">
        <v>573</v>
      </c>
      <c r="F760" s="19">
        <f t="shared" ref="F760:F818" si="79">E760/1532</f>
        <v>0.37402088772845954</v>
      </c>
      <c r="G760" s="10">
        <v>48</v>
      </c>
      <c r="H760" s="19">
        <f t="shared" ref="H760:H818" si="80">G760/168</f>
        <v>0.2857142857142857</v>
      </c>
      <c r="I760" s="10">
        <v>621</v>
      </c>
      <c r="J760" s="132"/>
      <c r="K760" s="132"/>
      <c r="M760" s="134"/>
      <c r="N760" s="9" t="s">
        <v>310</v>
      </c>
      <c r="O760" s="10">
        <v>573</v>
      </c>
      <c r="P760" s="19">
        <f t="shared" ref="P760:P819" si="81">O760/S760</f>
        <v>0.92270531400966183</v>
      </c>
      <c r="Q760" s="10">
        <v>48</v>
      </c>
      <c r="R760" s="19">
        <f t="shared" ref="R760:R819" si="82">Q760/S760</f>
        <v>7.7294685990338161E-2</v>
      </c>
      <c r="S760" s="10">
        <v>621</v>
      </c>
      <c r="T760" s="132"/>
      <c r="U760" s="132"/>
    </row>
    <row r="761" spans="3:21" x14ac:dyDescent="0.3">
      <c r="C761" s="134"/>
      <c r="D761" s="9" t="s">
        <v>311</v>
      </c>
      <c r="E761" s="10">
        <v>814</v>
      </c>
      <c r="F761" s="19">
        <f t="shared" si="79"/>
        <v>0.53133159268929508</v>
      </c>
      <c r="G761" s="10">
        <v>92</v>
      </c>
      <c r="H761" s="19">
        <f t="shared" si="80"/>
        <v>0.54761904761904767</v>
      </c>
      <c r="I761" s="10">
        <v>906</v>
      </c>
      <c r="J761" s="132"/>
      <c r="K761" s="132"/>
      <c r="M761" s="134"/>
      <c r="N761" s="9" t="s">
        <v>311</v>
      </c>
      <c r="O761" s="10">
        <v>814</v>
      </c>
      <c r="P761" s="19">
        <f t="shared" si="81"/>
        <v>0.89845474613686538</v>
      </c>
      <c r="Q761" s="10">
        <v>92</v>
      </c>
      <c r="R761" s="19">
        <f t="shared" si="82"/>
        <v>0.10154525386313466</v>
      </c>
      <c r="S761" s="10">
        <v>906</v>
      </c>
      <c r="T761" s="132"/>
      <c r="U761" s="132"/>
    </row>
    <row r="762" spans="3:21" x14ac:dyDescent="0.3">
      <c r="C762" s="134"/>
      <c r="D762" s="9" t="s">
        <v>312</v>
      </c>
      <c r="E762" s="10">
        <v>103</v>
      </c>
      <c r="F762" s="19">
        <f t="shared" si="79"/>
        <v>6.7232375979112274E-2</v>
      </c>
      <c r="G762" s="10">
        <v>25</v>
      </c>
      <c r="H762" s="19">
        <f t="shared" si="80"/>
        <v>0.14880952380952381</v>
      </c>
      <c r="I762" s="10">
        <v>128</v>
      </c>
      <c r="J762" s="132"/>
      <c r="K762" s="132"/>
      <c r="M762" s="134"/>
      <c r="N762" s="9" t="s">
        <v>312</v>
      </c>
      <c r="O762" s="10">
        <v>103</v>
      </c>
      <c r="P762" s="19">
        <f t="shared" si="81"/>
        <v>0.8046875</v>
      </c>
      <c r="Q762" s="10">
        <v>25</v>
      </c>
      <c r="R762" s="19">
        <f t="shared" si="82"/>
        <v>0.1953125</v>
      </c>
      <c r="S762" s="10">
        <v>128</v>
      </c>
      <c r="T762" s="132"/>
      <c r="U762" s="132"/>
    </row>
    <row r="763" spans="3:21" x14ac:dyDescent="0.3">
      <c r="C763" s="133" t="s">
        <v>349</v>
      </c>
      <c r="D763" s="9" t="s">
        <v>38</v>
      </c>
      <c r="E763" s="10">
        <v>278</v>
      </c>
      <c r="F763" s="19">
        <f t="shared" si="79"/>
        <v>0.18146214099216709</v>
      </c>
      <c r="G763" s="10">
        <v>52</v>
      </c>
      <c r="H763" s="19">
        <f t="shared" si="80"/>
        <v>0.30952380952380953</v>
      </c>
      <c r="I763" s="10">
        <v>330</v>
      </c>
      <c r="J763" s="132">
        <v>15.872</v>
      </c>
      <c r="K763" s="135">
        <v>1E-3</v>
      </c>
      <c r="M763" s="133" t="s">
        <v>349</v>
      </c>
      <c r="N763" s="9" t="s">
        <v>38</v>
      </c>
      <c r="O763" s="10">
        <v>278</v>
      </c>
      <c r="P763" s="19">
        <f t="shared" si="81"/>
        <v>0.84242424242424241</v>
      </c>
      <c r="Q763" s="10">
        <v>52</v>
      </c>
      <c r="R763" s="19">
        <f t="shared" si="82"/>
        <v>0.15757575757575756</v>
      </c>
      <c r="S763" s="10">
        <v>330</v>
      </c>
      <c r="T763" s="132">
        <v>15.872</v>
      </c>
      <c r="U763" s="135">
        <v>1E-3</v>
      </c>
    </row>
    <row r="764" spans="3:21" x14ac:dyDescent="0.3">
      <c r="C764" s="134"/>
      <c r="D764" s="9" t="s">
        <v>39</v>
      </c>
      <c r="E764" s="10">
        <v>1254</v>
      </c>
      <c r="F764" s="19">
        <f t="shared" si="79"/>
        <v>0.81853785900783294</v>
      </c>
      <c r="G764" s="10">
        <v>116</v>
      </c>
      <c r="H764" s="19">
        <f t="shared" si="80"/>
        <v>0.69047619047619047</v>
      </c>
      <c r="I764" s="10">
        <v>1370</v>
      </c>
      <c r="J764" s="132"/>
      <c r="K764" s="132"/>
      <c r="M764" s="134"/>
      <c r="N764" s="9" t="s">
        <v>39</v>
      </c>
      <c r="O764" s="10">
        <v>1254</v>
      </c>
      <c r="P764" s="19">
        <f t="shared" si="81"/>
        <v>0.91532846715328464</v>
      </c>
      <c r="Q764" s="10">
        <v>116</v>
      </c>
      <c r="R764" s="19">
        <f t="shared" si="82"/>
        <v>8.4671532846715331E-2</v>
      </c>
      <c r="S764" s="10">
        <v>1370</v>
      </c>
      <c r="T764" s="132"/>
      <c r="U764" s="132"/>
    </row>
    <row r="765" spans="3:21" x14ac:dyDescent="0.3">
      <c r="C765" s="133" t="s">
        <v>350</v>
      </c>
      <c r="D765" s="9" t="s">
        <v>41</v>
      </c>
      <c r="E765" s="10">
        <v>2</v>
      </c>
      <c r="F765" s="19">
        <f t="shared" si="79"/>
        <v>1.3054830287206266E-3</v>
      </c>
      <c r="G765" s="10">
        <v>0</v>
      </c>
      <c r="H765" s="19">
        <f t="shared" si="80"/>
        <v>0</v>
      </c>
      <c r="I765" s="10">
        <v>2</v>
      </c>
      <c r="J765" s="132">
        <v>2.734</v>
      </c>
      <c r="K765" s="132">
        <v>0.60299999999999998</v>
      </c>
      <c r="M765" s="133" t="s">
        <v>350</v>
      </c>
      <c r="N765" s="9" t="s">
        <v>41</v>
      </c>
      <c r="O765" s="10">
        <v>2</v>
      </c>
      <c r="P765" s="19">
        <f t="shared" si="81"/>
        <v>1</v>
      </c>
      <c r="Q765" s="10">
        <v>0</v>
      </c>
      <c r="R765" s="19">
        <f t="shared" si="82"/>
        <v>0</v>
      </c>
      <c r="S765" s="10">
        <v>2</v>
      </c>
      <c r="T765" s="132">
        <v>2.734</v>
      </c>
      <c r="U765" s="132">
        <v>0.60299999999999998</v>
      </c>
    </row>
    <row r="766" spans="3:21" x14ac:dyDescent="0.3">
      <c r="C766" s="134"/>
      <c r="D766" s="9" t="s">
        <v>42</v>
      </c>
      <c r="E766" s="10">
        <v>941</v>
      </c>
      <c r="F766" s="19">
        <f t="shared" si="79"/>
        <v>0.61422976501305482</v>
      </c>
      <c r="G766" s="10">
        <v>112</v>
      </c>
      <c r="H766" s="19">
        <f t="shared" si="80"/>
        <v>0.66666666666666663</v>
      </c>
      <c r="I766" s="10">
        <v>1053</v>
      </c>
      <c r="J766" s="132"/>
      <c r="K766" s="132"/>
      <c r="M766" s="134"/>
      <c r="N766" s="9" t="s">
        <v>42</v>
      </c>
      <c r="O766" s="10">
        <v>941</v>
      </c>
      <c r="P766" s="19">
        <f t="shared" si="81"/>
        <v>0.89363722697056025</v>
      </c>
      <c r="Q766" s="10">
        <v>112</v>
      </c>
      <c r="R766" s="19">
        <f t="shared" si="82"/>
        <v>0.10636277302943969</v>
      </c>
      <c r="S766" s="10">
        <v>1053</v>
      </c>
      <c r="T766" s="132"/>
      <c r="U766" s="132"/>
    </row>
    <row r="767" spans="3:21" x14ac:dyDescent="0.3">
      <c r="C767" s="134"/>
      <c r="D767" s="9" t="s">
        <v>43</v>
      </c>
      <c r="E767" s="10">
        <v>7</v>
      </c>
      <c r="F767" s="19">
        <f t="shared" si="79"/>
        <v>4.5691906005221935E-3</v>
      </c>
      <c r="G767" s="10">
        <v>1</v>
      </c>
      <c r="H767" s="19">
        <f t="shared" si="80"/>
        <v>5.9523809523809521E-3</v>
      </c>
      <c r="I767" s="10">
        <v>8</v>
      </c>
      <c r="J767" s="132"/>
      <c r="K767" s="132"/>
      <c r="M767" s="134"/>
      <c r="N767" s="9" t="s">
        <v>43</v>
      </c>
      <c r="O767" s="10">
        <v>7</v>
      </c>
      <c r="P767" s="19">
        <f t="shared" si="81"/>
        <v>0.875</v>
      </c>
      <c r="Q767" s="10">
        <v>1</v>
      </c>
      <c r="R767" s="19">
        <f t="shared" si="82"/>
        <v>0.125</v>
      </c>
      <c r="S767" s="10">
        <v>8</v>
      </c>
      <c r="T767" s="132"/>
      <c r="U767" s="132"/>
    </row>
    <row r="768" spans="3:21" x14ac:dyDescent="0.3">
      <c r="C768" s="134"/>
      <c r="D768" s="9" t="s">
        <v>44</v>
      </c>
      <c r="E768" s="10">
        <v>555</v>
      </c>
      <c r="F768" s="19">
        <f t="shared" si="79"/>
        <v>0.3622715404699739</v>
      </c>
      <c r="G768" s="10">
        <v>51</v>
      </c>
      <c r="H768" s="19">
        <f t="shared" si="80"/>
        <v>0.30357142857142855</v>
      </c>
      <c r="I768" s="10">
        <v>606</v>
      </c>
      <c r="J768" s="132"/>
      <c r="K768" s="132"/>
      <c r="M768" s="134"/>
      <c r="N768" s="9" t="s">
        <v>44</v>
      </c>
      <c r="O768" s="10">
        <v>555</v>
      </c>
      <c r="P768" s="19">
        <f t="shared" si="81"/>
        <v>0.91584158415841588</v>
      </c>
      <c r="Q768" s="10">
        <v>51</v>
      </c>
      <c r="R768" s="19">
        <f t="shared" si="82"/>
        <v>8.4158415841584164E-2</v>
      </c>
      <c r="S768" s="10">
        <v>606</v>
      </c>
      <c r="T768" s="132"/>
      <c r="U768" s="132"/>
    </row>
    <row r="769" spans="3:21" x14ac:dyDescent="0.3">
      <c r="C769" s="134"/>
      <c r="D769" s="9" t="s">
        <v>45</v>
      </c>
      <c r="E769" s="10">
        <v>27</v>
      </c>
      <c r="F769" s="19">
        <f t="shared" si="79"/>
        <v>1.7624020887728461E-2</v>
      </c>
      <c r="G769" s="10">
        <v>4</v>
      </c>
      <c r="H769" s="19">
        <f t="shared" si="80"/>
        <v>2.3809523809523808E-2</v>
      </c>
      <c r="I769" s="10">
        <v>31</v>
      </c>
      <c r="J769" s="132"/>
      <c r="K769" s="132"/>
      <c r="M769" s="134"/>
      <c r="N769" s="9" t="s">
        <v>45</v>
      </c>
      <c r="O769" s="10">
        <v>27</v>
      </c>
      <c r="P769" s="19">
        <f t="shared" si="81"/>
        <v>0.87096774193548387</v>
      </c>
      <c r="Q769" s="10">
        <v>4</v>
      </c>
      <c r="R769" s="19">
        <f t="shared" si="82"/>
        <v>0.12903225806451613</v>
      </c>
      <c r="S769" s="10">
        <v>31</v>
      </c>
      <c r="T769" s="132"/>
      <c r="U769" s="132"/>
    </row>
    <row r="770" spans="3:21" x14ac:dyDescent="0.3">
      <c r="C770" s="133" t="s">
        <v>351</v>
      </c>
      <c r="D770" s="9" t="s">
        <v>47</v>
      </c>
      <c r="E770" s="10">
        <v>566</v>
      </c>
      <c r="F770" s="19">
        <f t="shared" si="79"/>
        <v>0.36945169712793735</v>
      </c>
      <c r="G770" s="10">
        <v>68</v>
      </c>
      <c r="H770" s="19">
        <f t="shared" si="80"/>
        <v>0.40476190476190477</v>
      </c>
      <c r="I770" s="10">
        <v>634</v>
      </c>
      <c r="J770" s="132">
        <v>0.80700000000000005</v>
      </c>
      <c r="K770" s="132">
        <v>0.36899999999999999</v>
      </c>
      <c r="M770" s="133" t="s">
        <v>351</v>
      </c>
      <c r="N770" s="9" t="s">
        <v>47</v>
      </c>
      <c r="O770" s="10">
        <v>566</v>
      </c>
      <c r="P770" s="19">
        <f t="shared" si="81"/>
        <v>0.89274447949526814</v>
      </c>
      <c r="Q770" s="10">
        <v>68</v>
      </c>
      <c r="R770" s="19">
        <f t="shared" si="82"/>
        <v>0.10725552050473186</v>
      </c>
      <c r="S770" s="10">
        <v>634</v>
      </c>
      <c r="T770" s="132">
        <v>0.80700000000000005</v>
      </c>
      <c r="U770" s="132">
        <v>0.36899999999999999</v>
      </c>
    </row>
    <row r="771" spans="3:21" x14ac:dyDescent="0.3">
      <c r="C771" s="134"/>
      <c r="D771" s="9" t="s">
        <v>48</v>
      </c>
      <c r="E771" s="10">
        <v>966</v>
      </c>
      <c r="F771" s="19">
        <f t="shared" si="79"/>
        <v>0.63054830287206265</v>
      </c>
      <c r="G771" s="10">
        <v>100</v>
      </c>
      <c r="H771" s="19">
        <f t="shared" si="80"/>
        <v>0.59523809523809523</v>
      </c>
      <c r="I771" s="10">
        <v>1066</v>
      </c>
      <c r="J771" s="132"/>
      <c r="K771" s="132"/>
      <c r="M771" s="134"/>
      <c r="N771" s="9" t="s">
        <v>48</v>
      </c>
      <c r="O771" s="10">
        <v>966</v>
      </c>
      <c r="P771" s="19">
        <f t="shared" si="81"/>
        <v>0.90619136960600377</v>
      </c>
      <c r="Q771" s="10">
        <v>100</v>
      </c>
      <c r="R771" s="19">
        <f t="shared" si="82"/>
        <v>9.3808630393996242E-2</v>
      </c>
      <c r="S771" s="10">
        <v>1066</v>
      </c>
      <c r="T771" s="132"/>
      <c r="U771" s="132"/>
    </row>
    <row r="772" spans="3:21" x14ac:dyDescent="0.3">
      <c r="C772" s="133" t="s">
        <v>352</v>
      </c>
      <c r="D772" s="9" t="s">
        <v>50</v>
      </c>
      <c r="E772" s="10">
        <v>90</v>
      </c>
      <c r="F772" s="19">
        <f t="shared" si="79"/>
        <v>5.87467362924282E-2</v>
      </c>
      <c r="G772" s="10">
        <v>4</v>
      </c>
      <c r="H772" s="19">
        <f t="shared" si="80"/>
        <v>2.3809523809523808E-2</v>
      </c>
      <c r="I772" s="10">
        <v>94</v>
      </c>
      <c r="J772" s="132">
        <v>3.5430000000000001</v>
      </c>
      <c r="K772" s="132">
        <v>0.315</v>
      </c>
      <c r="M772" s="133" t="s">
        <v>352</v>
      </c>
      <c r="N772" s="9" t="s">
        <v>50</v>
      </c>
      <c r="O772" s="10">
        <v>90</v>
      </c>
      <c r="P772" s="19">
        <f t="shared" si="81"/>
        <v>0.95744680851063835</v>
      </c>
      <c r="Q772" s="10">
        <v>4</v>
      </c>
      <c r="R772" s="19">
        <f t="shared" si="82"/>
        <v>4.2553191489361701E-2</v>
      </c>
      <c r="S772" s="10">
        <v>94</v>
      </c>
      <c r="T772" s="132">
        <v>3.5430000000000001</v>
      </c>
      <c r="U772" s="132">
        <v>0.315</v>
      </c>
    </row>
    <row r="773" spans="3:21" ht="22.8" x14ac:dyDescent="0.3">
      <c r="C773" s="134"/>
      <c r="D773" s="9" t="s">
        <v>51</v>
      </c>
      <c r="E773" s="10">
        <v>342</v>
      </c>
      <c r="F773" s="19">
        <f t="shared" si="79"/>
        <v>0.22323759791122716</v>
      </c>
      <c r="G773" s="10">
        <v>39</v>
      </c>
      <c r="H773" s="19">
        <f t="shared" si="80"/>
        <v>0.23214285714285715</v>
      </c>
      <c r="I773" s="10">
        <v>381</v>
      </c>
      <c r="J773" s="132"/>
      <c r="K773" s="132"/>
      <c r="M773" s="134"/>
      <c r="N773" s="9" t="s">
        <v>51</v>
      </c>
      <c r="O773" s="10">
        <v>342</v>
      </c>
      <c r="P773" s="19">
        <f t="shared" si="81"/>
        <v>0.89763779527559051</v>
      </c>
      <c r="Q773" s="10">
        <v>39</v>
      </c>
      <c r="R773" s="19">
        <f t="shared" si="82"/>
        <v>0.10236220472440945</v>
      </c>
      <c r="S773" s="10">
        <v>381</v>
      </c>
      <c r="T773" s="132"/>
      <c r="U773" s="132"/>
    </row>
    <row r="774" spans="3:21" x14ac:dyDescent="0.3">
      <c r="C774" s="134"/>
      <c r="D774" s="9" t="s">
        <v>52</v>
      </c>
      <c r="E774" s="10">
        <v>514</v>
      </c>
      <c r="F774" s="19">
        <f t="shared" si="79"/>
        <v>0.33550913838120106</v>
      </c>
      <c r="G774" s="10">
        <v>58</v>
      </c>
      <c r="H774" s="19">
        <f t="shared" si="80"/>
        <v>0.34523809523809523</v>
      </c>
      <c r="I774" s="10">
        <v>572</v>
      </c>
      <c r="J774" s="132"/>
      <c r="K774" s="132"/>
      <c r="M774" s="134"/>
      <c r="N774" s="9" t="s">
        <v>52</v>
      </c>
      <c r="O774" s="10">
        <v>514</v>
      </c>
      <c r="P774" s="19">
        <f t="shared" si="81"/>
        <v>0.89860139860139865</v>
      </c>
      <c r="Q774" s="10">
        <v>58</v>
      </c>
      <c r="R774" s="19">
        <f t="shared" si="82"/>
        <v>0.10139860139860139</v>
      </c>
      <c r="S774" s="10">
        <v>572</v>
      </c>
      <c r="T774" s="132"/>
      <c r="U774" s="132"/>
    </row>
    <row r="775" spans="3:21" x14ac:dyDescent="0.3">
      <c r="C775" s="134"/>
      <c r="D775" s="9" t="s">
        <v>53</v>
      </c>
      <c r="E775" s="10">
        <v>586</v>
      </c>
      <c r="F775" s="19">
        <f t="shared" si="79"/>
        <v>0.38250652741514363</v>
      </c>
      <c r="G775" s="10">
        <v>67</v>
      </c>
      <c r="H775" s="19">
        <f t="shared" si="80"/>
        <v>0.39880952380952384</v>
      </c>
      <c r="I775" s="10">
        <v>653</v>
      </c>
      <c r="J775" s="132"/>
      <c r="K775" s="132"/>
      <c r="M775" s="134"/>
      <c r="N775" s="9" t="s">
        <v>53</v>
      </c>
      <c r="O775" s="10">
        <v>586</v>
      </c>
      <c r="P775" s="19">
        <f t="shared" si="81"/>
        <v>0.89739663093415012</v>
      </c>
      <c r="Q775" s="10">
        <v>67</v>
      </c>
      <c r="R775" s="19">
        <f t="shared" si="82"/>
        <v>0.10260336906584992</v>
      </c>
      <c r="S775" s="10">
        <v>653</v>
      </c>
      <c r="T775" s="132"/>
      <c r="U775" s="132"/>
    </row>
    <row r="776" spans="3:21" x14ac:dyDescent="0.3">
      <c r="C776" s="133" t="s">
        <v>353</v>
      </c>
      <c r="D776" s="9" t="s">
        <v>55</v>
      </c>
      <c r="E776" s="10">
        <v>229</v>
      </c>
      <c r="F776" s="19">
        <f t="shared" si="79"/>
        <v>0.14947780678851175</v>
      </c>
      <c r="G776" s="10">
        <v>44</v>
      </c>
      <c r="H776" s="19">
        <f t="shared" si="80"/>
        <v>0.26190476190476192</v>
      </c>
      <c r="I776" s="10">
        <v>273</v>
      </c>
      <c r="J776" s="132">
        <v>23.344000000000001</v>
      </c>
      <c r="K776" s="135">
        <v>1E-3</v>
      </c>
      <c r="M776" s="133" t="s">
        <v>353</v>
      </c>
      <c r="N776" s="9" t="s">
        <v>55</v>
      </c>
      <c r="O776" s="10">
        <v>229</v>
      </c>
      <c r="P776" s="19">
        <f t="shared" si="81"/>
        <v>0.83882783882783885</v>
      </c>
      <c r="Q776" s="10">
        <v>44</v>
      </c>
      <c r="R776" s="19">
        <f t="shared" si="82"/>
        <v>0.16117216117216118</v>
      </c>
      <c r="S776" s="10">
        <v>273</v>
      </c>
      <c r="T776" s="132">
        <v>23.344000000000001</v>
      </c>
      <c r="U776" s="135">
        <v>1E-3</v>
      </c>
    </row>
    <row r="777" spans="3:21" x14ac:dyDescent="0.3">
      <c r="C777" s="134"/>
      <c r="D777" s="9" t="s">
        <v>56</v>
      </c>
      <c r="E777" s="10">
        <v>199</v>
      </c>
      <c r="F777" s="19">
        <f t="shared" si="79"/>
        <v>0.12989556135770236</v>
      </c>
      <c r="G777" s="10">
        <v>11</v>
      </c>
      <c r="H777" s="19">
        <f t="shared" si="80"/>
        <v>6.5476190476190479E-2</v>
      </c>
      <c r="I777" s="10">
        <v>210</v>
      </c>
      <c r="J777" s="132"/>
      <c r="K777" s="132"/>
      <c r="M777" s="134"/>
      <c r="N777" s="9" t="s">
        <v>56</v>
      </c>
      <c r="O777" s="10">
        <v>199</v>
      </c>
      <c r="P777" s="19">
        <f t="shared" si="81"/>
        <v>0.94761904761904758</v>
      </c>
      <c r="Q777" s="10">
        <v>11</v>
      </c>
      <c r="R777" s="19">
        <f t="shared" si="82"/>
        <v>5.2380952380952382E-2</v>
      </c>
      <c r="S777" s="10">
        <v>210</v>
      </c>
      <c r="T777" s="132"/>
      <c r="U777" s="132"/>
    </row>
    <row r="778" spans="3:21" x14ac:dyDescent="0.3">
      <c r="C778" s="134"/>
      <c r="D778" s="9" t="s">
        <v>57</v>
      </c>
      <c r="E778" s="10">
        <v>132</v>
      </c>
      <c r="F778" s="19">
        <f t="shared" si="79"/>
        <v>8.6161879895561358E-2</v>
      </c>
      <c r="G778" s="10">
        <v>9</v>
      </c>
      <c r="H778" s="19">
        <f t="shared" si="80"/>
        <v>5.3571428571428568E-2</v>
      </c>
      <c r="I778" s="10">
        <v>141</v>
      </c>
      <c r="J778" s="132"/>
      <c r="K778" s="132"/>
      <c r="M778" s="134"/>
      <c r="N778" s="9" t="s">
        <v>57</v>
      </c>
      <c r="O778" s="10">
        <v>132</v>
      </c>
      <c r="P778" s="19">
        <f t="shared" si="81"/>
        <v>0.93617021276595747</v>
      </c>
      <c r="Q778" s="10">
        <v>9</v>
      </c>
      <c r="R778" s="19">
        <f t="shared" si="82"/>
        <v>6.3829787234042548E-2</v>
      </c>
      <c r="S778" s="10">
        <v>141</v>
      </c>
      <c r="T778" s="132"/>
      <c r="U778" s="132"/>
    </row>
    <row r="779" spans="3:21" x14ac:dyDescent="0.3">
      <c r="C779" s="134"/>
      <c r="D779" s="9" t="s">
        <v>58</v>
      </c>
      <c r="E779" s="10">
        <v>55</v>
      </c>
      <c r="F779" s="19">
        <f t="shared" si="79"/>
        <v>3.5900783289817231E-2</v>
      </c>
      <c r="G779" s="10">
        <v>4</v>
      </c>
      <c r="H779" s="19">
        <f t="shared" si="80"/>
        <v>2.3809523809523808E-2</v>
      </c>
      <c r="I779" s="10">
        <v>59</v>
      </c>
      <c r="J779" s="132"/>
      <c r="K779" s="132"/>
      <c r="M779" s="134"/>
      <c r="N779" s="9" t="s">
        <v>58</v>
      </c>
      <c r="O779" s="10">
        <v>55</v>
      </c>
      <c r="P779" s="19">
        <f t="shared" si="81"/>
        <v>0.93220338983050843</v>
      </c>
      <c r="Q779" s="10">
        <v>4</v>
      </c>
      <c r="R779" s="19">
        <f t="shared" si="82"/>
        <v>6.7796610169491525E-2</v>
      </c>
      <c r="S779" s="10">
        <v>59</v>
      </c>
      <c r="T779" s="132"/>
      <c r="U779" s="132"/>
    </row>
    <row r="780" spans="3:21" x14ac:dyDescent="0.3">
      <c r="C780" s="134"/>
      <c r="D780" s="9" t="s">
        <v>59</v>
      </c>
      <c r="E780" s="10">
        <v>629</v>
      </c>
      <c r="F780" s="19">
        <f t="shared" si="79"/>
        <v>0.4105744125326371</v>
      </c>
      <c r="G780" s="10">
        <v>60</v>
      </c>
      <c r="H780" s="19">
        <f t="shared" si="80"/>
        <v>0.35714285714285715</v>
      </c>
      <c r="I780" s="10">
        <v>689</v>
      </c>
      <c r="J780" s="132"/>
      <c r="K780" s="132"/>
      <c r="M780" s="134"/>
      <c r="N780" s="9" t="s">
        <v>59</v>
      </c>
      <c r="O780" s="10">
        <v>629</v>
      </c>
      <c r="P780" s="19">
        <f t="shared" si="81"/>
        <v>0.91291727140783741</v>
      </c>
      <c r="Q780" s="10">
        <v>60</v>
      </c>
      <c r="R780" s="19">
        <f t="shared" si="82"/>
        <v>8.7082728592162553E-2</v>
      </c>
      <c r="S780" s="10">
        <v>689</v>
      </c>
      <c r="T780" s="132"/>
      <c r="U780" s="132"/>
    </row>
    <row r="781" spans="3:21" x14ac:dyDescent="0.3">
      <c r="C781" s="134"/>
      <c r="D781" s="9" t="s">
        <v>60</v>
      </c>
      <c r="E781" s="10">
        <v>4</v>
      </c>
      <c r="F781" s="19">
        <f t="shared" si="79"/>
        <v>2.6109660574412533E-3</v>
      </c>
      <c r="G781" s="10">
        <v>0</v>
      </c>
      <c r="H781" s="19">
        <f t="shared" si="80"/>
        <v>0</v>
      </c>
      <c r="I781" s="10">
        <v>4</v>
      </c>
      <c r="J781" s="132"/>
      <c r="K781" s="132"/>
      <c r="M781" s="134"/>
      <c r="N781" s="9" t="s">
        <v>60</v>
      </c>
      <c r="O781" s="10">
        <v>4</v>
      </c>
      <c r="P781" s="19">
        <f t="shared" si="81"/>
        <v>1</v>
      </c>
      <c r="Q781" s="10">
        <v>0</v>
      </c>
      <c r="R781" s="19">
        <f t="shared" si="82"/>
        <v>0</v>
      </c>
      <c r="S781" s="10">
        <v>4</v>
      </c>
      <c r="T781" s="132"/>
      <c r="U781" s="132"/>
    </row>
    <row r="782" spans="3:21" x14ac:dyDescent="0.3">
      <c r="C782" s="134"/>
      <c r="D782" s="9" t="s">
        <v>61</v>
      </c>
      <c r="E782" s="10">
        <v>284</v>
      </c>
      <c r="F782" s="19">
        <f t="shared" si="79"/>
        <v>0.18537859007832899</v>
      </c>
      <c r="G782" s="10">
        <v>40</v>
      </c>
      <c r="H782" s="19">
        <f t="shared" si="80"/>
        <v>0.23809523809523808</v>
      </c>
      <c r="I782" s="10">
        <v>324</v>
      </c>
      <c r="J782" s="132"/>
      <c r="K782" s="132"/>
      <c r="M782" s="134"/>
      <c r="N782" s="9" t="s">
        <v>61</v>
      </c>
      <c r="O782" s="10">
        <v>284</v>
      </c>
      <c r="P782" s="19">
        <f t="shared" si="81"/>
        <v>0.87654320987654322</v>
      </c>
      <c r="Q782" s="10">
        <v>40</v>
      </c>
      <c r="R782" s="19">
        <f t="shared" si="82"/>
        <v>0.12345679012345678</v>
      </c>
      <c r="S782" s="10">
        <v>324</v>
      </c>
      <c r="T782" s="132"/>
      <c r="U782" s="132"/>
    </row>
    <row r="783" spans="3:21" x14ac:dyDescent="0.3">
      <c r="C783" s="133" t="s">
        <v>354</v>
      </c>
      <c r="D783" s="9" t="s">
        <v>63</v>
      </c>
      <c r="E783" s="10">
        <v>972</v>
      </c>
      <c r="F783" s="19">
        <f t="shared" si="79"/>
        <v>0.63446475195822449</v>
      </c>
      <c r="G783" s="10">
        <v>97</v>
      </c>
      <c r="H783" s="19">
        <f t="shared" si="80"/>
        <v>0.57738095238095233</v>
      </c>
      <c r="I783" s="10">
        <v>1069</v>
      </c>
      <c r="J783" s="132">
        <v>2.1139999999999999</v>
      </c>
      <c r="K783" s="132">
        <v>0.14599999999999999</v>
      </c>
      <c r="M783" s="133" t="s">
        <v>354</v>
      </c>
      <c r="N783" s="9" t="s">
        <v>63</v>
      </c>
      <c r="O783" s="10">
        <v>972</v>
      </c>
      <c r="P783" s="19">
        <f t="shared" si="81"/>
        <v>0.90926099158091678</v>
      </c>
      <c r="Q783" s="10">
        <v>97</v>
      </c>
      <c r="R783" s="19">
        <f t="shared" si="82"/>
        <v>9.073900841908325E-2</v>
      </c>
      <c r="S783" s="10">
        <v>1069</v>
      </c>
      <c r="T783" s="132">
        <v>2.1139999999999999</v>
      </c>
      <c r="U783" s="132">
        <v>0.14599999999999999</v>
      </c>
    </row>
    <row r="784" spans="3:21" x14ac:dyDescent="0.3">
      <c r="C784" s="134"/>
      <c r="D784" s="9" t="s">
        <v>64</v>
      </c>
      <c r="E784" s="10">
        <v>560</v>
      </c>
      <c r="F784" s="19">
        <f t="shared" si="79"/>
        <v>0.36553524804177545</v>
      </c>
      <c r="G784" s="10">
        <v>71</v>
      </c>
      <c r="H784" s="19">
        <f t="shared" si="80"/>
        <v>0.42261904761904762</v>
      </c>
      <c r="I784" s="10">
        <v>631</v>
      </c>
      <c r="J784" s="132"/>
      <c r="K784" s="132"/>
      <c r="M784" s="134"/>
      <c r="N784" s="9" t="s">
        <v>64</v>
      </c>
      <c r="O784" s="10">
        <v>560</v>
      </c>
      <c r="P784" s="19">
        <f t="shared" si="81"/>
        <v>0.88748019017432644</v>
      </c>
      <c r="Q784" s="10">
        <v>71</v>
      </c>
      <c r="R784" s="19">
        <f t="shared" si="82"/>
        <v>0.11251980982567353</v>
      </c>
      <c r="S784" s="10">
        <v>631</v>
      </c>
      <c r="T784" s="132"/>
      <c r="U784" s="132"/>
    </row>
    <row r="785" spans="3:21" x14ac:dyDescent="0.3">
      <c r="C785" s="133" t="s">
        <v>355</v>
      </c>
      <c r="D785" s="9" t="s">
        <v>66</v>
      </c>
      <c r="E785" s="10">
        <v>1190</v>
      </c>
      <c r="F785" s="19">
        <f t="shared" si="79"/>
        <v>0.7767624020887729</v>
      </c>
      <c r="G785" s="10">
        <v>121</v>
      </c>
      <c r="H785" s="19">
        <f t="shared" si="80"/>
        <v>0.72023809523809523</v>
      </c>
      <c r="I785" s="10">
        <v>1311</v>
      </c>
      <c r="J785" s="132">
        <v>9.9429999999999996</v>
      </c>
      <c r="K785" s="135">
        <v>4.1000000000000002E-2</v>
      </c>
      <c r="M785" s="133" t="s">
        <v>355</v>
      </c>
      <c r="N785" s="9" t="s">
        <v>66</v>
      </c>
      <c r="O785" s="10">
        <v>1190</v>
      </c>
      <c r="P785" s="19">
        <f t="shared" si="81"/>
        <v>0.90770404271548433</v>
      </c>
      <c r="Q785" s="10">
        <v>121</v>
      </c>
      <c r="R785" s="19">
        <f t="shared" si="82"/>
        <v>9.2295957284515631E-2</v>
      </c>
      <c r="S785" s="10">
        <v>1311</v>
      </c>
      <c r="T785" s="132">
        <v>9.9429999999999996</v>
      </c>
      <c r="U785" s="135">
        <v>4.1000000000000002E-2</v>
      </c>
    </row>
    <row r="786" spans="3:21" x14ac:dyDescent="0.3">
      <c r="C786" s="134"/>
      <c r="D786" s="9" t="s">
        <v>67</v>
      </c>
      <c r="E786" s="10">
        <v>43</v>
      </c>
      <c r="F786" s="19">
        <f t="shared" si="79"/>
        <v>2.8067885117493474E-2</v>
      </c>
      <c r="G786" s="10">
        <v>12</v>
      </c>
      <c r="H786" s="19">
        <f t="shared" si="80"/>
        <v>7.1428571428571425E-2</v>
      </c>
      <c r="I786" s="10">
        <v>55</v>
      </c>
      <c r="J786" s="132"/>
      <c r="K786" s="132"/>
      <c r="M786" s="134"/>
      <c r="N786" s="9" t="s">
        <v>67</v>
      </c>
      <c r="O786" s="10">
        <v>43</v>
      </c>
      <c r="P786" s="19">
        <f t="shared" si="81"/>
        <v>0.78181818181818186</v>
      </c>
      <c r="Q786" s="10">
        <v>12</v>
      </c>
      <c r="R786" s="19">
        <f t="shared" si="82"/>
        <v>0.21818181818181817</v>
      </c>
      <c r="S786" s="10">
        <v>55</v>
      </c>
      <c r="T786" s="132"/>
      <c r="U786" s="132"/>
    </row>
    <row r="787" spans="3:21" x14ac:dyDescent="0.3">
      <c r="C787" s="134"/>
      <c r="D787" s="9" t="s">
        <v>68</v>
      </c>
      <c r="E787" s="10">
        <v>5</v>
      </c>
      <c r="F787" s="19">
        <f t="shared" si="79"/>
        <v>3.2637075718015664E-3</v>
      </c>
      <c r="G787" s="10">
        <v>1</v>
      </c>
      <c r="H787" s="19">
        <f t="shared" si="80"/>
        <v>5.9523809523809521E-3</v>
      </c>
      <c r="I787" s="10">
        <v>6</v>
      </c>
      <c r="J787" s="132"/>
      <c r="K787" s="132"/>
      <c r="M787" s="134"/>
      <c r="N787" s="9" t="s">
        <v>68</v>
      </c>
      <c r="O787" s="10">
        <v>5</v>
      </c>
      <c r="P787" s="19">
        <f t="shared" si="81"/>
        <v>0.83333333333333337</v>
      </c>
      <c r="Q787" s="10">
        <v>1</v>
      </c>
      <c r="R787" s="19">
        <f t="shared" si="82"/>
        <v>0.16666666666666666</v>
      </c>
      <c r="S787" s="10">
        <v>6</v>
      </c>
      <c r="T787" s="132"/>
      <c r="U787" s="132"/>
    </row>
    <row r="788" spans="3:21" x14ac:dyDescent="0.3">
      <c r="C788" s="134"/>
      <c r="D788" s="9" t="s">
        <v>69</v>
      </c>
      <c r="E788" s="10">
        <v>1</v>
      </c>
      <c r="F788" s="19">
        <f t="shared" si="79"/>
        <v>6.5274151436031332E-4</v>
      </c>
      <c r="G788" s="10">
        <v>0</v>
      </c>
      <c r="H788" s="19">
        <f t="shared" si="80"/>
        <v>0</v>
      </c>
      <c r="I788" s="10">
        <v>1</v>
      </c>
      <c r="J788" s="132"/>
      <c r="K788" s="132"/>
      <c r="M788" s="134"/>
      <c r="N788" s="9" t="s">
        <v>69</v>
      </c>
      <c r="O788" s="10">
        <v>1</v>
      </c>
      <c r="P788" s="19">
        <f t="shared" si="81"/>
        <v>1</v>
      </c>
      <c r="Q788" s="10">
        <v>0</v>
      </c>
      <c r="R788" s="19">
        <f t="shared" si="82"/>
        <v>0</v>
      </c>
      <c r="S788" s="10">
        <v>1</v>
      </c>
      <c r="T788" s="132"/>
      <c r="U788" s="132"/>
    </row>
    <row r="789" spans="3:21" x14ac:dyDescent="0.3">
      <c r="C789" s="134"/>
      <c r="D789" s="9" t="s">
        <v>70</v>
      </c>
      <c r="E789" s="10">
        <v>293</v>
      </c>
      <c r="F789" s="19">
        <f t="shared" si="79"/>
        <v>0.19125326370757181</v>
      </c>
      <c r="G789" s="10">
        <v>34</v>
      </c>
      <c r="H789" s="19">
        <f t="shared" si="80"/>
        <v>0.20238095238095238</v>
      </c>
      <c r="I789" s="10">
        <v>327</v>
      </c>
      <c r="J789" s="132"/>
      <c r="K789" s="132"/>
      <c r="M789" s="134"/>
      <c r="N789" s="9" t="s">
        <v>70</v>
      </c>
      <c r="O789" s="10">
        <v>293</v>
      </c>
      <c r="P789" s="19">
        <f t="shared" si="81"/>
        <v>0.89602446483180431</v>
      </c>
      <c r="Q789" s="10">
        <v>34</v>
      </c>
      <c r="R789" s="19">
        <f t="shared" si="82"/>
        <v>0.10397553516819572</v>
      </c>
      <c r="S789" s="10">
        <v>327</v>
      </c>
      <c r="T789" s="132"/>
      <c r="U789" s="132"/>
    </row>
    <row r="790" spans="3:21" x14ac:dyDescent="0.3">
      <c r="C790" s="133" t="s">
        <v>356</v>
      </c>
      <c r="D790" s="9" t="s">
        <v>72</v>
      </c>
      <c r="E790" s="10">
        <v>198</v>
      </c>
      <c r="F790" s="19">
        <f t="shared" si="79"/>
        <v>0.12924281984334204</v>
      </c>
      <c r="G790" s="10">
        <v>47</v>
      </c>
      <c r="H790" s="19">
        <f t="shared" si="80"/>
        <v>0.27976190476190477</v>
      </c>
      <c r="I790" s="10">
        <v>245</v>
      </c>
      <c r="J790" s="132">
        <v>29.946999999999999</v>
      </c>
      <c r="K790" s="135">
        <v>1E-3</v>
      </c>
      <c r="M790" s="133" t="s">
        <v>356</v>
      </c>
      <c r="N790" s="9" t="s">
        <v>72</v>
      </c>
      <c r="O790" s="10">
        <v>198</v>
      </c>
      <c r="P790" s="19">
        <f t="shared" si="81"/>
        <v>0.80816326530612248</v>
      </c>
      <c r="Q790" s="10">
        <v>47</v>
      </c>
      <c r="R790" s="19">
        <f t="shared" si="82"/>
        <v>0.19183673469387755</v>
      </c>
      <c r="S790" s="10">
        <v>245</v>
      </c>
      <c r="T790" s="132">
        <v>29.946999999999999</v>
      </c>
      <c r="U790" s="135">
        <v>1E-3</v>
      </c>
    </row>
    <row r="791" spans="3:21" x14ac:dyDescent="0.3">
      <c r="C791" s="134"/>
      <c r="D791" s="9" t="s">
        <v>73</v>
      </c>
      <c r="E791" s="10">
        <v>525</v>
      </c>
      <c r="F791" s="19">
        <f t="shared" si="79"/>
        <v>0.34268929503916451</v>
      </c>
      <c r="G791" s="10">
        <v>45</v>
      </c>
      <c r="H791" s="19">
        <f t="shared" si="80"/>
        <v>0.26785714285714285</v>
      </c>
      <c r="I791" s="10">
        <v>570</v>
      </c>
      <c r="J791" s="132"/>
      <c r="K791" s="132"/>
      <c r="M791" s="134"/>
      <c r="N791" s="9" t="s">
        <v>73</v>
      </c>
      <c r="O791" s="10">
        <v>525</v>
      </c>
      <c r="P791" s="19">
        <f t="shared" si="81"/>
        <v>0.92105263157894735</v>
      </c>
      <c r="Q791" s="10">
        <v>45</v>
      </c>
      <c r="R791" s="19">
        <f t="shared" si="82"/>
        <v>7.8947368421052627E-2</v>
      </c>
      <c r="S791" s="10">
        <v>570</v>
      </c>
      <c r="T791" s="132"/>
      <c r="U791" s="132"/>
    </row>
    <row r="792" spans="3:21" x14ac:dyDescent="0.3">
      <c r="C792" s="134"/>
      <c r="D792" s="9" t="s">
        <v>74</v>
      </c>
      <c r="E792" s="10">
        <v>222</v>
      </c>
      <c r="F792" s="19">
        <f t="shared" si="79"/>
        <v>0.14490861618798956</v>
      </c>
      <c r="G792" s="10">
        <v>25</v>
      </c>
      <c r="H792" s="19">
        <f t="shared" si="80"/>
        <v>0.14880952380952381</v>
      </c>
      <c r="I792" s="10">
        <v>247</v>
      </c>
      <c r="J792" s="132"/>
      <c r="K792" s="132"/>
      <c r="M792" s="134"/>
      <c r="N792" s="9" t="s">
        <v>74</v>
      </c>
      <c r="O792" s="10">
        <v>222</v>
      </c>
      <c r="P792" s="19">
        <f t="shared" si="81"/>
        <v>0.89878542510121462</v>
      </c>
      <c r="Q792" s="10">
        <v>25</v>
      </c>
      <c r="R792" s="19">
        <f t="shared" si="82"/>
        <v>0.10121457489878542</v>
      </c>
      <c r="S792" s="10">
        <v>247</v>
      </c>
      <c r="T792" s="132"/>
      <c r="U792" s="132"/>
    </row>
    <row r="793" spans="3:21" x14ac:dyDescent="0.3">
      <c r="C793" s="134"/>
      <c r="D793" s="9" t="s">
        <v>75</v>
      </c>
      <c r="E793" s="10">
        <v>14</v>
      </c>
      <c r="F793" s="19">
        <f t="shared" si="79"/>
        <v>9.138381201044387E-3</v>
      </c>
      <c r="G793" s="10">
        <v>0</v>
      </c>
      <c r="H793" s="19">
        <f t="shared" si="80"/>
        <v>0</v>
      </c>
      <c r="I793" s="10">
        <v>14</v>
      </c>
      <c r="J793" s="132"/>
      <c r="K793" s="132"/>
      <c r="M793" s="134"/>
      <c r="N793" s="9" t="s">
        <v>75</v>
      </c>
      <c r="O793" s="10">
        <v>14</v>
      </c>
      <c r="P793" s="19">
        <f t="shared" si="81"/>
        <v>1</v>
      </c>
      <c r="Q793" s="10">
        <v>0</v>
      </c>
      <c r="R793" s="19">
        <f t="shared" si="82"/>
        <v>0</v>
      </c>
      <c r="S793" s="10">
        <v>14</v>
      </c>
      <c r="T793" s="132"/>
      <c r="U793" s="132"/>
    </row>
    <row r="794" spans="3:21" x14ac:dyDescent="0.3">
      <c r="C794" s="134"/>
      <c r="D794" s="9" t="s">
        <v>76</v>
      </c>
      <c r="E794" s="10">
        <v>444</v>
      </c>
      <c r="F794" s="19">
        <f t="shared" si="79"/>
        <v>0.28981723237597912</v>
      </c>
      <c r="G794" s="10">
        <v>40</v>
      </c>
      <c r="H794" s="19">
        <f t="shared" si="80"/>
        <v>0.23809523809523808</v>
      </c>
      <c r="I794" s="10">
        <v>484</v>
      </c>
      <c r="J794" s="132"/>
      <c r="K794" s="132"/>
      <c r="M794" s="134"/>
      <c r="N794" s="9" t="s">
        <v>76</v>
      </c>
      <c r="O794" s="10">
        <v>444</v>
      </c>
      <c r="P794" s="19">
        <f t="shared" si="81"/>
        <v>0.9173553719008265</v>
      </c>
      <c r="Q794" s="10">
        <v>40</v>
      </c>
      <c r="R794" s="19">
        <f t="shared" si="82"/>
        <v>8.2644628099173556E-2</v>
      </c>
      <c r="S794" s="10">
        <v>484</v>
      </c>
      <c r="T794" s="132"/>
      <c r="U794" s="132"/>
    </row>
    <row r="795" spans="3:21" x14ac:dyDescent="0.3">
      <c r="C795" s="134"/>
      <c r="D795" s="9" t="s">
        <v>77</v>
      </c>
      <c r="E795" s="10">
        <v>129</v>
      </c>
      <c r="F795" s="19">
        <f t="shared" si="79"/>
        <v>8.4203655352480422E-2</v>
      </c>
      <c r="G795" s="10">
        <v>11</v>
      </c>
      <c r="H795" s="19">
        <f t="shared" si="80"/>
        <v>6.5476190476190479E-2</v>
      </c>
      <c r="I795" s="10">
        <v>140</v>
      </c>
      <c r="J795" s="132"/>
      <c r="K795" s="132"/>
      <c r="M795" s="134"/>
      <c r="N795" s="9" t="s">
        <v>77</v>
      </c>
      <c r="O795" s="10">
        <v>129</v>
      </c>
      <c r="P795" s="19">
        <f t="shared" si="81"/>
        <v>0.92142857142857137</v>
      </c>
      <c r="Q795" s="10">
        <v>11</v>
      </c>
      <c r="R795" s="19">
        <f t="shared" si="82"/>
        <v>7.857142857142857E-2</v>
      </c>
      <c r="S795" s="10">
        <v>140</v>
      </c>
      <c r="T795" s="132"/>
      <c r="U795" s="132"/>
    </row>
    <row r="796" spans="3:21" x14ac:dyDescent="0.3">
      <c r="C796" s="133" t="s">
        <v>357</v>
      </c>
      <c r="D796" s="9" t="s">
        <v>79</v>
      </c>
      <c r="E796" s="10">
        <v>5</v>
      </c>
      <c r="F796" s="19">
        <f t="shared" si="79"/>
        <v>3.2637075718015664E-3</v>
      </c>
      <c r="G796" s="10">
        <v>0</v>
      </c>
      <c r="H796" s="19">
        <f t="shared" si="80"/>
        <v>0</v>
      </c>
      <c r="I796" s="10">
        <v>5</v>
      </c>
      <c r="J796" s="132">
        <v>0.59499999999999997</v>
      </c>
      <c r="K796" s="132">
        <v>0.74299999999999999</v>
      </c>
      <c r="M796" s="133" t="s">
        <v>357</v>
      </c>
      <c r="N796" s="9" t="s">
        <v>79</v>
      </c>
      <c r="O796" s="10">
        <v>5</v>
      </c>
      <c r="P796" s="19">
        <f t="shared" si="81"/>
        <v>1</v>
      </c>
      <c r="Q796" s="10">
        <v>0</v>
      </c>
      <c r="R796" s="19">
        <f t="shared" si="82"/>
        <v>0</v>
      </c>
      <c r="S796" s="10">
        <v>5</v>
      </c>
      <c r="T796" s="132">
        <v>0.59499999999999997</v>
      </c>
      <c r="U796" s="132">
        <v>0.74299999999999999</v>
      </c>
    </row>
    <row r="797" spans="3:21" x14ac:dyDescent="0.3">
      <c r="C797" s="134"/>
      <c r="D797" s="9" t="s">
        <v>80</v>
      </c>
      <c r="E797" s="10">
        <v>116</v>
      </c>
      <c r="F797" s="19">
        <f t="shared" si="79"/>
        <v>7.5718015665796348E-2</v>
      </c>
      <c r="G797" s="10">
        <v>12</v>
      </c>
      <c r="H797" s="19">
        <f t="shared" si="80"/>
        <v>7.1428571428571425E-2</v>
      </c>
      <c r="I797" s="10">
        <v>128</v>
      </c>
      <c r="J797" s="132"/>
      <c r="K797" s="132"/>
      <c r="M797" s="134"/>
      <c r="N797" s="9" t="s">
        <v>80</v>
      </c>
      <c r="O797" s="10">
        <v>116</v>
      </c>
      <c r="P797" s="19">
        <f t="shared" si="81"/>
        <v>0.90625</v>
      </c>
      <c r="Q797" s="10">
        <v>12</v>
      </c>
      <c r="R797" s="19">
        <f t="shared" si="82"/>
        <v>9.375E-2</v>
      </c>
      <c r="S797" s="10">
        <v>128</v>
      </c>
      <c r="T797" s="132"/>
      <c r="U797" s="132"/>
    </row>
    <row r="798" spans="3:21" x14ac:dyDescent="0.3">
      <c r="C798" s="134"/>
      <c r="D798" s="9" t="s">
        <v>81</v>
      </c>
      <c r="E798" s="10">
        <v>1411</v>
      </c>
      <c r="F798" s="19">
        <f t="shared" si="79"/>
        <v>0.92101827676240211</v>
      </c>
      <c r="G798" s="10">
        <v>156</v>
      </c>
      <c r="H798" s="19">
        <f t="shared" si="80"/>
        <v>0.9285714285714286</v>
      </c>
      <c r="I798" s="10">
        <v>1567</v>
      </c>
      <c r="J798" s="132"/>
      <c r="K798" s="132"/>
      <c r="M798" s="134"/>
      <c r="N798" s="9" t="s">
        <v>81</v>
      </c>
      <c r="O798" s="10">
        <v>1411</v>
      </c>
      <c r="P798" s="19">
        <f t="shared" si="81"/>
        <v>0.90044671346522021</v>
      </c>
      <c r="Q798" s="10">
        <v>156</v>
      </c>
      <c r="R798" s="19">
        <f t="shared" si="82"/>
        <v>9.9553286534779836E-2</v>
      </c>
      <c r="S798" s="10">
        <v>1567</v>
      </c>
      <c r="T798" s="132"/>
      <c r="U798" s="132"/>
    </row>
    <row r="799" spans="3:21" x14ac:dyDescent="0.3">
      <c r="C799" s="138" t="s">
        <v>3</v>
      </c>
      <c r="D799" s="36" t="s">
        <v>460</v>
      </c>
      <c r="E799" s="37">
        <v>1151</v>
      </c>
      <c r="F799" s="35">
        <f t="shared" si="79"/>
        <v>0.75130548302872058</v>
      </c>
      <c r="G799" s="37">
        <v>126</v>
      </c>
      <c r="H799" s="35">
        <f t="shared" si="80"/>
        <v>0.75</v>
      </c>
      <c r="I799" s="37">
        <v>1277</v>
      </c>
      <c r="J799" s="101">
        <v>1.0999999999999999E-2</v>
      </c>
      <c r="K799" s="101">
        <v>0.97</v>
      </c>
      <c r="M799" s="138" t="s">
        <v>358</v>
      </c>
      <c r="N799" s="36" t="s">
        <v>460</v>
      </c>
      <c r="O799" s="37">
        <v>1151</v>
      </c>
      <c r="P799" s="34">
        <f t="shared" si="81"/>
        <v>0.90133124510571649</v>
      </c>
      <c r="Q799" s="37">
        <v>126</v>
      </c>
      <c r="R799" s="34">
        <f t="shared" si="82"/>
        <v>9.8668754894283478E-2</v>
      </c>
      <c r="S799" s="37">
        <v>1277</v>
      </c>
      <c r="T799" s="109">
        <v>1.0999999999999999E-2</v>
      </c>
      <c r="U799" s="109">
        <v>0.97</v>
      </c>
    </row>
    <row r="800" spans="3:21" x14ac:dyDescent="0.3">
      <c r="C800" s="139"/>
      <c r="D800" s="36" t="s">
        <v>461</v>
      </c>
      <c r="E800" s="37">
        <v>381</v>
      </c>
      <c r="F800" s="35">
        <f t="shared" si="79"/>
        <v>0.24869451697127937</v>
      </c>
      <c r="G800" s="37">
        <v>42</v>
      </c>
      <c r="H800" s="35">
        <f t="shared" si="80"/>
        <v>0.25</v>
      </c>
      <c r="I800" s="37">
        <v>423</v>
      </c>
      <c r="J800" s="101"/>
      <c r="K800" s="101"/>
      <c r="M800" s="139"/>
      <c r="N800" s="36" t="s">
        <v>461</v>
      </c>
      <c r="O800" s="37">
        <v>381</v>
      </c>
      <c r="P800" s="34">
        <f t="shared" si="81"/>
        <v>0.900709219858156</v>
      </c>
      <c r="Q800" s="37">
        <v>42</v>
      </c>
      <c r="R800" s="34">
        <f t="shared" si="82"/>
        <v>9.9290780141843976E-2</v>
      </c>
      <c r="S800" s="37">
        <v>423</v>
      </c>
      <c r="T800" s="109"/>
      <c r="U800" s="109"/>
    </row>
    <row r="801" spans="3:21" x14ac:dyDescent="0.3">
      <c r="C801" s="133" t="s">
        <v>359</v>
      </c>
      <c r="D801" s="9" t="s">
        <v>82</v>
      </c>
      <c r="E801" s="10">
        <v>1526</v>
      </c>
      <c r="F801" s="19">
        <f t="shared" si="79"/>
        <v>0.99608355091383816</v>
      </c>
      <c r="G801" s="10">
        <v>168</v>
      </c>
      <c r="H801" s="19">
        <f t="shared" si="80"/>
        <v>1</v>
      </c>
      <c r="I801" s="10">
        <v>1694</v>
      </c>
      <c r="J801" s="136">
        <v>0.66</v>
      </c>
      <c r="K801" s="136">
        <v>0.41599999999999998</v>
      </c>
      <c r="M801" s="133" t="s">
        <v>359</v>
      </c>
      <c r="N801" s="9" t="s">
        <v>82</v>
      </c>
      <c r="O801" s="10">
        <v>1526</v>
      </c>
      <c r="P801" s="19">
        <f t="shared" si="81"/>
        <v>0.90082644628099173</v>
      </c>
      <c r="Q801" s="10">
        <v>168</v>
      </c>
      <c r="R801" s="19">
        <f t="shared" si="82"/>
        <v>9.9173553719008267E-2</v>
      </c>
      <c r="S801" s="10">
        <v>1694</v>
      </c>
      <c r="T801" s="136">
        <v>0.66</v>
      </c>
      <c r="U801" s="136">
        <v>0.41599999999999998</v>
      </c>
    </row>
    <row r="802" spans="3:21" x14ac:dyDescent="0.3">
      <c r="C802" s="134"/>
      <c r="D802" s="9" t="s">
        <v>83</v>
      </c>
      <c r="E802" s="10">
        <v>6</v>
      </c>
      <c r="F802" s="19">
        <f t="shared" si="79"/>
        <v>3.9164490861618795E-3</v>
      </c>
      <c r="G802" s="10">
        <v>0</v>
      </c>
      <c r="H802" s="19">
        <f t="shared" si="80"/>
        <v>0</v>
      </c>
      <c r="I802" s="10">
        <v>6</v>
      </c>
      <c r="J802" s="136"/>
      <c r="K802" s="136"/>
      <c r="M802" s="134"/>
      <c r="N802" s="9" t="s">
        <v>83</v>
      </c>
      <c r="O802" s="10">
        <v>6</v>
      </c>
      <c r="P802" s="19">
        <f t="shared" si="81"/>
        <v>1</v>
      </c>
      <c r="Q802" s="10">
        <v>0</v>
      </c>
      <c r="R802" s="19">
        <f t="shared" si="82"/>
        <v>0</v>
      </c>
      <c r="S802" s="10">
        <v>6</v>
      </c>
      <c r="T802" s="136"/>
      <c r="U802" s="136"/>
    </row>
    <row r="803" spans="3:21" x14ac:dyDescent="0.3">
      <c r="C803" s="133" t="s">
        <v>360</v>
      </c>
      <c r="D803" s="9" t="s">
        <v>82</v>
      </c>
      <c r="E803" s="10">
        <v>1528</v>
      </c>
      <c r="F803" s="19">
        <f t="shared" si="79"/>
        <v>0.99738903394255873</v>
      </c>
      <c r="G803" s="10">
        <v>166</v>
      </c>
      <c r="H803" s="19">
        <f t="shared" si="80"/>
        <v>0.98809523809523814</v>
      </c>
      <c r="I803" s="10">
        <v>1694</v>
      </c>
      <c r="J803" s="136">
        <v>3.718</v>
      </c>
      <c r="K803" s="136">
        <v>0.112</v>
      </c>
      <c r="M803" s="133" t="s">
        <v>360</v>
      </c>
      <c r="N803" s="9" t="s">
        <v>82</v>
      </c>
      <c r="O803" s="10">
        <v>1528</v>
      </c>
      <c r="P803" s="19">
        <f t="shared" si="81"/>
        <v>0.90200708382526562</v>
      </c>
      <c r="Q803" s="10">
        <v>166</v>
      </c>
      <c r="R803" s="19">
        <f t="shared" si="82"/>
        <v>9.7992916174734351E-2</v>
      </c>
      <c r="S803" s="10">
        <v>1694</v>
      </c>
      <c r="T803" s="136">
        <v>3.718</v>
      </c>
      <c r="U803" s="136">
        <v>0.112</v>
      </c>
    </row>
    <row r="804" spans="3:21" x14ac:dyDescent="0.3">
      <c r="C804" s="134"/>
      <c r="D804" s="9" t="s">
        <v>83</v>
      </c>
      <c r="E804" s="10">
        <v>4</v>
      </c>
      <c r="F804" s="19">
        <f t="shared" si="79"/>
        <v>2.6109660574412533E-3</v>
      </c>
      <c r="G804" s="10">
        <v>2</v>
      </c>
      <c r="H804" s="19">
        <f t="shared" si="80"/>
        <v>1.1904761904761904E-2</v>
      </c>
      <c r="I804" s="10">
        <v>6</v>
      </c>
      <c r="J804" s="136"/>
      <c r="K804" s="136"/>
      <c r="M804" s="134"/>
      <c r="N804" s="9" t="s">
        <v>83</v>
      </c>
      <c r="O804" s="10">
        <v>4</v>
      </c>
      <c r="P804" s="19">
        <f t="shared" si="81"/>
        <v>0.66666666666666663</v>
      </c>
      <c r="Q804" s="10">
        <v>2</v>
      </c>
      <c r="R804" s="19">
        <f t="shared" si="82"/>
        <v>0.33333333333333331</v>
      </c>
      <c r="S804" s="10">
        <v>6</v>
      </c>
      <c r="T804" s="136"/>
      <c r="U804" s="136"/>
    </row>
    <row r="805" spans="3:21" x14ac:dyDescent="0.3">
      <c r="C805" s="133" t="s">
        <v>361</v>
      </c>
      <c r="D805" s="9" t="s">
        <v>82</v>
      </c>
      <c r="E805" s="10">
        <v>1530</v>
      </c>
      <c r="F805" s="19">
        <f t="shared" si="79"/>
        <v>0.99869451697127942</v>
      </c>
      <c r="G805" s="10">
        <v>167</v>
      </c>
      <c r="H805" s="19">
        <f t="shared" si="80"/>
        <v>0.99404761904761907</v>
      </c>
      <c r="I805" s="10">
        <v>1697</v>
      </c>
      <c r="J805" s="136">
        <v>1.8560000000000001</v>
      </c>
      <c r="K805" s="136">
        <v>0.26800000000000002</v>
      </c>
      <c r="M805" s="133" t="s">
        <v>361</v>
      </c>
      <c r="N805" s="9" t="s">
        <v>82</v>
      </c>
      <c r="O805" s="10">
        <v>1530</v>
      </c>
      <c r="P805" s="19">
        <f t="shared" si="81"/>
        <v>0.90159104301708903</v>
      </c>
      <c r="Q805" s="10">
        <v>167</v>
      </c>
      <c r="R805" s="19">
        <f t="shared" si="82"/>
        <v>9.8408956982911022E-2</v>
      </c>
      <c r="S805" s="10">
        <v>1697</v>
      </c>
      <c r="T805" s="136">
        <v>1.8560000000000001</v>
      </c>
      <c r="U805" s="136">
        <v>0.26800000000000002</v>
      </c>
    </row>
    <row r="806" spans="3:21" x14ac:dyDescent="0.3">
      <c r="C806" s="134"/>
      <c r="D806" s="9" t="s">
        <v>83</v>
      </c>
      <c r="E806" s="10">
        <v>2</v>
      </c>
      <c r="F806" s="19">
        <f t="shared" si="79"/>
        <v>1.3054830287206266E-3</v>
      </c>
      <c r="G806" s="10">
        <v>1</v>
      </c>
      <c r="H806" s="19">
        <f t="shared" si="80"/>
        <v>5.9523809523809521E-3</v>
      </c>
      <c r="I806" s="10">
        <v>3</v>
      </c>
      <c r="J806" s="136"/>
      <c r="K806" s="136"/>
      <c r="M806" s="134"/>
      <c r="N806" s="9" t="s">
        <v>83</v>
      </c>
      <c r="O806" s="10">
        <v>2</v>
      </c>
      <c r="P806" s="19">
        <f t="shared" si="81"/>
        <v>0.66666666666666663</v>
      </c>
      <c r="Q806" s="10">
        <v>1</v>
      </c>
      <c r="R806" s="19">
        <f t="shared" si="82"/>
        <v>0.33333333333333331</v>
      </c>
      <c r="S806" s="10">
        <v>3</v>
      </c>
      <c r="T806" s="136"/>
      <c r="U806" s="136"/>
    </row>
    <row r="807" spans="3:21" x14ac:dyDescent="0.3">
      <c r="C807" s="133" t="s">
        <v>362</v>
      </c>
      <c r="D807" s="9" t="s">
        <v>82</v>
      </c>
      <c r="E807" s="10">
        <v>1464</v>
      </c>
      <c r="F807" s="19">
        <f t="shared" si="79"/>
        <v>0.95561357702349869</v>
      </c>
      <c r="G807" s="10">
        <v>158</v>
      </c>
      <c r="H807" s="19">
        <f t="shared" si="80"/>
        <v>0.94047619047619047</v>
      </c>
      <c r="I807" s="10">
        <v>1622</v>
      </c>
      <c r="J807" s="136">
        <v>0.79200000000000004</v>
      </c>
      <c r="K807" s="136">
        <v>0.373</v>
      </c>
      <c r="M807" s="133" t="s">
        <v>362</v>
      </c>
      <c r="N807" s="9" t="s">
        <v>82</v>
      </c>
      <c r="O807" s="10">
        <v>1464</v>
      </c>
      <c r="P807" s="19">
        <f t="shared" si="81"/>
        <v>0.90258939580764486</v>
      </c>
      <c r="Q807" s="10">
        <v>158</v>
      </c>
      <c r="R807" s="19">
        <f t="shared" si="82"/>
        <v>9.7410604192355116E-2</v>
      </c>
      <c r="S807" s="10">
        <v>1622</v>
      </c>
      <c r="T807" s="136">
        <v>0.79200000000000004</v>
      </c>
      <c r="U807" s="136">
        <v>0.373</v>
      </c>
    </row>
    <row r="808" spans="3:21" x14ac:dyDescent="0.3">
      <c r="C808" s="134"/>
      <c r="D808" s="9" t="s">
        <v>83</v>
      </c>
      <c r="E808" s="10">
        <v>68</v>
      </c>
      <c r="F808" s="19">
        <f t="shared" si="79"/>
        <v>4.4386422976501305E-2</v>
      </c>
      <c r="G808" s="10">
        <v>10</v>
      </c>
      <c r="H808" s="19">
        <f t="shared" si="80"/>
        <v>5.9523809523809521E-2</v>
      </c>
      <c r="I808" s="10">
        <v>78</v>
      </c>
      <c r="J808" s="136"/>
      <c r="K808" s="136"/>
      <c r="M808" s="134"/>
      <c r="N808" s="9" t="s">
        <v>83</v>
      </c>
      <c r="O808" s="10">
        <v>68</v>
      </c>
      <c r="P808" s="19">
        <f t="shared" si="81"/>
        <v>0.87179487179487181</v>
      </c>
      <c r="Q808" s="10">
        <v>10</v>
      </c>
      <c r="R808" s="19">
        <f t="shared" si="82"/>
        <v>0.12820512820512819</v>
      </c>
      <c r="S808" s="10">
        <v>78</v>
      </c>
      <c r="T808" s="136"/>
      <c r="U808" s="136"/>
    </row>
    <row r="809" spans="3:21" x14ac:dyDescent="0.3">
      <c r="C809" s="133" t="s">
        <v>363</v>
      </c>
      <c r="D809" s="9" t="s">
        <v>82</v>
      </c>
      <c r="E809" s="10">
        <v>1226</v>
      </c>
      <c r="F809" s="19">
        <f t="shared" si="79"/>
        <v>0.80026109660574407</v>
      </c>
      <c r="G809" s="10">
        <v>101</v>
      </c>
      <c r="H809" s="19">
        <f t="shared" si="80"/>
        <v>0.60119047619047616</v>
      </c>
      <c r="I809" s="10">
        <v>1327</v>
      </c>
      <c r="J809" s="136">
        <v>35.030999999999999</v>
      </c>
      <c r="K809" s="137">
        <v>1E-3</v>
      </c>
      <c r="M809" s="133" t="s">
        <v>363</v>
      </c>
      <c r="N809" s="9" t="s">
        <v>82</v>
      </c>
      <c r="O809" s="10">
        <v>1226</v>
      </c>
      <c r="P809" s="19">
        <f t="shared" si="81"/>
        <v>0.92388847023360965</v>
      </c>
      <c r="Q809" s="10">
        <v>101</v>
      </c>
      <c r="R809" s="19">
        <f t="shared" si="82"/>
        <v>7.6111529766390351E-2</v>
      </c>
      <c r="S809" s="10">
        <v>1327</v>
      </c>
      <c r="T809" s="136">
        <v>35.030999999999999</v>
      </c>
      <c r="U809" s="137">
        <v>1E-3</v>
      </c>
    </row>
    <row r="810" spans="3:21" x14ac:dyDescent="0.3">
      <c r="C810" s="134"/>
      <c r="D810" s="9" t="s">
        <v>83</v>
      </c>
      <c r="E810" s="10">
        <v>306</v>
      </c>
      <c r="F810" s="19">
        <f t="shared" si="79"/>
        <v>0.19973890339425587</v>
      </c>
      <c r="G810" s="10">
        <v>67</v>
      </c>
      <c r="H810" s="19">
        <f t="shared" si="80"/>
        <v>0.39880952380952384</v>
      </c>
      <c r="I810" s="10">
        <v>373</v>
      </c>
      <c r="J810" s="136"/>
      <c r="K810" s="136"/>
      <c r="M810" s="134"/>
      <c r="N810" s="9" t="s">
        <v>83</v>
      </c>
      <c r="O810" s="10">
        <v>306</v>
      </c>
      <c r="P810" s="19">
        <f t="shared" si="81"/>
        <v>0.82037533512064342</v>
      </c>
      <c r="Q810" s="10">
        <v>67</v>
      </c>
      <c r="R810" s="19">
        <f t="shared" si="82"/>
        <v>0.17962466487935658</v>
      </c>
      <c r="S810" s="10">
        <v>373</v>
      </c>
      <c r="T810" s="136"/>
      <c r="U810" s="136"/>
    </row>
    <row r="811" spans="3:21" x14ac:dyDescent="0.3">
      <c r="C811" s="133" t="s">
        <v>364</v>
      </c>
      <c r="D811" s="9" t="s">
        <v>82</v>
      </c>
      <c r="E811" s="10">
        <v>1532</v>
      </c>
      <c r="F811" s="19">
        <f t="shared" si="79"/>
        <v>1</v>
      </c>
      <c r="G811" s="10">
        <v>167</v>
      </c>
      <c r="H811" s="19">
        <f t="shared" si="80"/>
        <v>0.99404761904761907</v>
      </c>
      <c r="I811" s="10">
        <v>1699</v>
      </c>
      <c r="J811" s="136">
        <v>9.1240000000000006</v>
      </c>
      <c r="K811" s="136">
        <v>9.9000000000000005E-2</v>
      </c>
      <c r="M811" s="133" t="s">
        <v>364</v>
      </c>
      <c r="N811" s="9" t="s">
        <v>82</v>
      </c>
      <c r="O811" s="10">
        <v>1532</v>
      </c>
      <c r="P811" s="19">
        <f t="shared" si="81"/>
        <v>0.90170688640376695</v>
      </c>
      <c r="Q811" s="10">
        <v>167</v>
      </c>
      <c r="R811" s="19">
        <f t="shared" si="82"/>
        <v>9.8293113596233078E-2</v>
      </c>
      <c r="S811" s="10">
        <v>1699</v>
      </c>
      <c r="T811" s="136">
        <v>9.1240000000000006</v>
      </c>
      <c r="U811" s="136">
        <v>9.9000000000000005E-2</v>
      </c>
    </row>
    <row r="812" spans="3:21" x14ac:dyDescent="0.3">
      <c r="C812" s="134"/>
      <c r="D812" s="9" t="s">
        <v>83</v>
      </c>
      <c r="E812" s="10">
        <v>0</v>
      </c>
      <c r="F812" s="19">
        <f t="shared" si="79"/>
        <v>0</v>
      </c>
      <c r="G812" s="10">
        <v>1</v>
      </c>
      <c r="H812" s="19">
        <f t="shared" si="80"/>
        <v>5.9523809523809521E-3</v>
      </c>
      <c r="I812" s="10">
        <v>1</v>
      </c>
      <c r="J812" s="136"/>
      <c r="K812" s="136"/>
      <c r="M812" s="134"/>
      <c r="N812" s="9" t="s">
        <v>83</v>
      </c>
      <c r="O812" s="10">
        <v>0</v>
      </c>
      <c r="P812" s="19">
        <f t="shared" si="81"/>
        <v>0</v>
      </c>
      <c r="Q812" s="10">
        <v>1</v>
      </c>
      <c r="R812" s="19">
        <f t="shared" si="82"/>
        <v>1</v>
      </c>
      <c r="S812" s="10">
        <v>1</v>
      </c>
      <c r="T812" s="136"/>
      <c r="U812" s="136"/>
    </row>
    <row r="813" spans="3:21" x14ac:dyDescent="0.3">
      <c r="C813" s="133" t="s">
        <v>365</v>
      </c>
      <c r="D813" s="9" t="s">
        <v>82</v>
      </c>
      <c r="E813" s="10">
        <v>1067</v>
      </c>
      <c r="F813" s="19">
        <f t="shared" si="79"/>
        <v>0.69647519582245432</v>
      </c>
      <c r="G813" s="10">
        <v>99</v>
      </c>
      <c r="H813" s="19">
        <f t="shared" si="80"/>
        <v>0.5892857142857143</v>
      </c>
      <c r="I813" s="10">
        <v>1166</v>
      </c>
      <c r="J813" s="136">
        <v>8.0739999999999998</v>
      </c>
      <c r="K813" s="137">
        <v>6.0000000000000001E-3</v>
      </c>
      <c r="M813" s="133" t="s">
        <v>365</v>
      </c>
      <c r="N813" s="9" t="s">
        <v>82</v>
      </c>
      <c r="O813" s="10">
        <v>1067</v>
      </c>
      <c r="P813" s="19">
        <f t="shared" si="81"/>
        <v>0.91509433962264153</v>
      </c>
      <c r="Q813" s="10">
        <v>99</v>
      </c>
      <c r="R813" s="19">
        <f t="shared" si="82"/>
        <v>8.4905660377358486E-2</v>
      </c>
      <c r="S813" s="10">
        <v>1166</v>
      </c>
      <c r="T813" s="136">
        <v>8.0739999999999998</v>
      </c>
      <c r="U813" s="137">
        <v>6.0000000000000001E-3</v>
      </c>
    </row>
    <row r="814" spans="3:21" x14ac:dyDescent="0.3">
      <c r="C814" s="134"/>
      <c r="D814" s="9" t="s">
        <v>83</v>
      </c>
      <c r="E814" s="10">
        <v>465</v>
      </c>
      <c r="F814" s="19">
        <f t="shared" si="79"/>
        <v>0.30352480417754568</v>
      </c>
      <c r="G814" s="10">
        <v>69</v>
      </c>
      <c r="H814" s="19">
        <f t="shared" si="80"/>
        <v>0.4107142857142857</v>
      </c>
      <c r="I814" s="10">
        <v>534</v>
      </c>
      <c r="J814" s="136"/>
      <c r="K814" s="136"/>
      <c r="M814" s="134"/>
      <c r="N814" s="9" t="s">
        <v>83</v>
      </c>
      <c r="O814" s="10">
        <v>465</v>
      </c>
      <c r="P814" s="19">
        <f t="shared" si="81"/>
        <v>0.8707865168539326</v>
      </c>
      <c r="Q814" s="10">
        <v>69</v>
      </c>
      <c r="R814" s="19">
        <f t="shared" si="82"/>
        <v>0.12921348314606743</v>
      </c>
      <c r="S814" s="10">
        <v>534</v>
      </c>
      <c r="T814" s="136"/>
      <c r="U814" s="136"/>
    </row>
    <row r="815" spans="3:21" x14ac:dyDescent="0.3">
      <c r="C815" s="9" t="s">
        <v>366</v>
      </c>
      <c r="D815" s="9" t="s">
        <v>82</v>
      </c>
      <c r="E815" s="10">
        <v>1532</v>
      </c>
      <c r="F815" s="19">
        <f t="shared" si="79"/>
        <v>1</v>
      </c>
      <c r="G815" s="10">
        <v>168</v>
      </c>
      <c r="H815" s="19">
        <f t="shared" si="80"/>
        <v>1</v>
      </c>
      <c r="I815" s="10">
        <v>1700</v>
      </c>
      <c r="J815" s="11"/>
      <c r="K815" s="11"/>
      <c r="M815" s="9" t="s">
        <v>366</v>
      </c>
      <c r="N815" s="9" t="s">
        <v>82</v>
      </c>
      <c r="O815" s="10">
        <v>1532</v>
      </c>
      <c r="P815" s="19">
        <f t="shared" si="81"/>
        <v>0.90117647058823525</v>
      </c>
      <c r="Q815" s="10">
        <v>168</v>
      </c>
      <c r="R815" s="19">
        <f t="shared" si="82"/>
        <v>9.8823529411764699E-2</v>
      </c>
      <c r="S815" s="10">
        <v>1700</v>
      </c>
      <c r="T815" s="11"/>
      <c r="U815" s="11"/>
    </row>
    <row r="816" spans="3:21" x14ac:dyDescent="0.3">
      <c r="C816" s="133" t="s">
        <v>367</v>
      </c>
      <c r="D816" s="9" t="s">
        <v>82</v>
      </c>
      <c r="E816" s="10">
        <v>1524</v>
      </c>
      <c r="F816" s="19">
        <f t="shared" si="79"/>
        <v>0.99477806788511747</v>
      </c>
      <c r="G816" s="10">
        <v>167</v>
      </c>
      <c r="H816" s="19">
        <f t="shared" si="80"/>
        <v>0.99404761904761907</v>
      </c>
      <c r="I816" s="10">
        <v>1691</v>
      </c>
      <c r="J816" s="136">
        <v>1.4999999999999999E-2</v>
      </c>
      <c r="K816" s="136">
        <v>0.90100000000000002</v>
      </c>
      <c r="M816" s="133" t="s">
        <v>367</v>
      </c>
      <c r="N816" s="9" t="s">
        <v>82</v>
      </c>
      <c r="O816" s="10">
        <v>1524</v>
      </c>
      <c r="P816" s="19">
        <f t="shared" si="81"/>
        <v>0.90124186871673562</v>
      </c>
      <c r="Q816" s="10">
        <v>167</v>
      </c>
      <c r="R816" s="19">
        <f t="shared" si="82"/>
        <v>9.8758131283264342E-2</v>
      </c>
      <c r="S816" s="10">
        <v>1691</v>
      </c>
      <c r="T816" s="136">
        <v>1.4999999999999999E-2</v>
      </c>
      <c r="U816" s="136">
        <v>0.90100000000000002</v>
      </c>
    </row>
    <row r="817" spans="3:21" x14ac:dyDescent="0.3">
      <c r="C817" s="134"/>
      <c r="D817" s="9" t="s">
        <v>83</v>
      </c>
      <c r="E817" s="10">
        <v>8</v>
      </c>
      <c r="F817" s="19">
        <f t="shared" si="79"/>
        <v>5.2219321148825066E-3</v>
      </c>
      <c r="G817" s="10">
        <v>1</v>
      </c>
      <c r="H817" s="19">
        <f t="shared" si="80"/>
        <v>5.9523809523809521E-3</v>
      </c>
      <c r="I817" s="10">
        <v>9</v>
      </c>
      <c r="J817" s="136"/>
      <c r="K817" s="136"/>
      <c r="M817" s="134"/>
      <c r="N817" s="9" t="s">
        <v>83</v>
      </c>
      <c r="O817" s="10">
        <v>8</v>
      </c>
      <c r="P817" s="19">
        <f t="shared" si="81"/>
        <v>0.88888888888888884</v>
      </c>
      <c r="Q817" s="10">
        <v>1</v>
      </c>
      <c r="R817" s="19">
        <f t="shared" si="82"/>
        <v>0.1111111111111111</v>
      </c>
      <c r="S817" s="10">
        <v>9</v>
      </c>
      <c r="T817" s="136"/>
      <c r="U817" s="136"/>
    </row>
    <row r="818" spans="3:21" x14ac:dyDescent="0.3">
      <c r="C818" s="133" t="s">
        <v>368</v>
      </c>
      <c r="D818" s="9" t="s">
        <v>82</v>
      </c>
      <c r="E818" s="10">
        <v>1474</v>
      </c>
      <c r="F818" s="19">
        <f t="shared" si="79"/>
        <v>0.96214099216710181</v>
      </c>
      <c r="G818" s="10">
        <v>159</v>
      </c>
      <c r="H818" s="19">
        <f t="shared" si="80"/>
        <v>0.9464285714285714</v>
      </c>
      <c r="I818" s="10">
        <v>1633</v>
      </c>
      <c r="J818" s="136">
        <v>0.98699999999999999</v>
      </c>
      <c r="K818" s="136">
        <v>0.32</v>
      </c>
      <c r="M818" s="133" t="s">
        <v>368</v>
      </c>
      <c r="N818" s="9" t="s">
        <v>82</v>
      </c>
      <c r="O818" s="10">
        <v>1474</v>
      </c>
      <c r="P818" s="19">
        <f t="shared" si="81"/>
        <v>0.90263319044703005</v>
      </c>
      <c r="Q818" s="10">
        <v>159</v>
      </c>
      <c r="R818" s="19">
        <f t="shared" si="82"/>
        <v>9.7366809552969988E-2</v>
      </c>
      <c r="S818" s="10">
        <v>1633</v>
      </c>
      <c r="T818" s="136">
        <v>0.98699999999999999</v>
      </c>
      <c r="U818" s="136">
        <v>0.32</v>
      </c>
    </row>
    <row r="819" spans="3:21" x14ac:dyDescent="0.3">
      <c r="C819" s="134"/>
      <c r="D819" s="9" t="s">
        <v>83</v>
      </c>
      <c r="E819" s="10">
        <v>58</v>
      </c>
      <c r="F819" s="19">
        <f t="shared" ref="F819:F881" si="83">E819/1532</f>
        <v>3.7859007832898174E-2</v>
      </c>
      <c r="G819" s="10">
        <v>9</v>
      </c>
      <c r="H819" s="19">
        <f t="shared" ref="H819:H881" si="84">G819/168</f>
        <v>5.3571428571428568E-2</v>
      </c>
      <c r="I819" s="10">
        <v>67</v>
      </c>
      <c r="J819" s="136"/>
      <c r="K819" s="136"/>
      <c r="M819" s="134"/>
      <c r="N819" s="9" t="s">
        <v>83</v>
      </c>
      <c r="O819" s="10">
        <v>58</v>
      </c>
      <c r="P819" s="19">
        <f t="shared" si="81"/>
        <v>0.86567164179104472</v>
      </c>
      <c r="Q819" s="10">
        <v>9</v>
      </c>
      <c r="R819" s="19">
        <f t="shared" si="82"/>
        <v>0.13432835820895522</v>
      </c>
      <c r="S819" s="10">
        <v>67</v>
      </c>
      <c r="T819" s="136"/>
      <c r="U819" s="136"/>
    </row>
    <row r="820" spans="3:21" x14ac:dyDescent="0.3">
      <c r="C820" s="133" t="s">
        <v>369</v>
      </c>
      <c r="D820" s="9" t="s">
        <v>82</v>
      </c>
      <c r="E820" s="10">
        <v>1469</v>
      </c>
      <c r="F820" s="19">
        <f t="shared" si="83"/>
        <v>0.95887728459530031</v>
      </c>
      <c r="G820" s="10">
        <v>161</v>
      </c>
      <c r="H820" s="19">
        <f t="shared" si="84"/>
        <v>0.95833333333333337</v>
      </c>
      <c r="I820" s="10">
        <v>1630</v>
      </c>
      <c r="J820" s="136">
        <v>1E-3</v>
      </c>
      <c r="K820" s="136">
        <v>0.97299999999999998</v>
      </c>
      <c r="M820" s="133" t="s">
        <v>369</v>
      </c>
      <c r="N820" s="9" t="s">
        <v>82</v>
      </c>
      <c r="O820" s="10">
        <v>1469</v>
      </c>
      <c r="P820" s="19">
        <f t="shared" ref="P820:P883" si="85">O820/S820</f>
        <v>0.90122699386503069</v>
      </c>
      <c r="Q820" s="10">
        <v>161</v>
      </c>
      <c r="R820" s="19">
        <f t="shared" ref="R820:R883" si="86">Q820/S820</f>
        <v>9.8773006134969324E-2</v>
      </c>
      <c r="S820" s="10">
        <v>1630</v>
      </c>
      <c r="T820" s="136">
        <v>1E-3</v>
      </c>
      <c r="U820" s="136">
        <v>0.97299999999999998</v>
      </c>
    </row>
    <row r="821" spans="3:21" x14ac:dyDescent="0.3">
      <c r="C821" s="134"/>
      <c r="D821" s="9" t="s">
        <v>83</v>
      </c>
      <c r="E821" s="10">
        <v>63</v>
      </c>
      <c r="F821" s="19">
        <f t="shared" si="83"/>
        <v>4.1122715404699736E-2</v>
      </c>
      <c r="G821" s="10">
        <v>7</v>
      </c>
      <c r="H821" s="19">
        <f t="shared" si="84"/>
        <v>4.1666666666666664E-2</v>
      </c>
      <c r="I821" s="10">
        <v>70</v>
      </c>
      <c r="J821" s="136"/>
      <c r="K821" s="136"/>
      <c r="M821" s="134"/>
      <c r="N821" s="9" t="s">
        <v>83</v>
      </c>
      <c r="O821" s="10">
        <v>63</v>
      </c>
      <c r="P821" s="19">
        <f t="shared" si="85"/>
        <v>0.9</v>
      </c>
      <c r="Q821" s="10">
        <v>7</v>
      </c>
      <c r="R821" s="19">
        <f t="shared" si="86"/>
        <v>0.1</v>
      </c>
      <c r="S821" s="10">
        <v>70</v>
      </c>
      <c r="T821" s="136"/>
      <c r="U821" s="136"/>
    </row>
    <row r="822" spans="3:21" x14ac:dyDescent="0.3">
      <c r="C822" s="133" t="s">
        <v>370</v>
      </c>
      <c r="D822" s="9" t="s">
        <v>82</v>
      </c>
      <c r="E822" s="10">
        <v>1530</v>
      </c>
      <c r="F822" s="19">
        <f t="shared" si="83"/>
        <v>0.99869451697127942</v>
      </c>
      <c r="G822" s="10">
        <v>168</v>
      </c>
      <c r="H822" s="19">
        <f t="shared" si="84"/>
        <v>1</v>
      </c>
      <c r="I822" s="10">
        <v>1698</v>
      </c>
      <c r="J822" s="136">
        <v>0.22</v>
      </c>
      <c r="K822" s="136">
        <v>0.63900000000000001</v>
      </c>
      <c r="M822" s="133" t="s">
        <v>370</v>
      </c>
      <c r="N822" s="9" t="s">
        <v>82</v>
      </c>
      <c r="O822" s="10">
        <v>1530</v>
      </c>
      <c r="P822" s="19">
        <f t="shared" si="85"/>
        <v>0.90106007067137805</v>
      </c>
      <c r="Q822" s="10">
        <v>168</v>
      </c>
      <c r="R822" s="19">
        <f t="shared" si="86"/>
        <v>9.8939929328621903E-2</v>
      </c>
      <c r="S822" s="10">
        <v>1698</v>
      </c>
      <c r="T822" s="136">
        <v>0.22</v>
      </c>
      <c r="U822" s="136">
        <v>0.63900000000000001</v>
      </c>
    </row>
    <row r="823" spans="3:21" x14ac:dyDescent="0.3">
      <c r="C823" s="134"/>
      <c r="D823" s="9" t="s">
        <v>83</v>
      </c>
      <c r="E823" s="10">
        <v>2</v>
      </c>
      <c r="F823" s="19">
        <f t="shared" si="83"/>
        <v>1.3054830287206266E-3</v>
      </c>
      <c r="G823" s="10">
        <v>0</v>
      </c>
      <c r="H823" s="19">
        <f t="shared" si="84"/>
        <v>0</v>
      </c>
      <c r="I823" s="10">
        <v>2</v>
      </c>
      <c r="J823" s="136"/>
      <c r="K823" s="136"/>
      <c r="M823" s="134"/>
      <c r="N823" s="9" t="s">
        <v>83</v>
      </c>
      <c r="O823" s="10">
        <v>2</v>
      </c>
      <c r="P823" s="19">
        <f t="shared" si="85"/>
        <v>1</v>
      </c>
      <c r="Q823" s="10">
        <v>0</v>
      </c>
      <c r="R823" s="19">
        <f t="shared" si="86"/>
        <v>0</v>
      </c>
      <c r="S823" s="10">
        <v>2</v>
      </c>
      <c r="T823" s="136"/>
      <c r="U823" s="136"/>
    </row>
    <row r="824" spans="3:21" x14ac:dyDescent="0.3">
      <c r="C824" s="133" t="s">
        <v>371</v>
      </c>
      <c r="D824" s="9" t="s">
        <v>82</v>
      </c>
      <c r="E824" s="10">
        <v>1498</v>
      </c>
      <c r="F824" s="19">
        <f t="shared" si="83"/>
        <v>0.97780678851174929</v>
      </c>
      <c r="G824" s="10">
        <v>166</v>
      </c>
      <c r="H824" s="19">
        <f t="shared" si="84"/>
        <v>0.98809523809523814</v>
      </c>
      <c r="I824" s="10">
        <v>1664</v>
      </c>
      <c r="J824" s="136">
        <v>0.77300000000000002</v>
      </c>
      <c r="K824" s="136">
        <v>0.379</v>
      </c>
      <c r="M824" s="133" t="s">
        <v>371</v>
      </c>
      <c r="N824" s="9" t="s">
        <v>82</v>
      </c>
      <c r="O824" s="10">
        <v>1498</v>
      </c>
      <c r="P824" s="19">
        <f t="shared" si="85"/>
        <v>0.90024038461538458</v>
      </c>
      <c r="Q824" s="10">
        <v>166</v>
      </c>
      <c r="R824" s="19">
        <f t="shared" si="86"/>
        <v>9.9759615384615391E-2</v>
      </c>
      <c r="S824" s="10">
        <v>1664</v>
      </c>
      <c r="T824" s="136">
        <v>0.77300000000000002</v>
      </c>
      <c r="U824" s="136">
        <v>0.379</v>
      </c>
    </row>
    <row r="825" spans="3:21" x14ac:dyDescent="0.3">
      <c r="C825" s="134"/>
      <c r="D825" s="9" t="s">
        <v>83</v>
      </c>
      <c r="E825" s="10">
        <v>34</v>
      </c>
      <c r="F825" s="19">
        <f t="shared" si="83"/>
        <v>2.2193211488250653E-2</v>
      </c>
      <c r="G825" s="10">
        <v>2</v>
      </c>
      <c r="H825" s="19">
        <f t="shared" si="84"/>
        <v>1.1904761904761904E-2</v>
      </c>
      <c r="I825" s="10">
        <v>36</v>
      </c>
      <c r="J825" s="136"/>
      <c r="K825" s="136"/>
      <c r="M825" s="134"/>
      <c r="N825" s="9" t="s">
        <v>83</v>
      </c>
      <c r="O825" s="10">
        <v>34</v>
      </c>
      <c r="P825" s="19">
        <f t="shared" si="85"/>
        <v>0.94444444444444442</v>
      </c>
      <c r="Q825" s="10">
        <v>2</v>
      </c>
      <c r="R825" s="19">
        <f t="shared" si="86"/>
        <v>5.5555555555555552E-2</v>
      </c>
      <c r="S825" s="10">
        <v>36</v>
      </c>
      <c r="T825" s="136"/>
      <c r="U825" s="136"/>
    </row>
    <row r="826" spans="3:21" x14ac:dyDescent="0.3">
      <c r="C826" s="133" t="s">
        <v>372</v>
      </c>
      <c r="D826" s="9" t="s">
        <v>82</v>
      </c>
      <c r="E826" s="10">
        <v>1422</v>
      </c>
      <c r="F826" s="19">
        <f t="shared" si="83"/>
        <v>0.92819843342036557</v>
      </c>
      <c r="G826" s="10">
        <v>152</v>
      </c>
      <c r="H826" s="19">
        <f t="shared" si="84"/>
        <v>0.90476190476190477</v>
      </c>
      <c r="I826" s="10">
        <v>1574</v>
      </c>
      <c r="J826" s="136">
        <v>1.212</v>
      </c>
      <c r="K826" s="136">
        <v>0.27100000000000002</v>
      </c>
      <c r="M826" s="133" t="s">
        <v>372</v>
      </c>
      <c r="N826" s="9" t="s">
        <v>82</v>
      </c>
      <c r="O826" s="10">
        <v>1422</v>
      </c>
      <c r="P826" s="19">
        <f t="shared" si="85"/>
        <v>0.90343074968233794</v>
      </c>
      <c r="Q826" s="10">
        <v>152</v>
      </c>
      <c r="R826" s="19">
        <f t="shared" si="86"/>
        <v>9.6569250317662003E-2</v>
      </c>
      <c r="S826" s="10">
        <v>1574</v>
      </c>
      <c r="T826" s="136">
        <v>1.212</v>
      </c>
      <c r="U826" s="136">
        <v>0.27100000000000002</v>
      </c>
    </row>
    <row r="827" spans="3:21" x14ac:dyDescent="0.3">
      <c r="C827" s="134"/>
      <c r="D827" s="9" t="s">
        <v>83</v>
      </c>
      <c r="E827" s="10">
        <v>110</v>
      </c>
      <c r="F827" s="19">
        <f t="shared" si="83"/>
        <v>7.1801566579634463E-2</v>
      </c>
      <c r="G827" s="10">
        <v>16</v>
      </c>
      <c r="H827" s="19">
        <f t="shared" si="84"/>
        <v>9.5238095238095233E-2</v>
      </c>
      <c r="I827" s="10">
        <v>126</v>
      </c>
      <c r="J827" s="136"/>
      <c r="K827" s="136"/>
      <c r="M827" s="134"/>
      <c r="N827" s="9" t="s">
        <v>83</v>
      </c>
      <c r="O827" s="10">
        <v>110</v>
      </c>
      <c r="P827" s="19">
        <f t="shared" si="85"/>
        <v>0.87301587301587302</v>
      </c>
      <c r="Q827" s="10">
        <v>16</v>
      </c>
      <c r="R827" s="19">
        <f t="shared" si="86"/>
        <v>0.12698412698412698</v>
      </c>
      <c r="S827" s="10">
        <v>126</v>
      </c>
      <c r="T827" s="136"/>
      <c r="U827" s="136"/>
    </row>
    <row r="828" spans="3:21" x14ac:dyDescent="0.3">
      <c r="C828" s="133" t="s">
        <v>373</v>
      </c>
      <c r="D828" s="9" t="s">
        <v>82</v>
      </c>
      <c r="E828" s="10">
        <v>849</v>
      </c>
      <c r="F828" s="19">
        <f t="shared" si="83"/>
        <v>0.55417754569190603</v>
      </c>
      <c r="G828" s="10">
        <v>113</v>
      </c>
      <c r="H828" s="19">
        <f t="shared" si="84"/>
        <v>0.67261904761904767</v>
      </c>
      <c r="I828" s="10">
        <v>962</v>
      </c>
      <c r="J828" s="136">
        <v>8.6460000000000008</v>
      </c>
      <c r="K828" s="137">
        <v>3.0000000000000001E-3</v>
      </c>
      <c r="M828" s="133" t="s">
        <v>373</v>
      </c>
      <c r="N828" s="9" t="s">
        <v>82</v>
      </c>
      <c r="O828" s="10">
        <v>849</v>
      </c>
      <c r="P828" s="19">
        <f t="shared" si="85"/>
        <v>0.88253638253638256</v>
      </c>
      <c r="Q828" s="10">
        <v>113</v>
      </c>
      <c r="R828" s="19">
        <f t="shared" si="86"/>
        <v>0.11746361746361747</v>
      </c>
      <c r="S828" s="10">
        <v>962</v>
      </c>
      <c r="T828" s="136">
        <v>8.6460000000000008</v>
      </c>
      <c r="U828" s="137">
        <v>3.0000000000000001E-3</v>
      </c>
    </row>
    <row r="829" spans="3:21" x14ac:dyDescent="0.3">
      <c r="C829" s="134"/>
      <c r="D829" s="9" t="s">
        <v>83</v>
      </c>
      <c r="E829" s="10">
        <v>683</v>
      </c>
      <c r="F829" s="19">
        <f t="shared" si="83"/>
        <v>0.44582245430809397</v>
      </c>
      <c r="G829" s="10">
        <v>55</v>
      </c>
      <c r="H829" s="19">
        <f t="shared" si="84"/>
        <v>0.32738095238095238</v>
      </c>
      <c r="I829" s="10">
        <v>738</v>
      </c>
      <c r="J829" s="136"/>
      <c r="K829" s="136"/>
      <c r="M829" s="134"/>
      <c r="N829" s="9" t="s">
        <v>83</v>
      </c>
      <c r="O829" s="10">
        <v>683</v>
      </c>
      <c r="P829" s="19">
        <f t="shared" si="85"/>
        <v>0.92547425474254741</v>
      </c>
      <c r="Q829" s="10">
        <v>55</v>
      </c>
      <c r="R829" s="19">
        <f t="shared" si="86"/>
        <v>7.4525745257452577E-2</v>
      </c>
      <c r="S829" s="10">
        <v>738</v>
      </c>
      <c r="T829" s="136"/>
      <c r="U829" s="136"/>
    </row>
    <row r="830" spans="3:21" x14ac:dyDescent="0.3">
      <c r="C830" s="133" t="s">
        <v>374</v>
      </c>
      <c r="D830" s="9" t="s">
        <v>85</v>
      </c>
      <c r="E830" s="10">
        <v>164</v>
      </c>
      <c r="F830" s="19">
        <f t="shared" si="83"/>
        <v>0.10704960835509138</v>
      </c>
      <c r="G830" s="10">
        <v>10</v>
      </c>
      <c r="H830" s="19">
        <f t="shared" si="84"/>
        <v>5.9523809523809521E-2</v>
      </c>
      <c r="I830" s="10">
        <v>174</v>
      </c>
      <c r="J830" s="132">
        <v>6.9340000000000002</v>
      </c>
      <c r="K830" s="135">
        <v>3.1E-2</v>
      </c>
      <c r="M830" s="133" t="s">
        <v>374</v>
      </c>
      <c r="N830" s="9" t="s">
        <v>85</v>
      </c>
      <c r="O830" s="10">
        <v>164</v>
      </c>
      <c r="P830" s="19">
        <f t="shared" si="85"/>
        <v>0.94252873563218387</v>
      </c>
      <c r="Q830" s="10">
        <v>10</v>
      </c>
      <c r="R830" s="19">
        <f t="shared" si="86"/>
        <v>5.7471264367816091E-2</v>
      </c>
      <c r="S830" s="10">
        <v>174</v>
      </c>
      <c r="T830" s="132">
        <v>6.9340000000000002</v>
      </c>
      <c r="U830" s="135">
        <v>3.1E-2</v>
      </c>
    </row>
    <row r="831" spans="3:21" x14ac:dyDescent="0.3">
      <c r="C831" s="134"/>
      <c r="D831" s="9" t="s">
        <v>86</v>
      </c>
      <c r="E831" s="10">
        <v>189</v>
      </c>
      <c r="F831" s="19">
        <f t="shared" si="83"/>
        <v>0.12336814621409922</v>
      </c>
      <c r="G831" s="10">
        <v>30</v>
      </c>
      <c r="H831" s="19">
        <f t="shared" si="84"/>
        <v>0.17857142857142858</v>
      </c>
      <c r="I831" s="10">
        <v>219</v>
      </c>
      <c r="J831" s="132"/>
      <c r="K831" s="132"/>
      <c r="M831" s="134"/>
      <c r="N831" s="9" t="s">
        <v>86</v>
      </c>
      <c r="O831" s="10">
        <v>189</v>
      </c>
      <c r="P831" s="19">
        <f t="shared" si="85"/>
        <v>0.86301369863013699</v>
      </c>
      <c r="Q831" s="10">
        <v>30</v>
      </c>
      <c r="R831" s="19">
        <f t="shared" si="86"/>
        <v>0.13698630136986301</v>
      </c>
      <c r="S831" s="10">
        <v>219</v>
      </c>
      <c r="T831" s="132"/>
      <c r="U831" s="132"/>
    </row>
    <row r="832" spans="3:21" x14ac:dyDescent="0.3">
      <c r="C832" s="134"/>
      <c r="D832" s="9" t="s">
        <v>87</v>
      </c>
      <c r="E832" s="10">
        <v>1179</v>
      </c>
      <c r="F832" s="19">
        <f t="shared" si="83"/>
        <v>0.76958224543080944</v>
      </c>
      <c r="G832" s="10">
        <v>128</v>
      </c>
      <c r="H832" s="19">
        <f t="shared" si="84"/>
        <v>0.76190476190476186</v>
      </c>
      <c r="I832" s="10">
        <v>1307</v>
      </c>
      <c r="J832" s="132"/>
      <c r="K832" s="132"/>
      <c r="M832" s="134"/>
      <c r="N832" s="9" t="s">
        <v>87</v>
      </c>
      <c r="O832" s="10">
        <v>1179</v>
      </c>
      <c r="P832" s="19">
        <f t="shared" si="85"/>
        <v>0.90206579954093347</v>
      </c>
      <c r="Q832" s="10">
        <v>128</v>
      </c>
      <c r="R832" s="19">
        <f t="shared" si="86"/>
        <v>9.7934200459066562E-2</v>
      </c>
      <c r="S832" s="10">
        <v>1307</v>
      </c>
      <c r="T832" s="132"/>
      <c r="U832" s="132"/>
    </row>
    <row r="833" spans="3:21" x14ac:dyDescent="0.3">
      <c r="C833" s="133" t="s">
        <v>375</v>
      </c>
      <c r="D833" s="9" t="s">
        <v>89</v>
      </c>
      <c r="E833" s="10">
        <v>186</v>
      </c>
      <c r="F833" s="19">
        <f t="shared" si="83"/>
        <v>0.12140992167101827</v>
      </c>
      <c r="G833" s="10">
        <v>19</v>
      </c>
      <c r="H833" s="19">
        <f t="shared" si="84"/>
        <v>0.1130952380952381</v>
      </c>
      <c r="I833" s="10">
        <v>205</v>
      </c>
      <c r="J833" s="132">
        <v>7.9669999999999996</v>
      </c>
      <c r="K833" s="135">
        <v>4.7E-2</v>
      </c>
      <c r="M833" s="133" t="s">
        <v>375</v>
      </c>
      <c r="N833" s="9" t="s">
        <v>89</v>
      </c>
      <c r="O833" s="10">
        <v>186</v>
      </c>
      <c r="P833" s="19">
        <f t="shared" si="85"/>
        <v>0.90731707317073174</v>
      </c>
      <c r="Q833" s="10">
        <v>19</v>
      </c>
      <c r="R833" s="19">
        <f t="shared" si="86"/>
        <v>9.2682926829268292E-2</v>
      </c>
      <c r="S833" s="10">
        <v>205</v>
      </c>
      <c r="T833" s="132">
        <v>7.9669999999999996</v>
      </c>
      <c r="U833" s="135">
        <v>4.7E-2</v>
      </c>
    </row>
    <row r="834" spans="3:21" x14ac:dyDescent="0.3">
      <c r="C834" s="134"/>
      <c r="D834" s="9" t="s">
        <v>90</v>
      </c>
      <c r="E834" s="10">
        <v>9</v>
      </c>
      <c r="F834" s="19">
        <f t="shared" si="83"/>
        <v>5.8746736292428197E-3</v>
      </c>
      <c r="G834" s="10">
        <v>0</v>
      </c>
      <c r="H834" s="19">
        <f t="shared" si="84"/>
        <v>0</v>
      </c>
      <c r="I834" s="10">
        <v>9</v>
      </c>
      <c r="J834" s="132"/>
      <c r="K834" s="132"/>
      <c r="M834" s="134"/>
      <c r="N834" s="9" t="s">
        <v>90</v>
      </c>
      <c r="O834" s="10">
        <v>9</v>
      </c>
      <c r="P834" s="19">
        <f t="shared" si="85"/>
        <v>1</v>
      </c>
      <c r="Q834" s="10">
        <v>0</v>
      </c>
      <c r="R834" s="19">
        <f t="shared" si="86"/>
        <v>0</v>
      </c>
      <c r="S834" s="10">
        <v>9</v>
      </c>
      <c r="T834" s="132"/>
      <c r="U834" s="132"/>
    </row>
    <row r="835" spans="3:21" x14ac:dyDescent="0.3">
      <c r="C835" s="134"/>
      <c r="D835" s="9" t="s">
        <v>91</v>
      </c>
      <c r="E835" s="10">
        <v>406</v>
      </c>
      <c r="F835" s="19">
        <f t="shared" si="83"/>
        <v>0.2650130548302872</v>
      </c>
      <c r="G835" s="10">
        <v>30</v>
      </c>
      <c r="H835" s="19">
        <f t="shared" si="84"/>
        <v>0.17857142857142858</v>
      </c>
      <c r="I835" s="10">
        <v>436</v>
      </c>
      <c r="J835" s="132"/>
      <c r="K835" s="132"/>
      <c r="M835" s="134"/>
      <c r="N835" s="9" t="s">
        <v>91</v>
      </c>
      <c r="O835" s="10">
        <v>406</v>
      </c>
      <c r="P835" s="19">
        <f t="shared" si="85"/>
        <v>0.93119266055045868</v>
      </c>
      <c r="Q835" s="10">
        <v>30</v>
      </c>
      <c r="R835" s="19">
        <f t="shared" si="86"/>
        <v>6.8807339449541288E-2</v>
      </c>
      <c r="S835" s="10">
        <v>436</v>
      </c>
      <c r="T835" s="132"/>
      <c r="U835" s="132"/>
    </row>
    <row r="836" spans="3:21" x14ac:dyDescent="0.3">
      <c r="C836" s="134"/>
      <c r="D836" s="9" t="s">
        <v>92</v>
      </c>
      <c r="E836" s="10">
        <v>931</v>
      </c>
      <c r="F836" s="19">
        <f t="shared" si="83"/>
        <v>0.60770234986945171</v>
      </c>
      <c r="G836" s="10">
        <v>119</v>
      </c>
      <c r="H836" s="19">
        <f t="shared" si="84"/>
        <v>0.70833333333333337</v>
      </c>
      <c r="I836" s="10">
        <v>1050</v>
      </c>
      <c r="J836" s="132"/>
      <c r="K836" s="132"/>
      <c r="M836" s="134"/>
      <c r="N836" s="9" t="s">
        <v>92</v>
      </c>
      <c r="O836" s="10">
        <v>931</v>
      </c>
      <c r="P836" s="19">
        <f t="shared" si="85"/>
        <v>0.88666666666666671</v>
      </c>
      <c r="Q836" s="10">
        <v>119</v>
      </c>
      <c r="R836" s="19">
        <f t="shared" si="86"/>
        <v>0.11333333333333333</v>
      </c>
      <c r="S836" s="10">
        <v>1050</v>
      </c>
      <c r="T836" s="132"/>
      <c r="U836" s="132"/>
    </row>
    <row r="837" spans="3:21" x14ac:dyDescent="0.3">
      <c r="C837" s="133" t="s">
        <v>376</v>
      </c>
      <c r="D837" s="9" t="s">
        <v>89</v>
      </c>
      <c r="E837" s="10">
        <v>349</v>
      </c>
      <c r="F837" s="19">
        <f t="shared" si="83"/>
        <v>0.22780678851174935</v>
      </c>
      <c r="G837" s="10">
        <v>36</v>
      </c>
      <c r="H837" s="19">
        <f t="shared" si="84"/>
        <v>0.21428571428571427</v>
      </c>
      <c r="I837" s="10">
        <v>385</v>
      </c>
      <c r="J837" s="132">
        <v>10.72</v>
      </c>
      <c r="K837" s="135">
        <v>1.2999999999999999E-2</v>
      </c>
      <c r="M837" s="133" t="s">
        <v>376</v>
      </c>
      <c r="N837" s="9" t="s">
        <v>89</v>
      </c>
      <c r="O837" s="10">
        <v>349</v>
      </c>
      <c r="P837" s="19">
        <f t="shared" si="85"/>
        <v>0.90649350649350646</v>
      </c>
      <c r="Q837" s="10">
        <v>36</v>
      </c>
      <c r="R837" s="19">
        <f t="shared" si="86"/>
        <v>9.350649350649351E-2</v>
      </c>
      <c r="S837" s="10">
        <v>385</v>
      </c>
      <c r="T837" s="132">
        <v>10.72</v>
      </c>
      <c r="U837" s="135">
        <v>1.2999999999999999E-2</v>
      </c>
    </row>
    <row r="838" spans="3:21" x14ac:dyDescent="0.3">
      <c r="C838" s="134"/>
      <c r="D838" s="9" t="s">
        <v>90</v>
      </c>
      <c r="E838" s="10">
        <v>16</v>
      </c>
      <c r="F838" s="19">
        <f t="shared" si="83"/>
        <v>1.0443864229765013E-2</v>
      </c>
      <c r="G838" s="10">
        <v>0</v>
      </c>
      <c r="H838" s="19">
        <f t="shared" si="84"/>
        <v>0</v>
      </c>
      <c r="I838" s="10">
        <v>16</v>
      </c>
      <c r="J838" s="132"/>
      <c r="K838" s="132"/>
      <c r="M838" s="134"/>
      <c r="N838" s="9" t="s">
        <v>90</v>
      </c>
      <c r="O838" s="10">
        <v>16</v>
      </c>
      <c r="P838" s="19">
        <f t="shared" si="85"/>
        <v>1</v>
      </c>
      <c r="Q838" s="10">
        <v>0</v>
      </c>
      <c r="R838" s="19">
        <f t="shared" si="86"/>
        <v>0</v>
      </c>
      <c r="S838" s="10">
        <v>16</v>
      </c>
      <c r="T838" s="132"/>
      <c r="U838" s="132"/>
    </row>
    <row r="839" spans="3:21" x14ac:dyDescent="0.3">
      <c r="C839" s="134"/>
      <c r="D839" s="9" t="s">
        <v>91</v>
      </c>
      <c r="E839" s="10">
        <v>394</v>
      </c>
      <c r="F839" s="19">
        <f t="shared" si="83"/>
        <v>0.25718015665796345</v>
      </c>
      <c r="G839" s="10">
        <v>28</v>
      </c>
      <c r="H839" s="19">
        <f t="shared" si="84"/>
        <v>0.16666666666666666</v>
      </c>
      <c r="I839" s="10">
        <v>422</v>
      </c>
      <c r="J839" s="132"/>
      <c r="K839" s="132"/>
      <c r="M839" s="134"/>
      <c r="N839" s="9" t="s">
        <v>91</v>
      </c>
      <c r="O839" s="10">
        <v>394</v>
      </c>
      <c r="P839" s="19">
        <f t="shared" si="85"/>
        <v>0.93364928909952605</v>
      </c>
      <c r="Q839" s="10">
        <v>28</v>
      </c>
      <c r="R839" s="19">
        <f t="shared" si="86"/>
        <v>6.6350710900473939E-2</v>
      </c>
      <c r="S839" s="10">
        <v>422</v>
      </c>
      <c r="T839" s="132"/>
      <c r="U839" s="132"/>
    </row>
    <row r="840" spans="3:21" x14ac:dyDescent="0.3">
      <c r="C840" s="134"/>
      <c r="D840" s="9" t="s">
        <v>92</v>
      </c>
      <c r="E840" s="10">
        <v>773</v>
      </c>
      <c r="F840" s="19">
        <f t="shared" si="83"/>
        <v>0.50456919060052219</v>
      </c>
      <c r="G840" s="10">
        <v>104</v>
      </c>
      <c r="H840" s="19">
        <f t="shared" si="84"/>
        <v>0.61904761904761907</v>
      </c>
      <c r="I840" s="10">
        <v>877</v>
      </c>
      <c r="J840" s="132"/>
      <c r="K840" s="132"/>
      <c r="M840" s="134"/>
      <c r="N840" s="9" t="s">
        <v>92</v>
      </c>
      <c r="O840" s="10">
        <v>773</v>
      </c>
      <c r="P840" s="19">
        <f t="shared" si="85"/>
        <v>0.88141391106043332</v>
      </c>
      <c r="Q840" s="10">
        <v>104</v>
      </c>
      <c r="R840" s="19">
        <f t="shared" si="86"/>
        <v>0.11858608893956671</v>
      </c>
      <c r="S840" s="10">
        <v>877</v>
      </c>
      <c r="T840" s="132"/>
      <c r="U840" s="132"/>
    </row>
    <row r="841" spans="3:21" x14ac:dyDescent="0.3">
      <c r="C841" s="133" t="s">
        <v>377</v>
      </c>
      <c r="D841" s="9" t="s">
        <v>89</v>
      </c>
      <c r="E841" s="10">
        <v>326</v>
      </c>
      <c r="F841" s="19">
        <f t="shared" si="83"/>
        <v>0.21279373368146215</v>
      </c>
      <c r="G841" s="10">
        <v>44</v>
      </c>
      <c r="H841" s="19">
        <f t="shared" si="84"/>
        <v>0.26190476190476192</v>
      </c>
      <c r="I841" s="10">
        <v>370</v>
      </c>
      <c r="J841" s="132">
        <v>8.0459999999999994</v>
      </c>
      <c r="K841" s="135">
        <v>4.4999999999999998E-2</v>
      </c>
      <c r="M841" s="133" t="s">
        <v>377</v>
      </c>
      <c r="N841" s="9" t="s">
        <v>89</v>
      </c>
      <c r="O841" s="10">
        <v>326</v>
      </c>
      <c r="P841" s="19">
        <f t="shared" si="85"/>
        <v>0.88108108108108107</v>
      </c>
      <c r="Q841" s="10">
        <v>44</v>
      </c>
      <c r="R841" s="19">
        <f t="shared" si="86"/>
        <v>0.11891891891891893</v>
      </c>
      <c r="S841" s="10">
        <v>370</v>
      </c>
      <c r="T841" s="132">
        <v>8.0459999999999994</v>
      </c>
      <c r="U841" s="135">
        <v>4.4999999999999998E-2</v>
      </c>
    </row>
    <row r="842" spans="3:21" x14ac:dyDescent="0.3">
      <c r="C842" s="134"/>
      <c r="D842" s="9" t="s">
        <v>90</v>
      </c>
      <c r="E842" s="10">
        <v>18</v>
      </c>
      <c r="F842" s="19">
        <f t="shared" si="83"/>
        <v>1.1749347258485639E-2</v>
      </c>
      <c r="G842" s="10">
        <v>1</v>
      </c>
      <c r="H842" s="19">
        <f t="shared" si="84"/>
        <v>5.9523809523809521E-3</v>
      </c>
      <c r="I842" s="10">
        <v>19</v>
      </c>
      <c r="J842" s="132"/>
      <c r="K842" s="132"/>
      <c r="M842" s="134"/>
      <c r="N842" s="9" t="s">
        <v>90</v>
      </c>
      <c r="O842" s="10">
        <v>18</v>
      </c>
      <c r="P842" s="19">
        <f t="shared" si="85"/>
        <v>0.94736842105263153</v>
      </c>
      <c r="Q842" s="10">
        <v>1</v>
      </c>
      <c r="R842" s="19">
        <f t="shared" si="86"/>
        <v>5.2631578947368418E-2</v>
      </c>
      <c r="S842" s="10">
        <v>19</v>
      </c>
      <c r="T842" s="132"/>
      <c r="U842" s="132"/>
    </row>
    <row r="843" spans="3:21" x14ac:dyDescent="0.3">
      <c r="C843" s="134"/>
      <c r="D843" s="9" t="s">
        <v>91</v>
      </c>
      <c r="E843" s="10">
        <v>333</v>
      </c>
      <c r="F843" s="19">
        <f t="shared" si="83"/>
        <v>0.21736292428198434</v>
      </c>
      <c r="G843" s="10">
        <v>22</v>
      </c>
      <c r="H843" s="19">
        <f t="shared" si="84"/>
        <v>0.13095238095238096</v>
      </c>
      <c r="I843" s="10">
        <v>355</v>
      </c>
      <c r="J843" s="132"/>
      <c r="K843" s="132"/>
      <c r="M843" s="134"/>
      <c r="N843" s="9" t="s">
        <v>91</v>
      </c>
      <c r="O843" s="10">
        <v>333</v>
      </c>
      <c r="P843" s="19">
        <f t="shared" si="85"/>
        <v>0.93802816901408448</v>
      </c>
      <c r="Q843" s="10">
        <v>22</v>
      </c>
      <c r="R843" s="19">
        <f t="shared" si="86"/>
        <v>6.1971830985915494E-2</v>
      </c>
      <c r="S843" s="10">
        <v>355</v>
      </c>
      <c r="T843" s="132"/>
      <c r="U843" s="132"/>
    </row>
    <row r="844" spans="3:21" x14ac:dyDescent="0.3">
      <c r="C844" s="134"/>
      <c r="D844" s="9" t="s">
        <v>92</v>
      </c>
      <c r="E844" s="10">
        <v>855</v>
      </c>
      <c r="F844" s="19">
        <f t="shared" si="83"/>
        <v>0.55809399477806787</v>
      </c>
      <c r="G844" s="10">
        <v>101</v>
      </c>
      <c r="H844" s="19">
        <f t="shared" si="84"/>
        <v>0.60119047619047616</v>
      </c>
      <c r="I844" s="10">
        <v>956</v>
      </c>
      <c r="J844" s="132"/>
      <c r="K844" s="132"/>
      <c r="M844" s="134"/>
      <c r="N844" s="9" t="s">
        <v>92</v>
      </c>
      <c r="O844" s="10">
        <v>855</v>
      </c>
      <c r="P844" s="19">
        <f t="shared" si="85"/>
        <v>0.89435146443514646</v>
      </c>
      <c r="Q844" s="10">
        <v>101</v>
      </c>
      <c r="R844" s="19">
        <f t="shared" si="86"/>
        <v>0.10564853556485355</v>
      </c>
      <c r="S844" s="10">
        <v>956</v>
      </c>
      <c r="T844" s="132"/>
      <c r="U844" s="132"/>
    </row>
    <row r="845" spans="3:21" x14ac:dyDescent="0.3">
      <c r="C845" s="133" t="s">
        <v>378</v>
      </c>
      <c r="D845" s="9" t="s">
        <v>96</v>
      </c>
      <c r="E845" s="10">
        <v>542</v>
      </c>
      <c r="F845" s="19">
        <f t="shared" si="83"/>
        <v>0.35378590078328981</v>
      </c>
      <c r="G845" s="10">
        <v>104</v>
      </c>
      <c r="H845" s="19">
        <f t="shared" si="84"/>
        <v>0.61904761904761907</v>
      </c>
      <c r="I845" s="10">
        <v>646</v>
      </c>
      <c r="J845" s="132">
        <v>45.351999999999997</v>
      </c>
      <c r="K845" s="135">
        <v>1E-3</v>
      </c>
      <c r="M845" s="133" t="s">
        <v>378</v>
      </c>
      <c r="N845" s="9" t="s">
        <v>96</v>
      </c>
      <c r="O845" s="10">
        <v>542</v>
      </c>
      <c r="P845" s="19">
        <f t="shared" si="85"/>
        <v>0.83900928792569662</v>
      </c>
      <c r="Q845" s="10">
        <v>104</v>
      </c>
      <c r="R845" s="19">
        <f t="shared" si="86"/>
        <v>0.1609907120743034</v>
      </c>
      <c r="S845" s="10">
        <v>646</v>
      </c>
      <c r="T845" s="132">
        <v>45.351999999999997</v>
      </c>
      <c r="U845" s="135">
        <v>1E-3</v>
      </c>
    </row>
    <row r="846" spans="3:21" x14ac:dyDescent="0.3">
      <c r="C846" s="134"/>
      <c r="D846" s="9" t="s">
        <v>97</v>
      </c>
      <c r="E846" s="10">
        <v>22</v>
      </c>
      <c r="F846" s="19">
        <f t="shared" si="83"/>
        <v>1.4360313315926894E-2</v>
      </c>
      <c r="G846" s="10">
        <v>1</v>
      </c>
      <c r="H846" s="19">
        <f t="shared" si="84"/>
        <v>5.9523809523809521E-3</v>
      </c>
      <c r="I846" s="10">
        <v>23</v>
      </c>
      <c r="J846" s="132"/>
      <c r="K846" s="132"/>
      <c r="M846" s="134"/>
      <c r="N846" s="9" t="s">
        <v>97</v>
      </c>
      <c r="O846" s="10">
        <v>22</v>
      </c>
      <c r="P846" s="19">
        <f t="shared" si="85"/>
        <v>0.95652173913043481</v>
      </c>
      <c r="Q846" s="10">
        <v>1</v>
      </c>
      <c r="R846" s="19">
        <f t="shared" si="86"/>
        <v>4.3478260869565216E-2</v>
      </c>
      <c r="S846" s="10">
        <v>23</v>
      </c>
      <c r="T846" s="132"/>
      <c r="U846" s="132"/>
    </row>
    <row r="847" spans="3:21" x14ac:dyDescent="0.3">
      <c r="C847" s="134"/>
      <c r="D847" s="9" t="s">
        <v>98</v>
      </c>
      <c r="E847" s="10">
        <v>38</v>
      </c>
      <c r="F847" s="19">
        <f t="shared" si="83"/>
        <v>2.4804177545691905E-2</v>
      </c>
      <c r="G847" s="10">
        <v>2</v>
      </c>
      <c r="H847" s="19">
        <f t="shared" si="84"/>
        <v>1.1904761904761904E-2</v>
      </c>
      <c r="I847" s="10">
        <v>40</v>
      </c>
      <c r="J847" s="132"/>
      <c r="K847" s="132"/>
      <c r="M847" s="134"/>
      <c r="N847" s="9" t="s">
        <v>98</v>
      </c>
      <c r="O847" s="10">
        <v>38</v>
      </c>
      <c r="P847" s="19">
        <f t="shared" si="85"/>
        <v>0.95</v>
      </c>
      <c r="Q847" s="10">
        <v>2</v>
      </c>
      <c r="R847" s="19">
        <f t="shared" si="86"/>
        <v>0.05</v>
      </c>
      <c r="S847" s="10">
        <v>40</v>
      </c>
      <c r="T847" s="132"/>
      <c r="U847" s="132"/>
    </row>
    <row r="848" spans="3:21" x14ac:dyDescent="0.3">
      <c r="C848" s="134"/>
      <c r="D848" s="9" t="s">
        <v>89</v>
      </c>
      <c r="E848" s="10">
        <v>930</v>
      </c>
      <c r="F848" s="19">
        <f t="shared" si="83"/>
        <v>0.60704960835509136</v>
      </c>
      <c r="G848" s="10">
        <v>61</v>
      </c>
      <c r="H848" s="19">
        <f t="shared" si="84"/>
        <v>0.36309523809523808</v>
      </c>
      <c r="I848" s="10">
        <v>991</v>
      </c>
      <c r="J848" s="132"/>
      <c r="K848" s="132"/>
      <c r="M848" s="134"/>
      <c r="N848" s="9" t="s">
        <v>89</v>
      </c>
      <c r="O848" s="10">
        <v>930</v>
      </c>
      <c r="P848" s="19">
        <f t="shared" si="85"/>
        <v>0.93844601412714435</v>
      </c>
      <c r="Q848" s="10">
        <v>61</v>
      </c>
      <c r="R848" s="19">
        <f t="shared" si="86"/>
        <v>6.1553985872855703E-2</v>
      </c>
      <c r="S848" s="10">
        <v>991</v>
      </c>
      <c r="T848" s="132"/>
      <c r="U848" s="132"/>
    </row>
    <row r="849" spans="3:21" x14ac:dyDescent="0.3">
      <c r="C849" s="133" t="s">
        <v>379</v>
      </c>
      <c r="D849" s="9" t="s">
        <v>82</v>
      </c>
      <c r="E849" s="10">
        <v>939</v>
      </c>
      <c r="F849" s="19">
        <f t="shared" si="83"/>
        <v>0.61292428198433424</v>
      </c>
      <c r="G849" s="10">
        <v>61</v>
      </c>
      <c r="H849" s="19">
        <f t="shared" si="84"/>
        <v>0.36309523809523808</v>
      </c>
      <c r="I849" s="10">
        <v>1000</v>
      </c>
      <c r="J849" s="132">
        <v>39.012999999999998</v>
      </c>
      <c r="K849" s="135">
        <v>1E-3</v>
      </c>
      <c r="M849" s="133" t="s">
        <v>379</v>
      </c>
      <c r="N849" s="9" t="s">
        <v>82</v>
      </c>
      <c r="O849" s="10">
        <v>939</v>
      </c>
      <c r="P849" s="19">
        <f t="shared" si="85"/>
        <v>0.93899999999999995</v>
      </c>
      <c r="Q849" s="10">
        <v>61</v>
      </c>
      <c r="R849" s="19">
        <f t="shared" si="86"/>
        <v>6.0999999999999999E-2</v>
      </c>
      <c r="S849" s="10">
        <v>1000</v>
      </c>
      <c r="T849" s="132">
        <v>39.012999999999998</v>
      </c>
      <c r="U849" s="135">
        <v>1E-3</v>
      </c>
    </row>
    <row r="850" spans="3:21" x14ac:dyDescent="0.3">
      <c r="C850" s="134"/>
      <c r="D850" s="9" t="s">
        <v>83</v>
      </c>
      <c r="E850" s="10">
        <v>593</v>
      </c>
      <c r="F850" s="19">
        <f t="shared" si="83"/>
        <v>0.38707571801566582</v>
      </c>
      <c r="G850" s="10">
        <v>107</v>
      </c>
      <c r="H850" s="19">
        <f t="shared" si="84"/>
        <v>0.63690476190476186</v>
      </c>
      <c r="I850" s="10">
        <v>700</v>
      </c>
      <c r="J850" s="132"/>
      <c r="K850" s="132"/>
      <c r="M850" s="134"/>
      <c r="N850" s="9" t="s">
        <v>83</v>
      </c>
      <c r="O850" s="10">
        <v>593</v>
      </c>
      <c r="P850" s="19">
        <f t="shared" si="85"/>
        <v>0.8471428571428572</v>
      </c>
      <c r="Q850" s="10">
        <v>107</v>
      </c>
      <c r="R850" s="19">
        <f t="shared" si="86"/>
        <v>0.15285714285714286</v>
      </c>
      <c r="S850" s="10">
        <v>700</v>
      </c>
      <c r="T850" s="132"/>
      <c r="U850" s="132"/>
    </row>
    <row r="851" spans="3:21" x14ac:dyDescent="0.3">
      <c r="C851" s="133" t="s">
        <v>380</v>
      </c>
      <c r="D851" s="9" t="s">
        <v>82</v>
      </c>
      <c r="E851" s="10">
        <v>1103</v>
      </c>
      <c r="F851" s="19">
        <f t="shared" si="83"/>
        <v>0.7199738903394256</v>
      </c>
      <c r="G851" s="10">
        <v>86</v>
      </c>
      <c r="H851" s="19">
        <f t="shared" si="84"/>
        <v>0.51190476190476186</v>
      </c>
      <c r="I851" s="10">
        <v>1189</v>
      </c>
      <c r="J851" s="132">
        <v>31.177</v>
      </c>
      <c r="K851" s="135">
        <v>1E-3</v>
      </c>
      <c r="M851" s="133" t="s">
        <v>380</v>
      </c>
      <c r="N851" s="9" t="s">
        <v>82</v>
      </c>
      <c r="O851" s="10">
        <v>1103</v>
      </c>
      <c r="P851" s="19">
        <f t="shared" si="85"/>
        <v>0.92767031118587051</v>
      </c>
      <c r="Q851" s="10">
        <v>86</v>
      </c>
      <c r="R851" s="19">
        <f t="shared" si="86"/>
        <v>7.2329688814129517E-2</v>
      </c>
      <c r="S851" s="10">
        <v>1189</v>
      </c>
      <c r="T851" s="132">
        <v>31.177</v>
      </c>
      <c r="U851" s="135">
        <v>1E-3</v>
      </c>
    </row>
    <row r="852" spans="3:21" x14ac:dyDescent="0.3">
      <c r="C852" s="134"/>
      <c r="D852" s="9" t="s">
        <v>83</v>
      </c>
      <c r="E852" s="10">
        <v>429</v>
      </c>
      <c r="F852" s="19">
        <f t="shared" si="83"/>
        <v>0.2800261096605744</v>
      </c>
      <c r="G852" s="10">
        <v>82</v>
      </c>
      <c r="H852" s="19">
        <f t="shared" si="84"/>
        <v>0.48809523809523808</v>
      </c>
      <c r="I852" s="10">
        <v>511</v>
      </c>
      <c r="J852" s="132"/>
      <c r="K852" s="132"/>
      <c r="M852" s="134"/>
      <c r="N852" s="9" t="s">
        <v>83</v>
      </c>
      <c r="O852" s="10">
        <v>429</v>
      </c>
      <c r="P852" s="19">
        <f t="shared" si="85"/>
        <v>0.83953033268101762</v>
      </c>
      <c r="Q852" s="10">
        <v>82</v>
      </c>
      <c r="R852" s="19">
        <f t="shared" si="86"/>
        <v>0.16046966731898238</v>
      </c>
      <c r="S852" s="10">
        <v>511</v>
      </c>
      <c r="T852" s="132"/>
      <c r="U852" s="132"/>
    </row>
    <row r="853" spans="3:21" x14ac:dyDescent="0.3">
      <c r="C853" s="133" t="s">
        <v>381</v>
      </c>
      <c r="D853" s="9" t="s">
        <v>82</v>
      </c>
      <c r="E853" s="10">
        <v>1384</v>
      </c>
      <c r="F853" s="19">
        <f t="shared" si="83"/>
        <v>0.90339425587467359</v>
      </c>
      <c r="G853" s="10">
        <v>143</v>
      </c>
      <c r="H853" s="19">
        <f t="shared" si="84"/>
        <v>0.85119047619047616</v>
      </c>
      <c r="I853" s="10">
        <v>1527</v>
      </c>
      <c r="J853" s="132">
        <v>4.5140000000000002</v>
      </c>
      <c r="K853" s="135">
        <v>4.2999999999999997E-2</v>
      </c>
      <c r="M853" s="133" t="s">
        <v>381</v>
      </c>
      <c r="N853" s="9" t="s">
        <v>82</v>
      </c>
      <c r="O853" s="10">
        <v>1384</v>
      </c>
      <c r="P853" s="19">
        <f t="shared" si="85"/>
        <v>0.90635232481990835</v>
      </c>
      <c r="Q853" s="10">
        <v>143</v>
      </c>
      <c r="R853" s="19">
        <f t="shared" si="86"/>
        <v>9.3647675180091677E-2</v>
      </c>
      <c r="S853" s="10">
        <v>1527</v>
      </c>
      <c r="T853" s="132">
        <v>4.5140000000000002</v>
      </c>
      <c r="U853" s="135">
        <v>4.2999999999999997E-2</v>
      </c>
    </row>
    <row r="854" spans="3:21" x14ac:dyDescent="0.3">
      <c r="C854" s="134"/>
      <c r="D854" s="9" t="s">
        <v>83</v>
      </c>
      <c r="E854" s="10">
        <v>148</v>
      </c>
      <c r="F854" s="19">
        <f t="shared" si="83"/>
        <v>9.6605744125326368E-2</v>
      </c>
      <c r="G854" s="10">
        <v>25</v>
      </c>
      <c r="H854" s="19">
        <f t="shared" si="84"/>
        <v>0.14880952380952381</v>
      </c>
      <c r="I854" s="10">
        <v>173</v>
      </c>
      <c r="J854" s="132"/>
      <c r="K854" s="132"/>
      <c r="M854" s="134"/>
      <c r="N854" s="9" t="s">
        <v>83</v>
      </c>
      <c r="O854" s="10">
        <v>148</v>
      </c>
      <c r="P854" s="19">
        <f t="shared" si="85"/>
        <v>0.8554913294797688</v>
      </c>
      <c r="Q854" s="10">
        <v>25</v>
      </c>
      <c r="R854" s="19">
        <f t="shared" si="86"/>
        <v>0.14450867052023122</v>
      </c>
      <c r="S854" s="10">
        <v>173</v>
      </c>
      <c r="T854" s="132"/>
      <c r="U854" s="132"/>
    </row>
    <row r="855" spans="3:21" x14ac:dyDescent="0.3">
      <c r="C855" s="133" t="s">
        <v>382</v>
      </c>
      <c r="D855" s="9" t="s">
        <v>82</v>
      </c>
      <c r="E855" s="10">
        <v>1520</v>
      </c>
      <c r="F855" s="19">
        <f t="shared" si="83"/>
        <v>0.9921671018276762</v>
      </c>
      <c r="G855" s="10">
        <v>167</v>
      </c>
      <c r="H855" s="19">
        <f t="shared" si="84"/>
        <v>0.99404761904761907</v>
      </c>
      <c r="I855" s="10">
        <v>1687</v>
      </c>
      <c r="J855" s="132">
        <v>7.0999999999999994E-2</v>
      </c>
      <c r="K855" s="132">
        <v>0.79100000000000004</v>
      </c>
      <c r="M855" s="133" t="s">
        <v>382</v>
      </c>
      <c r="N855" s="9" t="s">
        <v>82</v>
      </c>
      <c r="O855" s="10">
        <v>1520</v>
      </c>
      <c r="P855" s="19">
        <f t="shared" si="85"/>
        <v>0.90100770598695912</v>
      </c>
      <c r="Q855" s="10">
        <v>167</v>
      </c>
      <c r="R855" s="19">
        <f t="shared" si="86"/>
        <v>9.8992294013040896E-2</v>
      </c>
      <c r="S855" s="10">
        <v>1687</v>
      </c>
      <c r="T855" s="132">
        <v>7.0999999999999994E-2</v>
      </c>
      <c r="U855" s="132">
        <v>0.79100000000000004</v>
      </c>
    </row>
    <row r="856" spans="3:21" x14ac:dyDescent="0.3">
      <c r="C856" s="134"/>
      <c r="D856" s="9" t="s">
        <v>83</v>
      </c>
      <c r="E856" s="10">
        <v>12</v>
      </c>
      <c r="F856" s="19">
        <f t="shared" si="83"/>
        <v>7.832898172323759E-3</v>
      </c>
      <c r="G856" s="10">
        <v>1</v>
      </c>
      <c r="H856" s="19">
        <f t="shared" si="84"/>
        <v>5.9523809523809521E-3</v>
      </c>
      <c r="I856" s="10">
        <v>13</v>
      </c>
      <c r="J856" s="132"/>
      <c r="K856" s="132"/>
      <c r="M856" s="134"/>
      <c r="N856" s="9" t="s">
        <v>83</v>
      </c>
      <c r="O856" s="10">
        <v>12</v>
      </c>
      <c r="P856" s="19">
        <f t="shared" si="85"/>
        <v>0.92307692307692313</v>
      </c>
      <c r="Q856" s="10">
        <v>1</v>
      </c>
      <c r="R856" s="19">
        <f t="shared" si="86"/>
        <v>7.6923076923076927E-2</v>
      </c>
      <c r="S856" s="10">
        <v>13</v>
      </c>
      <c r="T856" s="132"/>
      <c r="U856" s="132"/>
    </row>
    <row r="857" spans="3:21" x14ac:dyDescent="0.3">
      <c r="C857" s="133" t="s">
        <v>383</v>
      </c>
      <c r="D857" s="9" t="s">
        <v>82</v>
      </c>
      <c r="E857" s="10">
        <v>1434</v>
      </c>
      <c r="F857" s="19">
        <f t="shared" si="83"/>
        <v>0.93603133159268925</v>
      </c>
      <c r="G857" s="10">
        <v>154</v>
      </c>
      <c r="H857" s="19">
        <f t="shared" si="84"/>
        <v>0.91666666666666663</v>
      </c>
      <c r="I857" s="10">
        <v>1588</v>
      </c>
      <c r="J857" s="132">
        <v>0.92300000000000004</v>
      </c>
      <c r="K857" s="132">
        <v>0.33700000000000002</v>
      </c>
      <c r="M857" s="133" t="s">
        <v>383</v>
      </c>
      <c r="N857" s="9" t="s">
        <v>82</v>
      </c>
      <c r="O857" s="10">
        <v>1434</v>
      </c>
      <c r="P857" s="19">
        <f t="shared" si="85"/>
        <v>0.90302267002518888</v>
      </c>
      <c r="Q857" s="10">
        <v>154</v>
      </c>
      <c r="R857" s="19">
        <f t="shared" si="86"/>
        <v>9.697732997481108E-2</v>
      </c>
      <c r="S857" s="10">
        <v>1588</v>
      </c>
      <c r="T857" s="132">
        <v>0.92300000000000004</v>
      </c>
      <c r="U857" s="132">
        <v>0.33700000000000002</v>
      </c>
    </row>
    <row r="858" spans="3:21" x14ac:dyDescent="0.3">
      <c r="C858" s="134"/>
      <c r="D858" s="9" t="s">
        <v>83</v>
      </c>
      <c r="E858" s="10">
        <v>98</v>
      </c>
      <c r="F858" s="19">
        <f t="shared" si="83"/>
        <v>6.3968668407310705E-2</v>
      </c>
      <c r="G858" s="10">
        <v>14</v>
      </c>
      <c r="H858" s="19">
        <f t="shared" si="84"/>
        <v>8.3333333333333329E-2</v>
      </c>
      <c r="I858" s="10">
        <v>112</v>
      </c>
      <c r="J858" s="132"/>
      <c r="K858" s="132"/>
      <c r="M858" s="134"/>
      <c r="N858" s="9" t="s">
        <v>83</v>
      </c>
      <c r="O858" s="10">
        <v>98</v>
      </c>
      <c r="P858" s="19">
        <f t="shared" si="85"/>
        <v>0.875</v>
      </c>
      <c r="Q858" s="10">
        <v>14</v>
      </c>
      <c r="R858" s="19">
        <f t="shared" si="86"/>
        <v>0.125</v>
      </c>
      <c r="S858" s="10">
        <v>112</v>
      </c>
      <c r="T858" s="132"/>
      <c r="U858" s="132"/>
    </row>
    <row r="859" spans="3:21" x14ac:dyDescent="0.3">
      <c r="C859" s="133" t="s">
        <v>384</v>
      </c>
      <c r="D859" s="9" t="s">
        <v>82</v>
      </c>
      <c r="E859" s="10">
        <v>1451</v>
      </c>
      <c r="F859" s="19">
        <f t="shared" si="83"/>
        <v>0.94712793733681466</v>
      </c>
      <c r="G859" s="10">
        <v>153</v>
      </c>
      <c r="H859" s="19">
        <f t="shared" si="84"/>
        <v>0.9107142857142857</v>
      </c>
      <c r="I859" s="10">
        <v>1604</v>
      </c>
      <c r="J859" s="132">
        <v>3.7679999999999998</v>
      </c>
      <c r="K859" s="132">
        <v>7.4999999999999997E-2</v>
      </c>
      <c r="M859" s="133" t="s">
        <v>384</v>
      </c>
      <c r="N859" s="9" t="s">
        <v>82</v>
      </c>
      <c r="O859" s="10">
        <v>1451</v>
      </c>
      <c r="P859" s="19">
        <f t="shared" si="85"/>
        <v>0.90461346633416462</v>
      </c>
      <c r="Q859" s="10">
        <v>153</v>
      </c>
      <c r="R859" s="19">
        <f t="shared" si="86"/>
        <v>9.538653366583541E-2</v>
      </c>
      <c r="S859" s="10">
        <v>1604</v>
      </c>
      <c r="T859" s="132">
        <v>3.7679999999999998</v>
      </c>
      <c r="U859" s="132">
        <v>7.4999999999999997E-2</v>
      </c>
    </row>
    <row r="860" spans="3:21" x14ac:dyDescent="0.3">
      <c r="C860" s="134"/>
      <c r="D860" s="9" t="s">
        <v>83</v>
      </c>
      <c r="E860" s="10">
        <v>81</v>
      </c>
      <c r="F860" s="19">
        <f t="shared" si="83"/>
        <v>5.2872062663185379E-2</v>
      </c>
      <c r="G860" s="10">
        <v>15</v>
      </c>
      <c r="H860" s="19">
        <f t="shared" si="84"/>
        <v>8.9285714285714288E-2</v>
      </c>
      <c r="I860" s="10">
        <v>96</v>
      </c>
      <c r="J860" s="132"/>
      <c r="K860" s="132"/>
      <c r="M860" s="134"/>
      <c r="N860" s="9" t="s">
        <v>83</v>
      </c>
      <c r="O860" s="10">
        <v>81</v>
      </c>
      <c r="P860" s="19">
        <f t="shared" si="85"/>
        <v>0.84375</v>
      </c>
      <c r="Q860" s="10">
        <v>15</v>
      </c>
      <c r="R860" s="19">
        <f t="shared" si="86"/>
        <v>0.15625</v>
      </c>
      <c r="S860" s="10">
        <v>96</v>
      </c>
      <c r="T860" s="132"/>
      <c r="U860" s="132"/>
    </row>
    <row r="861" spans="3:21" x14ac:dyDescent="0.3">
      <c r="C861" s="133" t="s">
        <v>385</v>
      </c>
      <c r="D861" s="9" t="s">
        <v>96</v>
      </c>
      <c r="E861" s="10">
        <v>142</v>
      </c>
      <c r="F861" s="19">
        <f t="shared" si="83"/>
        <v>9.2689295039164496E-2</v>
      </c>
      <c r="G861" s="10">
        <v>13</v>
      </c>
      <c r="H861" s="19">
        <f t="shared" si="84"/>
        <v>7.7380952380952384E-2</v>
      </c>
      <c r="I861" s="10">
        <v>155</v>
      </c>
      <c r="J861" s="132">
        <v>4.0679999999999996</v>
      </c>
      <c r="K861" s="132">
        <v>0.254</v>
      </c>
      <c r="M861" s="133" t="s">
        <v>385</v>
      </c>
      <c r="N861" s="9" t="s">
        <v>96</v>
      </c>
      <c r="O861" s="10">
        <v>142</v>
      </c>
      <c r="P861" s="19">
        <f t="shared" si="85"/>
        <v>0.91612903225806452</v>
      </c>
      <c r="Q861" s="10">
        <v>13</v>
      </c>
      <c r="R861" s="19">
        <f t="shared" si="86"/>
        <v>8.387096774193549E-2</v>
      </c>
      <c r="S861" s="10">
        <v>155</v>
      </c>
      <c r="T861" s="132">
        <v>4.0679999999999996</v>
      </c>
      <c r="U861" s="132">
        <v>0.254</v>
      </c>
    </row>
    <row r="862" spans="3:21" x14ac:dyDescent="0.3">
      <c r="C862" s="134"/>
      <c r="D862" s="9" t="s">
        <v>97</v>
      </c>
      <c r="E862" s="10">
        <v>160</v>
      </c>
      <c r="F862" s="19">
        <f t="shared" si="83"/>
        <v>0.10443864229765012</v>
      </c>
      <c r="G862" s="10">
        <v>14</v>
      </c>
      <c r="H862" s="19">
        <f t="shared" si="84"/>
        <v>8.3333333333333329E-2</v>
      </c>
      <c r="I862" s="10">
        <v>174</v>
      </c>
      <c r="J862" s="132"/>
      <c r="K862" s="132"/>
      <c r="M862" s="134"/>
      <c r="N862" s="9" t="s">
        <v>97</v>
      </c>
      <c r="O862" s="10">
        <v>160</v>
      </c>
      <c r="P862" s="19">
        <f t="shared" si="85"/>
        <v>0.91954022988505746</v>
      </c>
      <c r="Q862" s="10">
        <v>14</v>
      </c>
      <c r="R862" s="19">
        <f t="shared" si="86"/>
        <v>8.0459770114942528E-2</v>
      </c>
      <c r="S862" s="10">
        <v>174</v>
      </c>
      <c r="T862" s="132"/>
      <c r="U862" s="132"/>
    </row>
    <row r="863" spans="3:21" x14ac:dyDescent="0.3">
      <c r="C863" s="134"/>
      <c r="D863" s="9" t="s">
        <v>98</v>
      </c>
      <c r="E863" s="10">
        <v>65</v>
      </c>
      <c r="F863" s="19">
        <f t="shared" si="83"/>
        <v>4.2428198433420362E-2</v>
      </c>
      <c r="G863" s="10">
        <v>3</v>
      </c>
      <c r="H863" s="19">
        <f t="shared" si="84"/>
        <v>1.7857142857142856E-2</v>
      </c>
      <c r="I863" s="10">
        <v>68</v>
      </c>
      <c r="J863" s="132"/>
      <c r="K863" s="132"/>
      <c r="M863" s="134"/>
      <c r="N863" s="9" t="s">
        <v>98</v>
      </c>
      <c r="O863" s="10">
        <v>65</v>
      </c>
      <c r="P863" s="19">
        <f t="shared" si="85"/>
        <v>0.95588235294117652</v>
      </c>
      <c r="Q863" s="10">
        <v>3</v>
      </c>
      <c r="R863" s="19">
        <f t="shared" si="86"/>
        <v>4.4117647058823532E-2</v>
      </c>
      <c r="S863" s="10">
        <v>68</v>
      </c>
      <c r="T863" s="132"/>
      <c r="U863" s="132"/>
    </row>
    <row r="864" spans="3:21" x14ac:dyDescent="0.3">
      <c r="C864" s="134"/>
      <c r="D864" s="9" t="s">
        <v>89</v>
      </c>
      <c r="E864" s="10">
        <v>1165</v>
      </c>
      <c r="F864" s="19">
        <f t="shared" si="83"/>
        <v>0.76044386422976507</v>
      </c>
      <c r="G864" s="10">
        <v>138</v>
      </c>
      <c r="H864" s="19">
        <f t="shared" si="84"/>
        <v>0.8214285714285714</v>
      </c>
      <c r="I864" s="10">
        <v>1303</v>
      </c>
      <c r="J864" s="132"/>
      <c r="K864" s="132"/>
      <c r="M864" s="134"/>
      <c r="N864" s="9" t="s">
        <v>89</v>
      </c>
      <c r="O864" s="10">
        <v>1165</v>
      </c>
      <c r="P864" s="19">
        <f t="shared" si="85"/>
        <v>0.89409056024558708</v>
      </c>
      <c r="Q864" s="10">
        <v>138</v>
      </c>
      <c r="R864" s="19">
        <f t="shared" si="86"/>
        <v>0.10590943975441289</v>
      </c>
      <c r="S864" s="10">
        <v>1303</v>
      </c>
      <c r="T864" s="132"/>
      <c r="U864" s="132"/>
    </row>
    <row r="865" spans="3:21" x14ac:dyDescent="0.3">
      <c r="C865" s="133" t="s">
        <v>386</v>
      </c>
      <c r="D865" s="9" t="s">
        <v>82</v>
      </c>
      <c r="E865" s="10">
        <v>1526</v>
      </c>
      <c r="F865" s="19">
        <f t="shared" si="83"/>
        <v>0.99608355091383816</v>
      </c>
      <c r="G865" s="10">
        <v>167</v>
      </c>
      <c r="H865" s="19">
        <f t="shared" si="84"/>
        <v>0.99404761904761907</v>
      </c>
      <c r="I865" s="10">
        <v>1693</v>
      </c>
      <c r="J865" s="132">
        <v>0.153</v>
      </c>
      <c r="K865" s="132">
        <v>0.51800000000000002</v>
      </c>
      <c r="M865" s="133" t="s">
        <v>386</v>
      </c>
      <c r="N865" s="9" t="s">
        <v>82</v>
      </c>
      <c r="O865" s="10">
        <v>1526</v>
      </c>
      <c r="P865" s="19">
        <f t="shared" si="85"/>
        <v>0.90135853514471354</v>
      </c>
      <c r="Q865" s="10">
        <v>167</v>
      </c>
      <c r="R865" s="19">
        <f t="shared" si="86"/>
        <v>9.8641464855286479E-2</v>
      </c>
      <c r="S865" s="10">
        <v>1693</v>
      </c>
      <c r="T865" s="132">
        <v>0.153</v>
      </c>
      <c r="U865" s="132">
        <v>0.51800000000000002</v>
      </c>
    </row>
    <row r="866" spans="3:21" x14ac:dyDescent="0.3">
      <c r="C866" s="134"/>
      <c r="D866" s="9" t="s">
        <v>83</v>
      </c>
      <c r="E866" s="10">
        <v>6</v>
      </c>
      <c r="F866" s="19">
        <f t="shared" si="83"/>
        <v>3.9164490861618795E-3</v>
      </c>
      <c r="G866" s="10">
        <v>1</v>
      </c>
      <c r="H866" s="19">
        <f t="shared" si="84"/>
        <v>5.9523809523809521E-3</v>
      </c>
      <c r="I866" s="10">
        <v>7</v>
      </c>
      <c r="J866" s="132"/>
      <c r="K866" s="132"/>
      <c r="M866" s="134"/>
      <c r="N866" s="9" t="s">
        <v>83</v>
      </c>
      <c r="O866" s="10">
        <v>6</v>
      </c>
      <c r="P866" s="19">
        <f t="shared" si="85"/>
        <v>0.8571428571428571</v>
      </c>
      <c r="Q866" s="10">
        <v>1</v>
      </c>
      <c r="R866" s="19">
        <f t="shared" si="86"/>
        <v>0.14285714285714285</v>
      </c>
      <c r="S866" s="10">
        <v>7</v>
      </c>
      <c r="T866" s="132"/>
      <c r="U866" s="132"/>
    </row>
    <row r="867" spans="3:21" x14ac:dyDescent="0.3">
      <c r="C867" s="133" t="s">
        <v>387</v>
      </c>
      <c r="D867" s="9" t="s">
        <v>82</v>
      </c>
      <c r="E867" s="10">
        <v>1529</v>
      </c>
      <c r="F867" s="19">
        <f t="shared" si="83"/>
        <v>0.99804177545691908</v>
      </c>
      <c r="G867" s="10">
        <v>168</v>
      </c>
      <c r="H867" s="19">
        <f t="shared" si="84"/>
        <v>1</v>
      </c>
      <c r="I867" s="10">
        <v>1697</v>
      </c>
      <c r="J867" s="136">
        <v>0.33</v>
      </c>
      <c r="K867" s="132">
        <v>0.56599999999999995</v>
      </c>
      <c r="M867" s="133" t="s">
        <v>387</v>
      </c>
      <c r="N867" s="9" t="s">
        <v>82</v>
      </c>
      <c r="O867" s="10">
        <v>1529</v>
      </c>
      <c r="P867" s="19">
        <f t="shared" si="85"/>
        <v>0.90100176782557451</v>
      </c>
      <c r="Q867" s="10">
        <v>168</v>
      </c>
      <c r="R867" s="19">
        <f t="shared" si="86"/>
        <v>9.8998232174425452E-2</v>
      </c>
      <c r="S867" s="10">
        <v>1697</v>
      </c>
      <c r="T867" s="136">
        <v>0.33</v>
      </c>
      <c r="U867" s="132">
        <v>0.56599999999999995</v>
      </c>
    </row>
    <row r="868" spans="3:21" x14ac:dyDescent="0.3">
      <c r="C868" s="134"/>
      <c r="D868" s="9" t="s">
        <v>83</v>
      </c>
      <c r="E868" s="10">
        <v>3</v>
      </c>
      <c r="F868" s="19">
        <f t="shared" si="83"/>
        <v>1.9582245430809398E-3</v>
      </c>
      <c r="G868" s="10">
        <v>0</v>
      </c>
      <c r="H868" s="19">
        <f t="shared" si="84"/>
        <v>0</v>
      </c>
      <c r="I868" s="10">
        <v>3</v>
      </c>
      <c r="J868" s="136"/>
      <c r="K868" s="132"/>
      <c r="M868" s="134"/>
      <c r="N868" s="9" t="s">
        <v>83</v>
      </c>
      <c r="O868" s="10">
        <v>3</v>
      </c>
      <c r="P868" s="19">
        <f t="shared" si="85"/>
        <v>1</v>
      </c>
      <c r="Q868" s="10">
        <v>0</v>
      </c>
      <c r="R868" s="19">
        <f t="shared" si="86"/>
        <v>0</v>
      </c>
      <c r="S868" s="10">
        <v>3</v>
      </c>
      <c r="T868" s="136"/>
      <c r="U868" s="132"/>
    </row>
    <row r="869" spans="3:21" x14ac:dyDescent="0.3">
      <c r="C869" s="133" t="s">
        <v>418</v>
      </c>
      <c r="D869" s="9" t="s">
        <v>82</v>
      </c>
      <c r="E869" s="10">
        <v>1531</v>
      </c>
      <c r="F869" s="19">
        <f t="shared" si="83"/>
        <v>0.99934725848563966</v>
      </c>
      <c r="G869" s="10">
        <v>168</v>
      </c>
      <c r="H869" s="19">
        <f t="shared" si="84"/>
        <v>1</v>
      </c>
      <c r="I869" s="10">
        <v>1699</v>
      </c>
      <c r="J869" s="136">
        <v>0.11</v>
      </c>
      <c r="K869" s="132">
        <v>0.74</v>
      </c>
      <c r="M869" s="133" t="s">
        <v>418</v>
      </c>
      <c r="N869" s="9" t="s">
        <v>82</v>
      </c>
      <c r="O869" s="10">
        <v>1531</v>
      </c>
      <c r="P869" s="19">
        <f t="shared" si="85"/>
        <v>0.9011183048852266</v>
      </c>
      <c r="Q869" s="10">
        <v>168</v>
      </c>
      <c r="R869" s="19">
        <f t="shared" si="86"/>
        <v>9.8881695114773391E-2</v>
      </c>
      <c r="S869" s="10">
        <v>1699</v>
      </c>
      <c r="T869" s="136">
        <v>0.11</v>
      </c>
      <c r="U869" s="132">
        <v>0.74</v>
      </c>
    </row>
    <row r="870" spans="3:21" x14ac:dyDescent="0.3">
      <c r="C870" s="134"/>
      <c r="D870" s="9" t="s">
        <v>83</v>
      </c>
      <c r="E870" s="10">
        <v>1</v>
      </c>
      <c r="F870" s="19">
        <f t="shared" si="83"/>
        <v>6.5274151436031332E-4</v>
      </c>
      <c r="G870" s="10">
        <v>0</v>
      </c>
      <c r="H870" s="19">
        <f t="shared" si="84"/>
        <v>0</v>
      </c>
      <c r="I870" s="10">
        <v>1</v>
      </c>
      <c r="J870" s="136"/>
      <c r="K870" s="132"/>
      <c r="M870" s="134"/>
      <c r="N870" s="9" t="s">
        <v>83</v>
      </c>
      <c r="O870" s="10">
        <v>1</v>
      </c>
      <c r="P870" s="19">
        <f t="shared" si="85"/>
        <v>1</v>
      </c>
      <c r="Q870" s="10">
        <v>0</v>
      </c>
      <c r="R870" s="19">
        <f t="shared" si="86"/>
        <v>0</v>
      </c>
      <c r="S870" s="10">
        <v>1</v>
      </c>
      <c r="T870" s="136"/>
      <c r="U870" s="132"/>
    </row>
    <row r="871" spans="3:21" x14ac:dyDescent="0.3">
      <c r="C871" s="133" t="s">
        <v>388</v>
      </c>
      <c r="D871" s="9" t="s">
        <v>105</v>
      </c>
      <c r="E871" s="10">
        <v>9</v>
      </c>
      <c r="F871" s="19">
        <f t="shared" si="83"/>
        <v>5.8746736292428197E-3</v>
      </c>
      <c r="G871" s="10">
        <v>1</v>
      </c>
      <c r="H871" s="19">
        <f t="shared" si="84"/>
        <v>5.9523809523809521E-3</v>
      </c>
      <c r="I871" s="10">
        <v>10</v>
      </c>
      <c r="J871" s="136">
        <v>0.22</v>
      </c>
      <c r="K871" s="132">
        <v>0.89600000000000002</v>
      </c>
      <c r="M871" s="133" t="s">
        <v>388</v>
      </c>
      <c r="N871" s="9" t="s">
        <v>105</v>
      </c>
      <c r="O871" s="10">
        <v>9</v>
      </c>
      <c r="P871" s="19">
        <f t="shared" si="85"/>
        <v>0.9</v>
      </c>
      <c r="Q871" s="10">
        <v>1</v>
      </c>
      <c r="R871" s="19">
        <f t="shared" si="86"/>
        <v>0.1</v>
      </c>
      <c r="S871" s="10">
        <v>10</v>
      </c>
      <c r="T871" s="136">
        <v>0.22</v>
      </c>
      <c r="U871" s="132">
        <v>0.89600000000000002</v>
      </c>
    </row>
    <row r="872" spans="3:21" x14ac:dyDescent="0.3">
      <c r="C872" s="134"/>
      <c r="D872" s="9" t="s">
        <v>106</v>
      </c>
      <c r="E872" s="10">
        <v>1521</v>
      </c>
      <c r="F872" s="19">
        <f t="shared" si="83"/>
        <v>0.99281984334203655</v>
      </c>
      <c r="G872" s="10">
        <v>167</v>
      </c>
      <c r="H872" s="19">
        <f t="shared" si="84"/>
        <v>0.99404761904761907</v>
      </c>
      <c r="I872" s="10">
        <v>1688</v>
      </c>
      <c r="J872" s="136"/>
      <c r="K872" s="132"/>
      <c r="M872" s="134"/>
      <c r="N872" s="9" t="s">
        <v>106</v>
      </c>
      <c r="O872" s="10">
        <v>1521</v>
      </c>
      <c r="P872" s="19">
        <f t="shared" si="85"/>
        <v>0.90106635071090047</v>
      </c>
      <c r="Q872" s="10">
        <v>167</v>
      </c>
      <c r="R872" s="19">
        <f t="shared" si="86"/>
        <v>9.8933649289099521E-2</v>
      </c>
      <c r="S872" s="10">
        <v>1688</v>
      </c>
      <c r="T872" s="136"/>
      <c r="U872" s="132"/>
    </row>
    <row r="873" spans="3:21" x14ac:dyDescent="0.3">
      <c r="C873" s="134"/>
      <c r="D873" s="9" t="s">
        <v>107</v>
      </c>
      <c r="E873" s="10">
        <v>2</v>
      </c>
      <c r="F873" s="19">
        <f t="shared" si="83"/>
        <v>1.3054830287206266E-3</v>
      </c>
      <c r="G873" s="10">
        <v>0</v>
      </c>
      <c r="H873" s="19">
        <f t="shared" si="84"/>
        <v>0</v>
      </c>
      <c r="I873" s="10">
        <v>2</v>
      </c>
      <c r="J873" s="136"/>
      <c r="K873" s="132"/>
      <c r="M873" s="134"/>
      <c r="N873" s="9" t="s">
        <v>107</v>
      </c>
      <c r="O873" s="10">
        <v>2</v>
      </c>
      <c r="P873" s="19">
        <f t="shared" si="85"/>
        <v>1</v>
      </c>
      <c r="Q873" s="10">
        <v>0</v>
      </c>
      <c r="R873" s="19">
        <f t="shared" si="86"/>
        <v>0</v>
      </c>
      <c r="S873" s="10">
        <v>2</v>
      </c>
      <c r="T873" s="136"/>
      <c r="U873" s="132"/>
    </row>
    <row r="874" spans="3:21" x14ac:dyDescent="0.3">
      <c r="C874" s="133" t="s">
        <v>389</v>
      </c>
      <c r="D874" s="9" t="s">
        <v>82</v>
      </c>
      <c r="E874" s="10">
        <v>1362</v>
      </c>
      <c r="F874" s="19">
        <f t="shared" si="83"/>
        <v>0.88903394255874668</v>
      </c>
      <c r="G874" s="10">
        <v>137</v>
      </c>
      <c r="H874" s="19">
        <f t="shared" si="84"/>
        <v>0.81547619047619047</v>
      </c>
      <c r="I874" s="10">
        <v>1499</v>
      </c>
      <c r="J874" s="136">
        <v>7.8570000000000002</v>
      </c>
      <c r="K874" s="135">
        <v>8.0000000000000002E-3</v>
      </c>
      <c r="M874" s="133" t="s">
        <v>389</v>
      </c>
      <c r="N874" s="9" t="s">
        <v>82</v>
      </c>
      <c r="O874" s="10">
        <v>1362</v>
      </c>
      <c r="P874" s="19">
        <f t="shared" si="85"/>
        <v>0.90860573715810544</v>
      </c>
      <c r="Q874" s="10">
        <v>137</v>
      </c>
      <c r="R874" s="19">
        <f t="shared" si="86"/>
        <v>9.13942628418946E-2</v>
      </c>
      <c r="S874" s="10">
        <v>1499</v>
      </c>
      <c r="T874" s="136">
        <v>7.8570000000000002</v>
      </c>
      <c r="U874" s="135">
        <v>8.0000000000000002E-3</v>
      </c>
    </row>
    <row r="875" spans="3:21" x14ac:dyDescent="0.3">
      <c r="C875" s="134"/>
      <c r="D875" s="9" t="s">
        <v>83</v>
      </c>
      <c r="E875" s="10">
        <v>170</v>
      </c>
      <c r="F875" s="19">
        <f t="shared" si="83"/>
        <v>0.11096605744125326</v>
      </c>
      <c r="G875" s="10">
        <v>31</v>
      </c>
      <c r="H875" s="19">
        <f t="shared" si="84"/>
        <v>0.18452380952380953</v>
      </c>
      <c r="I875" s="10">
        <v>201</v>
      </c>
      <c r="J875" s="136"/>
      <c r="K875" s="132"/>
      <c r="M875" s="134"/>
      <c r="N875" s="9" t="s">
        <v>83</v>
      </c>
      <c r="O875" s="10">
        <v>170</v>
      </c>
      <c r="P875" s="19">
        <f t="shared" si="85"/>
        <v>0.845771144278607</v>
      </c>
      <c r="Q875" s="10">
        <v>31</v>
      </c>
      <c r="R875" s="19">
        <f t="shared" si="86"/>
        <v>0.15422885572139303</v>
      </c>
      <c r="S875" s="10">
        <v>201</v>
      </c>
      <c r="T875" s="136"/>
      <c r="U875" s="132"/>
    </row>
    <row r="876" spans="3:21" x14ac:dyDescent="0.3">
      <c r="C876" s="133" t="s">
        <v>390</v>
      </c>
      <c r="D876" s="9" t="s">
        <v>82</v>
      </c>
      <c r="E876" s="10">
        <v>1373</v>
      </c>
      <c r="F876" s="19">
        <f t="shared" si="83"/>
        <v>0.89621409921671014</v>
      </c>
      <c r="G876" s="10">
        <v>139</v>
      </c>
      <c r="H876" s="19">
        <f t="shared" si="84"/>
        <v>0.82738095238095233</v>
      </c>
      <c r="I876" s="10">
        <v>1512</v>
      </c>
      <c r="J876" s="136">
        <v>7.2930000000000001</v>
      </c>
      <c r="K876" s="135">
        <v>7.0000000000000001E-3</v>
      </c>
      <c r="M876" s="133" t="s">
        <v>390</v>
      </c>
      <c r="N876" s="9" t="s">
        <v>82</v>
      </c>
      <c r="O876" s="10">
        <v>1373</v>
      </c>
      <c r="P876" s="19">
        <f t="shared" si="85"/>
        <v>0.90806878306878303</v>
      </c>
      <c r="Q876" s="10">
        <v>139</v>
      </c>
      <c r="R876" s="19">
        <f t="shared" si="86"/>
        <v>9.1931216931216933E-2</v>
      </c>
      <c r="S876" s="10">
        <v>1512</v>
      </c>
      <c r="T876" s="136">
        <v>7.2930000000000001</v>
      </c>
      <c r="U876" s="135">
        <v>7.0000000000000001E-3</v>
      </c>
    </row>
    <row r="877" spans="3:21" x14ac:dyDescent="0.3">
      <c r="C877" s="134"/>
      <c r="D877" s="9" t="s">
        <v>83</v>
      </c>
      <c r="E877" s="10">
        <v>159</v>
      </c>
      <c r="F877" s="19">
        <f t="shared" si="83"/>
        <v>0.10378590078328982</v>
      </c>
      <c r="G877" s="10">
        <v>29</v>
      </c>
      <c r="H877" s="19">
        <f t="shared" si="84"/>
        <v>0.17261904761904762</v>
      </c>
      <c r="I877" s="10">
        <v>188</v>
      </c>
      <c r="J877" s="136"/>
      <c r="K877" s="132"/>
      <c r="M877" s="134"/>
      <c r="N877" s="9" t="s">
        <v>83</v>
      </c>
      <c r="O877" s="10">
        <v>159</v>
      </c>
      <c r="P877" s="19">
        <f t="shared" si="85"/>
        <v>0.8457446808510638</v>
      </c>
      <c r="Q877" s="10">
        <v>29</v>
      </c>
      <c r="R877" s="19">
        <f t="shared" si="86"/>
        <v>0.15425531914893617</v>
      </c>
      <c r="S877" s="10">
        <v>188</v>
      </c>
      <c r="T877" s="136"/>
      <c r="U877" s="132"/>
    </row>
    <row r="878" spans="3:21" x14ac:dyDescent="0.3">
      <c r="C878" s="133" t="s">
        <v>391</v>
      </c>
      <c r="D878" s="9" t="s">
        <v>82</v>
      </c>
      <c r="E878" s="10">
        <v>1502</v>
      </c>
      <c r="F878" s="19">
        <f t="shared" si="83"/>
        <v>0.98041775456919056</v>
      </c>
      <c r="G878" s="10">
        <v>168</v>
      </c>
      <c r="H878" s="19">
        <f t="shared" si="84"/>
        <v>1</v>
      </c>
      <c r="I878" s="10">
        <v>1670</v>
      </c>
      <c r="J878" s="136">
        <v>3.3490000000000002</v>
      </c>
      <c r="K878" s="132">
        <v>6.6000000000000003E-2</v>
      </c>
      <c r="M878" s="133" t="s">
        <v>391</v>
      </c>
      <c r="N878" s="9" t="s">
        <v>82</v>
      </c>
      <c r="O878" s="10">
        <v>1502</v>
      </c>
      <c r="P878" s="19">
        <f t="shared" si="85"/>
        <v>0.89940119760479043</v>
      </c>
      <c r="Q878" s="10">
        <v>168</v>
      </c>
      <c r="R878" s="19">
        <f t="shared" si="86"/>
        <v>0.10059880239520957</v>
      </c>
      <c r="S878" s="10">
        <v>1670</v>
      </c>
      <c r="T878" s="136">
        <v>3.3490000000000002</v>
      </c>
      <c r="U878" s="132">
        <v>6.6000000000000003E-2</v>
      </c>
    </row>
    <row r="879" spans="3:21" x14ac:dyDescent="0.3">
      <c r="C879" s="134"/>
      <c r="D879" s="9" t="s">
        <v>83</v>
      </c>
      <c r="E879" s="10">
        <v>30</v>
      </c>
      <c r="F879" s="19">
        <f t="shared" si="83"/>
        <v>1.95822454308094E-2</v>
      </c>
      <c r="G879" s="10">
        <v>0</v>
      </c>
      <c r="H879" s="19">
        <f t="shared" si="84"/>
        <v>0</v>
      </c>
      <c r="I879" s="10">
        <v>30</v>
      </c>
      <c r="J879" s="136"/>
      <c r="K879" s="132"/>
      <c r="M879" s="134"/>
      <c r="N879" s="9" t="s">
        <v>83</v>
      </c>
      <c r="O879" s="10">
        <v>30</v>
      </c>
      <c r="P879" s="19">
        <f t="shared" si="85"/>
        <v>1</v>
      </c>
      <c r="Q879" s="10">
        <v>0</v>
      </c>
      <c r="R879" s="19">
        <f t="shared" si="86"/>
        <v>0</v>
      </c>
      <c r="S879" s="10">
        <v>30</v>
      </c>
      <c r="T879" s="136"/>
      <c r="U879" s="132"/>
    </row>
    <row r="880" spans="3:21" x14ac:dyDescent="0.3">
      <c r="C880" s="133" t="s">
        <v>392</v>
      </c>
      <c r="D880" s="9" t="s">
        <v>82</v>
      </c>
      <c r="E880" s="10">
        <v>1445</v>
      </c>
      <c r="F880" s="19">
        <f t="shared" si="83"/>
        <v>0.94321148825065271</v>
      </c>
      <c r="G880" s="10">
        <v>162</v>
      </c>
      <c r="H880" s="19">
        <f t="shared" si="84"/>
        <v>0.9642857142857143</v>
      </c>
      <c r="I880" s="10">
        <v>1607</v>
      </c>
      <c r="J880" s="136">
        <v>1.3</v>
      </c>
      <c r="K880" s="132">
        <v>0.254</v>
      </c>
      <c r="M880" s="133" t="s">
        <v>392</v>
      </c>
      <c r="N880" s="9" t="s">
        <v>82</v>
      </c>
      <c r="O880" s="10">
        <v>1445</v>
      </c>
      <c r="P880" s="19">
        <f t="shared" si="85"/>
        <v>0.89919103920348475</v>
      </c>
      <c r="Q880" s="10">
        <v>162</v>
      </c>
      <c r="R880" s="19">
        <f t="shared" si="86"/>
        <v>0.10080896079651525</v>
      </c>
      <c r="S880" s="10">
        <v>1607</v>
      </c>
      <c r="T880" s="136">
        <v>1.3</v>
      </c>
      <c r="U880" s="132">
        <v>0.254</v>
      </c>
    </row>
    <row r="881" spans="3:21" x14ac:dyDescent="0.3">
      <c r="C881" s="134"/>
      <c r="D881" s="9" t="s">
        <v>83</v>
      </c>
      <c r="E881" s="10">
        <v>87</v>
      </c>
      <c r="F881" s="19">
        <f t="shared" si="83"/>
        <v>5.6788511749347258E-2</v>
      </c>
      <c r="G881" s="10">
        <v>6</v>
      </c>
      <c r="H881" s="19">
        <f t="shared" si="84"/>
        <v>3.5714285714285712E-2</v>
      </c>
      <c r="I881" s="10">
        <v>93</v>
      </c>
      <c r="J881" s="136"/>
      <c r="K881" s="132"/>
      <c r="M881" s="134"/>
      <c r="N881" s="9" t="s">
        <v>83</v>
      </c>
      <c r="O881" s="10">
        <v>87</v>
      </c>
      <c r="P881" s="19">
        <f t="shared" si="85"/>
        <v>0.93548387096774188</v>
      </c>
      <c r="Q881" s="10">
        <v>6</v>
      </c>
      <c r="R881" s="19">
        <f t="shared" si="86"/>
        <v>6.4516129032258063E-2</v>
      </c>
      <c r="S881" s="10">
        <v>93</v>
      </c>
      <c r="T881" s="136"/>
      <c r="U881" s="132"/>
    </row>
    <row r="882" spans="3:21" x14ac:dyDescent="0.3">
      <c r="C882" s="133" t="s">
        <v>393</v>
      </c>
      <c r="D882" s="9" t="s">
        <v>82</v>
      </c>
      <c r="E882" s="10">
        <v>1445</v>
      </c>
      <c r="F882" s="19">
        <f t="shared" ref="F882:F943" si="87">E882/1532</f>
        <v>0.94321148825065271</v>
      </c>
      <c r="G882" s="10">
        <v>164</v>
      </c>
      <c r="H882" s="19">
        <f t="shared" ref="H882:H943" si="88">G882/168</f>
        <v>0.97619047619047616</v>
      </c>
      <c r="I882" s="10">
        <v>1609</v>
      </c>
      <c r="J882" s="136">
        <v>3.25</v>
      </c>
      <c r="K882" s="132">
        <v>7.1999999999999995E-2</v>
      </c>
      <c r="M882" s="133" t="s">
        <v>393</v>
      </c>
      <c r="N882" s="9" t="s">
        <v>82</v>
      </c>
      <c r="O882" s="10">
        <v>1445</v>
      </c>
      <c r="P882" s="19">
        <f t="shared" si="85"/>
        <v>0.8980733374766936</v>
      </c>
      <c r="Q882" s="10">
        <v>164</v>
      </c>
      <c r="R882" s="19">
        <f t="shared" si="86"/>
        <v>0.1019266625233064</v>
      </c>
      <c r="S882" s="10">
        <v>1609</v>
      </c>
      <c r="T882" s="136">
        <v>3.25</v>
      </c>
      <c r="U882" s="132">
        <v>7.1999999999999995E-2</v>
      </c>
    </row>
    <row r="883" spans="3:21" x14ac:dyDescent="0.3">
      <c r="C883" s="134"/>
      <c r="D883" s="9" t="s">
        <v>83</v>
      </c>
      <c r="E883" s="10">
        <v>87</v>
      </c>
      <c r="F883" s="19">
        <f t="shared" si="87"/>
        <v>5.6788511749347258E-2</v>
      </c>
      <c r="G883" s="10">
        <v>4</v>
      </c>
      <c r="H883" s="19">
        <f t="shared" si="88"/>
        <v>2.3809523809523808E-2</v>
      </c>
      <c r="I883" s="10">
        <v>91</v>
      </c>
      <c r="J883" s="136"/>
      <c r="K883" s="132"/>
      <c r="M883" s="134"/>
      <c r="N883" s="9" t="s">
        <v>83</v>
      </c>
      <c r="O883" s="10">
        <v>87</v>
      </c>
      <c r="P883" s="19">
        <f t="shared" si="85"/>
        <v>0.95604395604395609</v>
      </c>
      <c r="Q883" s="10">
        <v>4</v>
      </c>
      <c r="R883" s="19">
        <f t="shared" si="86"/>
        <v>4.3956043956043959E-2</v>
      </c>
      <c r="S883" s="10">
        <v>91</v>
      </c>
      <c r="T883" s="136"/>
      <c r="U883" s="132"/>
    </row>
    <row r="884" spans="3:21" x14ac:dyDescent="0.3">
      <c r="C884" s="133" t="s">
        <v>394</v>
      </c>
      <c r="D884" s="9" t="s">
        <v>82</v>
      </c>
      <c r="E884" s="10">
        <v>1444</v>
      </c>
      <c r="F884" s="19">
        <f t="shared" si="87"/>
        <v>0.94255874673629247</v>
      </c>
      <c r="G884" s="10">
        <v>162</v>
      </c>
      <c r="H884" s="19">
        <f t="shared" si="88"/>
        <v>0.9642857142857143</v>
      </c>
      <c r="I884" s="10">
        <v>1606</v>
      </c>
      <c r="J884" s="136">
        <v>1.3680000000000001</v>
      </c>
      <c r="K884" s="132">
        <v>0.24199999999999999</v>
      </c>
      <c r="M884" s="133" t="s">
        <v>394</v>
      </c>
      <c r="N884" s="9" t="s">
        <v>82</v>
      </c>
      <c r="O884" s="10">
        <v>1444</v>
      </c>
      <c r="P884" s="19">
        <f t="shared" ref="P884:P946" si="89">O884/S884</f>
        <v>0.89912826899128273</v>
      </c>
      <c r="Q884" s="10">
        <v>162</v>
      </c>
      <c r="R884" s="19">
        <f t="shared" ref="R884:R946" si="90">Q884/S884</f>
        <v>0.10087173100871731</v>
      </c>
      <c r="S884" s="10">
        <v>1606</v>
      </c>
      <c r="T884" s="136">
        <v>1.3680000000000001</v>
      </c>
      <c r="U884" s="132">
        <v>0.24199999999999999</v>
      </c>
    </row>
    <row r="885" spans="3:21" x14ac:dyDescent="0.3">
      <c r="C885" s="134"/>
      <c r="D885" s="9" t="s">
        <v>83</v>
      </c>
      <c r="E885" s="10">
        <v>88</v>
      </c>
      <c r="F885" s="19">
        <f t="shared" si="87"/>
        <v>5.7441253263707574E-2</v>
      </c>
      <c r="G885" s="10">
        <v>6</v>
      </c>
      <c r="H885" s="19">
        <f t="shared" si="88"/>
        <v>3.5714285714285712E-2</v>
      </c>
      <c r="I885" s="10">
        <v>94</v>
      </c>
      <c r="J885" s="136"/>
      <c r="K885" s="132"/>
      <c r="M885" s="134"/>
      <c r="N885" s="9" t="s">
        <v>83</v>
      </c>
      <c r="O885" s="10">
        <v>88</v>
      </c>
      <c r="P885" s="19">
        <f t="shared" si="89"/>
        <v>0.93617021276595747</v>
      </c>
      <c r="Q885" s="10">
        <v>6</v>
      </c>
      <c r="R885" s="19">
        <f t="shared" si="90"/>
        <v>6.3829787234042548E-2</v>
      </c>
      <c r="S885" s="10">
        <v>94</v>
      </c>
      <c r="T885" s="136"/>
      <c r="U885" s="132"/>
    </row>
    <row r="886" spans="3:21" x14ac:dyDescent="0.3">
      <c r="C886" s="133" t="s">
        <v>395</v>
      </c>
      <c r="D886" s="9" t="s">
        <v>82</v>
      </c>
      <c r="E886" s="10">
        <v>1523</v>
      </c>
      <c r="F886" s="19">
        <f t="shared" si="87"/>
        <v>0.99412532637075723</v>
      </c>
      <c r="G886" s="10">
        <v>168</v>
      </c>
      <c r="H886" s="19">
        <f t="shared" si="88"/>
        <v>1</v>
      </c>
      <c r="I886" s="10">
        <v>1691</v>
      </c>
      <c r="J886" s="136"/>
      <c r="K886" s="132"/>
      <c r="M886" s="133" t="s">
        <v>395</v>
      </c>
      <c r="N886" s="9" t="s">
        <v>82</v>
      </c>
      <c r="O886" s="10">
        <v>1523</v>
      </c>
      <c r="P886" s="19">
        <f t="shared" si="89"/>
        <v>0.90065050266114721</v>
      </c>
      <c r="Q886" s="10">
        <v>168</v>
      </c>
      <c r="R886" s="19">
        <f t="shared" si="90"/>
        <v>9.9349497338852746E-2</v>
      </c>
      <c r="S886" s="10">
        <v>1691</v>
      </c>
      <c r="T886" s="136"/>
      <c r="U886" s="132"/>
    </row>
    <row r="887" spans="3:21" x14ac:dyDescent="0.3">
      <c r="C887" s="134"/>
      <c r="D887" s="9" t="s">
        <v>83</v>
      </c>
      <c r="E887" s="10">
        <v>9</v>
      </c>
      <c r="F887" s="19">
        <f t="shared" si="87"/>
        <v>5.8746736292428197E-3</v>
      </c>
      <c r="G887" s="10">
        <v>0</v>
      </c>
      <c r="H887" s="19">
        <f t="shared" si="88"/>
        <v>0</v>
      </c>
      <c r="I887" s="10">
        <v>9</v>
      </c>
      <c r="J887" s="136"/>
      <c r="K887" s="132"/>
      <c r="M887" s="134"/>
      <c r="N887" s="9" t="s">
        <v>83</v>
      </c>
      <c r="O887" s="10">
        <v>9</v>
      </c>
      <c r="P887" s="19">
        <f t="shared" si="89"/>
        <v>1</v>
      </c>
      <c r="Q887" s="10">
        <v>0</v>
      </c>
      <c r="R887" s="19">
        <f t="shared" si="90"/>
        <v>0</v>
      </c>
      <c r="S887" s="10">
        <v>9</v>
      </c>
      <c r="T887" s="136"/>
      <c r="U887" s="132"/>
    </row>
    <row r="888" spans="3:21" x14ac:dyDescent="0.3">
      <c r="C888" s="133" t="s">
        <v>396</v>
      </c>
      <c r="D888" s="9" t="s">
        <v>82</v>
      </c>
      <c r="E888" s="10">
        <v>1530</v>
      </c>
      <c r="F888" s="19">
        <f t="shared" si="87"/>
        <v>0.99869451697127942</v>
      </c>
      <c r="G888" s="10">
        <v>167</v>
      </c>
      <c r="H888" s="19">
        <f t="shared" si="88"/>
        <v>0.99404761904761907</v>
      </c>
      <c r="I888" s="10">
        <v>1697</v>
      </c>
      <c r="J888" s="136">
        <v>1.8560000000000001</v>
      </c>
      <c r="K888" s="132">
        <v>0.26800000000000002</v>
      </c>
      <c r="M888" s="133" t="s">
        <v>396</v>
      </c>
      <c r="N888" s="9" t="s">
        <v>82</v>
      </c>
      <c r="O888" s="10">
        <v>1530</v>
      </c>
      <c r="P888" s="19">
        <f t="shared" si="89"/>
        <v>0.90159104301708903</v>
      </c>
      <c r="Q888" s="10">
        <v>167</v>
      </c>
      <c r="R888" s="19">
        <f t="shared" si="90"/>
        <v>9.8408956982911022E-2</v>
      </c>
      <c r="S888" s="10">
        <v>1697</v>
      </c>
      <c r="T888" s="136">
        <v>1.8560000000000001</v>
      </c>
      <c r="U888" s="132">
        <v>0.26800000000000002</v>
      </c>
    </row>
    <row r="889" spans="3:21" x14ac:dyDescent="0.3">
      <c r="C889" s="134"/>
      <c r="D889" s="9" t="s">
        <v>83</v>
      </c>
      <c r="E889" s="10">
        <v>2</v>
      </c>
      <c r="F889" s="19">
        <f t="shared" si="87"/>
        <v>1.3054830287206266E-3</v>
      </c>
      <c r="G889" s="10">
        <v>1</v>
      </c>
      <c r="H889" s="19">
        <f t="shared" si="88"/>
        <v>5.9523809523809521E-3</v>
      </c>
      <c r="I889" s="10">
        <v>3</v>
      </c>
      <c r="J889" s="136"/>
      <c r="K889" s="132"/>
      <c r="M889" s="134"/>
      <c r="N889" s="9" t="s">
        <v>83</v>
      </c>
      <c r="O889" s="10">
        <v>2</v>
      </c>
      <c r="P889" s="19">
        <f t="shared" si="89"/>
        <v>0.66666666666666663</v>
      </c>
      <c r="Q889" s="10">
        <v>1</v>
      </c>
      <c r="R889" s="19">
        <f t="shared" si="90"/>
        <v>0.33333333333333331</v>
      </c>
      <c r="S889" s="10">
        <v>3</v>
      </c>
      <c r="T889" s="136"/>
      <c r="U889" s="132"/>
    </row>
    <row r="890" spans="3:21" x14ac:dyDescent="0.3">
      <c r="C890" s="133" t="s">
        <v>397</v>
      </c>
      <c r="D890" s="9" t="s">
        <v>82</v>
      </c>
      <c r="E890" s="10">
        <v>1503</v>
      </c>
      <c r="F890" s="19">
        <f t="shared" si="87"/>
        <v>0.9810704960835509</v>
      </c>
      <c r="G890" s="10">
        <v>167</v>
      </c>
      <c r="H890" s="19">
        <f t="shared" si="88"/>
        <v>0.99404761904761907</v>
      </c>
      <c r="I890" s="10">
        <v>1670</v>
      </c>
      <c r="J890" s="136">
        <v>1.4710000000000001</v>
      </c>
      <c r="K890" s="132">
        <v>0.35399999999999998</v>
      </c>
      <c r="M890" s="133" t="s">
        <v>397</v>
      </c>
      <c r="N890" s="9" t="s">
        <v>82</v>
      </c>
      <c r="O890" s="10">
        <v>1503</v>
      </c>
      <c r="P890" s="19">
        <f t="shared" si="89"/>
        <v>0.9</v>
      </c>
      <c r="Q890" s="10">
        <v>167</v>
      </c>
      <c r="R890" s="19">
        <f t="shared" si="90"/>
        <v>0.1</v>
      </c>
      <c r="S890" s="10">
        <v>1670</v>
      </c>
      <c r="T890" s="136">
        <v>1.4710000000000001</v>
      </c>
      <c r="U890" s="132">
        <v>0.35399999999999998</v>
      </c>
    </row>
    <row r="891" spans="3:21" x14ac:dyDescent="0.3">
      <c r="C891" s="134"/>
      <c r="D891" s="9" t="s">
        <v>83</v>
      </c>
      <c r="E891" s="10">
        <v>29</v>
      </c>
      <c r="F891" s="19">
        <f t="shared" si="87"/>
        <v>1.8929503916449087E-2</v>
      </c>
      <c r="G891" s="10">
        <v>1</v>
      </c>
      <c r="H891" s="19">
        <f t="shared" si="88"/>
        <v>5.9523809523809521E-3</v>
      </c>
      <c r="I891" s="10">
        <v>30</v>
      </c>
      <c r="J891" s="136"/>
      <c r="K891" s="132"/>
      <c r="M891" s="134"/>
      <c r="N891" s="9" t="s">
        <v>83</v>
      </c>
      <c r="O891" s="10">
        <v>29</v>
      </c>
      <c r="P891" s="19">
        <f t="shared" si="89"/>
        <v>0.96666666666666667</v>
      </c>
      <c r="Q891" s="10">
        <v>1</v>
      </c>
      <c r="R891" s="19">
        <f t="shared" si="90"/>
        <v>3.3333333333333333E-2</v>
      </c>
      <c r="S891" s="10">
        <v>30</v>
      </c>
      <c r="T891" s="136"/>
      <c r="U891" s="132"/>
    </row>
    <row r="892" spans="3:21" x14ac:dyDescent="0.3">
      <c r="C892" s="133" t="s">
        <v>398</v>
      </c>
      <c r="D892" s="9" t="s">
        <v>111</v>
      </c>
      <c r="E892" s="10">
        <v>9</v>
      </c>
      <c r="F892" s="19">
        <f t="shared" si="87"/>
        <v>5.8746736292428197E-3</v>
      </c>
      <c r="G892" s="10">
        <v>1</v>
      </c>
      <c r="H892" s="19">
        <f t="shared" si="88"/>
        <v>5.9523809523809521E-3</v>
      </c>
      <c r="I892" s="10">
        <v>10</v>
      </c>
      <c r="J892" s="132">
        <v>2.4790000000000001</v>
      </c>
      <c r="K892" s="132">
        <v>0.871</v>
      </c>
      <c r="M892" s="133" t="s">
        <v>398</v>
      </c>
      <c r="N892" s="9" t="s">
        <v>111</v>
      </c>
      <c r="O892" s="10">
        <v>9</v>
      </c>
      <c r="P892" s="19">
        <f t="shared" si="89"/>
        <v>0.9</v>
      </c>
      <c r="Q892" s="10">
        <v>1</v>
      </c>
      <c r="R892" s="19">
        <f t="shared" si="90"/>
        <v>0.1</v>
      </c>
      <c r="S892" s="10">
        <v>10</v>
      </c>
      <c r="T892" s="132">
        <v>2.4790000000000001</v>
      </c>
      <c r="U892" s="132">
        <v>0.871</v>
      </c>
    </row>
    <row r="893" spans="3:21" x14ac:dyDescent="0.3">
      <c r="C893" s="134"/>
      <c r="D893" s="9" t="s">
        <v>112</v>
      </c>
      <c r="E893" s="10">
        <v>134</v>
      </c>
      <c r="F893" s="19">
        <f t="shared" si="87"/>
        <v>8.7467362924281991E-2</v>
      </c>
      <c r="G893" s="10">
        <v>13</v>
      </c>
      <c r="H893" s="19">
        <f t="shared" si="88"/>
        <v>7.7380952380952384E-2</v>
      </c>
      <c r="I893" s="10">
        <v>147</v>
      </c>
      <c r="J893" s="132"/>
      <c r="K893" s="132"/>
      <c r="M893" s="134"/>
      <c r="N893" s="9" t="s">
        <v>112</v>
      </c>
      <c r="O893" s="10">
        <v>134</v>
      </c>
      <c r="P893" s="19">
        <f t="shared" si="89"/>
        <v>0.91156462585034015</v>
      </c>
      <c r="Q893" s="10">
        <v>13</v>
      </c>
      <c r="R893" s="19">
        <f t="shared" si="90"/>
        <v>8.8435374149659865E-2</v>
      </c>
      <c r="S893" s="10">
        <v>147</v>
      </c>
      <c r="T893" s="132"/>
      <c r="U893" s="132"/>
    </row>
    <row r="894" spans="3:21" ht="22.8" x14ac:dyDescent="0.3">
      <c r="C894" s="134"/>
      <c r="D894" s="9" t="s">
        <v>113</v>
      </c>
      <c r="E894" s="10">
        <v>8</v>
      </c>
      <c r="F894" s="19">
        <f t="shared" si="87"/>
        <v>5.2219321148825066E-3</v>
      </c>
      <c r="G894" s="10">
        <v>1</v>
      </c>
      <c r="H894" s="19">
        <f t="shared" si="88"/>
        <v>5.9523809523809521E-3</v>
      </c>
      <c r="I894" s="10">
        <v>9</v>
      </c>
      <c r="J894" s="132"/>
      <c r="K894" s="132"/>
      <c r="M894" s="134"/>
      <c r="N894" s="9" t="s">
        <v>113</v>
      </c>
      <c r="O894" s="10">
        <v>8</v>
      </c>
      <c r="P894" s="19">
        <f t="shared" si="89"/>
        <v>0.88888888888888884</v>
      </c>
      <c r="Q894" s="10">
        <v>1</v>
      </c>
      <c r="R894" s="19">
        <f t="shared" si="90"/>
        <v>0.1111111111111111</v>
      </c>
      <c r="S894" s="10">
        <v>9</v>
      </c>
      <c r="T894" s="132"/>
      <c r="U894" s="132"/>
    </row>
    <row r="895" spans="3:21" ht="22.8" x14ac:dyDescent="0.3">
      <c r="C895" s="134"/>
      <c r="D895" s="9" t="s">
        <v>114</v>
      </c>
      <c r="E895" s="10">
        <v>3</v>
      </c>
      <c r="F895" s="19">
        <f t="shared" si="87"/>
        <v>1.9582245430809398E-3</v>
      </c>
      <c r="G895" s="10">
        <v>1</v>
      </c>
      <c r="H895" s="19">
        <f t="shared" si="88"/>
        <v>5.9523809523809521E-3</v>
      </c>
      <c r="I895" s="10">
        <v>4</v>
      </c>
      <c r="J895" s="132"/>
      <c r="K895" s="132"/>
      <c r="M895" s="134"/>
      <c r="N895" s="9" t="s">
        <v>114</v>
      </c>
      <c r="O895" s="10">
        <v>3</v>
      </c>
      <c r="P895" s="19">
        <f t="shared" si="89"/>
        <v>0.75</v>
      </c>
      <c r="Q895" s="10">
        <v>1</v>
      </c>
      <c r="R895" s="19">
        <f t="shared" si="90"/>
        <v>0.25</v>
      </c>
      <c r="S895" s="10">
        <v>4</v>
      </c>
      <c r="T895" s="132"/>
      <c r="U895" s="132"/>
    </row>
    <row r="896" spans="3:21" ht="22.8" x14ac:dyDescent="0.3">
      <c r="C896" s="134"/>
      <c r="D896" s="9" t="s">
        <v>115</v>
      </c>
      <c r="E896" s="10">
        <v>15</v>
      </c>
      <c r="F896" s="19">
        <f t="shared" si="87"/>
        <v>9.7911227154047001E-3</v>
      </c>
      <c r="G896" s="10">
        <v>3</v>
      </c>
      <c r="H896" s="19">
        <f t="shared" si="88"/>
        <v>1.7857142857142856E-2</v>
      </c>
      <c r="I896" s="10">
        <v>18</v>
      </c>
      <c r="J896" s="132"/>
      <c r="K896" s="132"/>
      <c r="M896" s="134"/>
      <c r="N896" s="9" t="s">
        <v>115</v>
      </c>
      <c r="O896" s="10">
        <v>15</v>
      </c>
      <c r="P896" s="19">
        <f t="shared" si="89"/>
        <v>0.83333333333333337</v>
      </c>
      <c r="Q896" s="10">
        <v>3</v>
      </c>
      <c r="R896" s="19">
        <f t="shared" si="90"/>
        <v>0.16666666666666666</v>
      </c>
      <c r="S896" s="10">
        <v>18</v>
      </c>
      <c r="T896" s="132"/>
      <c r="U896" s="132"/>
    </row>
    <row r="897" spans="3:21" x14ac:dyDescent="0.3">
      <c r="C897" s="134"/>
      <c r="D897" s="9" t="s">
        <v>82</v>
      </c>
      <c r="E897" s="10">
        <v>1360</v>
      </c>
      <c r="F897" s="19">
        <f t="shared" si="87"/>
        <v>0.8877284595300261</v>
      </c>
      <c r="G897" s="10">
        <v>149</v>
      </c>
      <c r="H897" s="19">
        <f t="shared" si="88"/>
        <v>0.88690476190476186</v>
      </c>
      <c r="I897" s="10">
        <v>1509</v>
      </c>
      <c r="J897" s="132"/>
      <c r="K897" s="132"/>
      <c r="M897" s="134"/>
      <c r="N897" s="9" t="s">
        <v>82</v>
      </c>
      <c r="O897" s="10">
        <v>1360</v>
      </c>
      <c r="P897" s="19">
        <f t="shared" si="89"/>
        <v>0.90125911199469844</v>
      </c>
      <c r="Q897" s="10">
        <v>149</v>
      </c>
      <c r="R897" s="19">
        <f t="shared" si="90"/>
        <v>9.8740888005301522E-2</v>
      </c>
      <c r="S897" s="10">
        <v>1509</v>
      </c>
      <c r="T897" s="132"/>
      <c r="U897" s="132"/>
    </row>
    <row r="898" spans="3:21" x14ac:dyDescent="0.3">
      <c r="C898" s="134"/>
      <c r="D898" s="9" t="s">
        <v>116</v>
      </c>
      <c r="E898" s="10">
        <v>3</v>
      </c>
      <c r="F898" s="19">
        <f t="shared" si="87"/>
        <v>1.9582245430809398E-3</v>
      </c>
      <c r="G898" s="10">
        <v>0</v>
      </c>
      <c r="H898" s="19">
        <f t="shared" si="88"/>
        <v>0</v>
      </c>
      <c r="I898" s="10">
        <v>3</v>
      </c>
      <c r="J898" s="132"/>
      <c r="K898" s="132"/>
      <c r="M898" s="134"/>
      <c r="N898" s="9" t="s">
        <v>116</v>
      </c>
      <c r="O898" s="10">
        <v>3</v>
      </c>
      <c r="P898" s="19">
        <f t="shared" si="89"/>
        <v>1</v>
      </c>
      <c r="Q898" s="10">
        <v>0</v>
      </c>
      <c r="R898" s="19">
        <f t="shared" si="90"/>
        <v>0</v>
      </c>
      <c r="S898" s="10">
        <v>3</v>
      </c>
      <c r="T898" s="132"/>
      <c r="U898" s="132"/>
    </row>
    <row r="899" spans="3:21" x14ac:dyDescent="0.3">
      <c r="C899" s="9" t="s">
        <v>399</v>
      </c>
      <c r="D899" s="9" t="s">
        <v>82</v>
      </c>
      <c r="E899" s="10">
        <v>1532</v>
      </c>
      <c r="F899" s="19">
        <f t="shared" si="87"/>
        <v>1</v>
      </c>
      <c r="G899" s="10">
        <v>168</v>
      </c>
      <c r="H899" s="19">
        <f t="shared" si="88"/>
        <v>1</v>
      </c>
      <c r="I899" s="10">
        <v>1700</v>
      </c>
      <c r="J899" s="11"/>
      <c r="K899" s="11"/>
      <c r="M899" s="9" t="s">
        <v>399</v>
      </c>
      <c r="N899" s="9" t="s">
        <v>82</v>
      </c>
      <c r="O899" s="10">
        <v>1532</v>
      </c>
      <c r="P899" s="19">
        <f t="shared" si="89"/>
        <v>0.90117647058823525</v>
      </c>
      <c r="Q899" s="10">
        <v>168</v>
      </c>
      <c r="R899" s="19">
        <f t="shared" si="90"/>
        <v>9.8823529411764699E-2</v>
      </c>
      <c r="S899" s="10">
        <v>1700</v>
      </c>
      <c r="T899" s="11"/>
      <c r="U899" s="11"/>
    </row>
    <row r="900" spans="3:21" x14ac:dyDescent="0.3">
      <c r="C900" s="133" t="s">
        <v>400</v>
      </c>
      <c r="D900" s="9" t="s">
        <v>82</v>
      </c>
      <c r="E900" s="10">
        <v>1526</v>
      </c>
      <c r="F900" s="19">
        <f t="shared" si="87"/>
        <v>0.99608355091383816</v>
      </c>
      <c r="G900" s="10">
        <v>168</v>
      </c>
      <c r="H900" s="19">
        <f t="shared" si="88"/>
        <v>1</v>
      </c>
      <c r="I900" s="10">
        <v>1694</v>
      </c>
      <c r="J900" s="136">
        <v>0.66</v>
      </c>
      <c r="K900" s="132">
        <v>0.41599999999999998</v>
      </c>
      <c r="M900" s="133" t="s">
        <v>400</v>
      </c>
      <c r="N900" s="9" t="s">
        <v>82</v>
      </c>
      <c r="O900" s="10">
        <v>1526</v>
      </c>
      <c r="P900" s="19">
        <f t="shared" si="89"/>
        <v>0.90082644628099173</v>
      </c>
      <c r="Q900" s="10">
        <v>168</v>
      </c>
      <c r="R900" s="19">
        <f t="shared" si="90"/>
        <v>9.9173553719008267E-2</v>
      </c>
      <c r="S900" s="10">
        <v>1694</v>
      </c>
      <c r="T900" s="136">
        <v>0.66</v>
      </c>
      <c r="U900" s="132">
        <v>0.41599999999999998</v>
      </c>
    </row>
    <row r="901" spans="3:21" x14ac:dyDescent="0.3">
      <c r="C901" s="134"/>
      <c r="D901" s="9" t="s">
        <v>83</v>
      </c>
      <c r="E901" s="10">
        <v>6</v>
      </c>
      <c r="F901" s="19">
        <f t="shared" si="87"/>
        <v>3.9164490861618795E-3</v>
      </c>
      <c r="G901" s="10">
        <v>0</v>
      </c>
      <c r="H901" s="19">
        <f t="shared" si="88"/>
        <v>0</v>
      </c>
      <c r="I901" s="10">
        <v>6</v>
      </c>
      <c r="J901" s="136"/>
      <c r="K901" s="132"/>
      <c r="M901" s="134"/>
      <c r="N901" s="9" t="s">
        <v>83</v>
      </c>
      <c r="O901" s="10">
        <v>6</v>
      </c>
      <c r="P901" s="19">
        <f t="shared" si="89"/>
        <v>1</v>
      </c>
      <c r="Q901" s="10">
        <v>0</v>
      </c>
      <c r="R901" s="19">
        <f t="shared" si="90"/>
        <v>0</v>
      </c>
      <c r="S901" s="10">
        <v>6</v>
      </c>
      <c r="T901" s="136"/>
      <c r="U901" s="132"/>
    </row>
    <row r="902" spans="3:21" x14ac:dyDescent="0.3">
      <c r="C902" s="133" t="s">
        <v>401</v>
      </c>
      <c r="D902" s="9" t="s">
        <v>82</v>
      </c>
      <c r="E902" s="10">
        <v>1524</v>
      </c>
      <c r="F902" s="19">
        <f t="shared" si="87"/>
        <v>0.99477806788511747</v>
      </c>
      <c r="G902" s="10">
        <v>168</v>
      </c>
      <c r="H902" s="19">
        <f t="shared" si="88"/>
        <v>1</v>
      </c>
      <c r="I902" s="10">
        <v>1692</v>
      </c>
      <c r="J902" s="136">
        <v>0.88100000000000001</v>
      </c>
      <c r="K902" s="132">
        <v>0.34799999999999998</v>
      </c>
      <c r="M902" s="133" t="s">
        <v>401</v>
      </c>
      <c r="N902" s="9" t="s">
        <v>82</v>
      </c>
      <c r="O902" s="10">
        <v>1524</v>
      </c>
      <c r="P902" s="19">
        <f t="shared" si="89"/>
        <v>0.900709219858156</v>
      </c>
      <c r="Q902" s="10">
        <v>168</v>
      </c>
      <c r="R902" s="19">
        <f t="shared" si="90"/>
        <v>9.9290780141843976E-2</v>
      </c>
      <c r="S902" s="10">
        <v>1692</v>
      </c>
      <c r="T902" s="136">
        <v>0.88100000000000001</v>
      </c>
      <c r="U902" s="132">
        <v>0.34799999999999998</v>
      </c>
    </row>
    <row r="903" spans="3:21" x14ac:dyDescent="0.3">
      <c r="C903" s="134"/>
      <c r="D903" s="9" t="s">
        <v>83</v>
      </c>
      <c r="E903" s="10">
        <v>8</v>
      </c>
      <c r="F903" s="19">
        <f t="shared" si="87"/>
        <v>5.2219321148825066E-3</v>
      </c>
      <c r="G903" s="10">
        <v>0</v>
      </c>
      <c r="H903" s="19">
        <f t="shared" si="88"/>
        <v>0</v>
      </c>
      <c r="I903" s="10">
        <v>8</v>
      </c>
      <c r="J903" s="136"/>
      <c r="K903" s="132"/>
      <c r="M903" s="134"/>
      <c r="N903" s="9" t="s">
        <v>83</v>
      </c>
      <c r="O903" s="10">
        <v>8</v>
      </c>
      <c r="P903" s="19">
        <f t="shared" si="89"/>
        <v>1</v>
      </c>
      <c r="Q903" s="10">
        <v>0</v>
      </c>
      <c r="R903" s="19">
        <f t="shared" si="90"/>
        <v>0</v>
      </c>
      <c r="S903" s="10">
        <v>8</v>
      </c>
      <c r="T903" s="136"/>
      <c r="U903" s="132"/>
    </row>
    <row r="904" spans="3:21" x14ac:dyDescent="0.3">
      <c r="C904" s="133" t="s">
        <v>402</v>
      </c>
      <c r="D904" s="9" t="s">
        <v>121</v>
      </c>
      <c r="E904" s="10">
        <v>1203</v>
      </c>
      <c r="F904" s="19">
        <f t="shared" si="87"/>
        <v>0.78524804177545693</v>
      </c>
      <c r="G904" s="10">
        <v>136</v>
      </c>
      <c r="H904" s="19">
        <f t="shared" si="88"/>
        <v>0.80952380952380953</v>
      </c>
      <c r="I904" s="10">
        <v>1339</v>
      </c>
      <c r="J904" s="132">
        <v>5.0970000000000004</v>
      </c>
      <c r="K904" s="132">
        <v>0.27700000000000002</v>
      </c>
      <c r="M904" s="133" t="s">
        <v>402</v>
      </c>
      <c r="N904" s="9" t="s">
        <v>121</v>
      </c>
      <c r="O904" s="10">
        <v>1203</v>
      </c>
      <c r="P904" s="19">
        <f t="shared" si="89"/>
        <v>0.89843166542195674</v>
      </c>
      <c r="Q904" s="10">
        <v>136</v>
      </c>
      <c r="R904" s="19">
        <f t="shared" si="90"/>
        <v>0.10156833457804332</v>
      </c>
      <c r="S904" s="10">
        <v>1339</v>
      </c>
      <c r="T904" s="132">
        <v>5.0970000000000004</v>
      </c>
      <c r="U904" s="132">
        <v>0.27700000000000002</v>
      </c>
    </row>
    <row r="905" spans="3:21" x14ac:dyDescent="0.3">
      <c r="C905" s="134"/>
      <c r="D905" s="9" t="s">
        <v>122</v>
      </c>
      <c r="E905" s="10">
        <v>7</v>
      </c>
      <c r="F905" s="19">
        <f t="shared" si="87"/>
        <v>4.5691906005221935E-3</v>
      </c>
      <c r="G905" s="10">
        <v>0</v>
      </c>
      <c r="H905" s="19">
        <f t="shared" si="88"/>
        <v>0</v>
      </c>
      <c r="I905" s="10">
        <v>7</v>
      </c>
      <c r="J905" s="132"/>
      <c r="K905" s="132"/>
      <c r="M905" s="134"/>
      <c r="N905" s="9" t="s">
        <v>122</v>
      </c>
      <c r="O905" s="10">
        <v>7</v>
      </c>
      <c r="P905" s="19">
        <f t="shared" si="89"/>
        <v>1</v>
      </c>
      <c r="Q905" s="10">
        <v>0</v>
      </c>
      <c r="R905" s="19">
        <f t="shared" si="90"/>
        <v>0</v>
      </c>
      <c r="S905" s="10">
        <v>7</v>
      </c>
      <c r="T905" s="132"/>
      <c r="U905" s="132"/>
    </row>
    <row r="906" spans="3:21" ht="22.8" x14ac:dyDescent="0.3">
      <c r="C906" s="134"/>
      <c r="D906" s="9" t="s">
        <v>123</v>
      </c>
      <c r="E906" s="10">
        <v>156</v>
      </c>
      <c r="F906" s="19">
        <f t="shared" si="87"/>
        <v>0.10182767624020887</v>
      </c>
      <c r="G906" s="10">
        <v>11</v>
      </c>
      <c r="H906" s="19">
        <f t="shared" si="88"/>
        <v>6.5476190476190479E-2</v>
      </c>
      <c r="I906" s="10">
        <v>167</v>
      </c>
      <c r="J906" s="132"/>
      <c r="K906" s="132"/>
      <c r="M906" s="134"/>
      <c r="N906" s="9" t="s">
        <v>123</v>
      </c>
      <c r="O906" s="10">
        <v>156</v>
      </c>
      <c r="P906" s="19">
        <f t="shared" si="89"/>
        <v>0.93413173652694614</v>
      </c>
      <c r="Q906" s="10">
        <v>11</v>
      </c>
      <c r="R906" s="19">
        <f t="shared" si="90"/>
        <v>6.5868263473053898E-2</v>
      </c>
      <c r="S906" s="10">
        <v>167</v>
      </c>
      <c r="T906" s="132"/>
      <c r="U906" s="132"/>
    </row>
    <row r="907" spans="3:21" ht="34.200000000000003" x14ac:dyDescent="0.3">
      <c r="C907" s="134"/>
      <c r="D907" s="9" t="s">
        <v>124</v>
      </c>
      <c r="E907" s="10">
        <v>121</v>
      </c>
      <c r="F907" s="19">
        <f t="shared" si="87"/>
        <v>7.8981723237597917E-2</v>
      </c>
      <c r="G907" s="10">
        <v>18</v>
      </c>
      <c r="H907" s="19">
        <f t="shared" si="88"/>
        <v>0.10714285714285714</v>
      </c>
      <c r="I907" s="10">
        <v>139</v>
      </c>
      <c r="J907" s="132"/>
      <c r="K907" s="132"/>
      <c r="M907" s="134"/>
      <c r="N907" s="9" t="s">
        <v>124</v>
      </c>
      <c r="O907" s="10">
        <v>121</v>
      </c>
      <c r="P907" s="19">
        <f t="shared" si="89"/>
        <v>0.87050359712230219</v>
      </c>
      <c r="Q907" s="10">
        <v>18</v>
      </c>
      <c r="R907" s="19">
        <f t="shared" si="90"/>
        <v>0.12949640287769784</v>
      </c>
      <c r="S907" s="10">
        <v>139</v>
      </c>
      <c r="T907" s="132"/>
      <c r="U907" s="132"/>
    </row>
    <row r="908" spans="3:21" x14ac:dyDescent="0.3">
      <c r="C908" s="134"/>
      <c r="D908" s="9" t="s">
        <v>125</v>
      </c>
      <c r="E908" s="10">
        <v>45</v>
      </c>
      <c r="F908" s="19">
        <f t="shared" si="87"/>
        <v>2.93733681462141E-2</v>
      </c>
      <c r="G908" s="10">
        <v>3</v>
      </c>
      <c r="H908" s="19">
        <f t="shared" si="88"/>
        <v>1.7857142857142856E-2</v>
      </c>
      <c r="I908" s="10">
        <v>48</v>
      </c>
      <c r="J908" s="132"/>
      <c r="K908" s="132"/>
      <c r="M908" s="134"/>
      <c r="N908" s="9" t="s">
        <v>125</v>
      </c>
      <c r="O908" s="10">
        <v>45</v>
      </c>
      <c r="P908" s="19">
        <f t="shared" si="89"/>
        <v>0.9375</v>
      </c>
      <c r="Q908" s="10">
        <v>3</v>
      </c>
      <c r="R908" s="19">
        <f t="shared" si="90"/>
        <v>6.25E-2</v>
      </c>
      <c r="S908" s="10">
        <v>48</v>
      </c>
      <c r="T908" s="132"/>
      <c r="U908" s="132"/>
    </row>
    <row r="909" spans="3:21" x14ac:dyDescent="0.3">
      <c r="C909" s="133" t="s">
        <v>403</v>
      </c>
      <c r="D909" s="9" t="s">
        <v>127</v>
      </c>
      <c r="E909" s="10">
        <v>176</v>
      </c>
      <c r="F909" s="19">
        <f t="shared" si="87"/>
        <v>0.11488250652741515</v>
      </c>
      <c r="G909" s="10">
        <v>22</v>
      </c>
      <c r="H909" s="19">
        <f t="shared" si="88"/>
        <v>0.13095238095238096</v>
      </c>
      <c r="I909" s="10">
        <v>198</v>
      </c>
      <c r="J909" s="132">
        <v>3.8359999999999999</v>
      </c>
      <c r="K909" s="132">
        <v>0.14699999999999999</v>
      </c>
      <c r="M909" s="133" t="s">
        <v>403</v>
      </c>
      <c r="N909" s="9" t="s">
        <v>127</v>
      </c>
      <c r="O909" s="10">
        <v>176</v>
      </c>
      <c r="P909" s="19">
        <f t="shared" si="89"/>
        <v>0.88888888888888884</v>
      </c>
      <c r="Q909" s="10">
        <v>22</v>
      </c>
      <c r="R909" s="19">
        <f t="shared" si="90"/>
        <v>0.1111111111111111</v>
      </c>
      <c r="S909" s="10">
        <v>198</v>
      </c>
      <c r="T909" s="132">
        <v>3.8359999999999999</v>
      </c>
      <c r="U909" s="132">
        <v>0.14699999999999999</v>
      </c>
    </row>
    <row r="910" spans="3:21" x14ac:dyDescent="0.3">
      <c r="C910" s="134"/>
      <c r="D910" s="9" t="s">
        <v>128</v>
      </c>
      <c r="E910" s="10">
        <v>1051</v>
      </c>
      <c r="F910" s="19">
        <f t="shared" si="87"/>
        <v>0.68603133159268925</v>
      </c>
      <c r="G910" s="10">
        <v>123</v>
      </c>
      <c r="H910" s="19">
        <f t="shared" si="88"/>
        <v>0.7321428571428571</v>
      </c>
      <c r="I910" s="10">
        <v>1174</v>
      </c>
      <c r="J910" s="132"/>
      <c r="K910" s="132"/>
      <c r="M910" s="134"/>
      <c r="N910" s="9" t="s">
        <v>128</v>
      </c>
      <c r="O910" s="10">
        <v>1051</v>
      </c>
      <c r="P910" s="19">
        <f t="shared" si="89"/>
        <v>0.89522998296422485</v>
      </c>
      <c r="Q910" s="10">
        <v>123</v>
      </c>
      <c r="R910" s="19">
        <f t="shared" si="90"/>
        <v>0.10477001703577513</v>
      </c>
      <c r="S910" s="10">
        <v>1174</v>
      </c>
      <c r="T910" s="132"/>
      <c r="U910" s="132"/>
    </row>
    <row r="911" spans="3:21" x14ac:dyDescent="0.3">
      <c r="C911" s="134"/>
      <c r="D911" s="9" t="s">
        <v>129</v>
      </c>
      <c r="E911" s="10">
        <v>305</v>
      </c>
      <c r="F911" s="19">
        <f t="shared" si="87"/>
        <v>0.19908616187989556</v>
      </c>
      <c r="G911" s="10">
        <v>23</v>
      </c>
      <c r="H911" s="19">
        <f t="shared" si="88"/>
        <v>0.13690476190476192</v>
      </c>
      <c r="I911" s="10">
        <v>328</v>
      </c>
      <c r="J911" s="132"/>
      <c r="K911" s="132"/>
      <c r="M911" s="134"/>
      <c r="N911" s="9" t="s">
        <v>129</v>
      </c>
      <c r="O911" s="10">
        <v>305</v>
      </c>
      <c r="P911" s="19">
        <f t="shared" si="89"/>
        <v>0.92987804878048785</v>
      </c>
      <c r="Q911" s="10">
        <v>23</v>
      </c>
      <c r="R911" s="19">
        <f t="shared" si="90"/>
        <v>7.0121951219512202E-2</v>
      </c>
      <c r="S911" s="10">
        <v>328</v>
      </c>
      <c r="T911" s="132"/>
      <c r="U911" s="132"/>
    </row>
    <row r="912" spans="3:21" x14ac:dyDescent="0.3">
      <c r="C912" s="133" t="s">
        <v>404</v>
      </c>
      <c r="D912" s="9" t="s">
        <v>131</v>
      </c>
      <c r="E912" s="10">
        <v>125</v>
      </c>
      <c r="F912" s="19">
        <f t="shared" si="87"/>
        <v>8.159268929503917E-2</v>
      </c>
      <c r="G912" s="10">
        <v>58</v>
      </c>
      <c r="H912" s="19">
        <f t="shared" si="88"/>
        <v>0.34523809523809523</v>
      </c>
      <c r="I912" s="10">
        <v>183</v>
      </c>
      <c r="J912" s="132">
        <v>137.381</v>
      </c>
      <c r="K912" s="135">
        <v>1E-3</v>
      </c>
      <c r="M912" s="133" t="s">
        <v>404</v>
      </c>
      <c r="N912" s="9" t="s">
        <v>131</v>
      </c>
      <c r="O912" s="10">
        <v>125</v>
      </c>
      <c r="P912" s="19">
        <f t="shared" si="89"/>
        <v>0.68306010928961747</v>
      </c>
      <c r="Q912" s="10">
        <v>58</v>
      </c>
      <c r="R912" s="19">
        <f t="shared" si="90"/>
        <v>0.31693989071038253</v>
      </c>
      <c r="S912" s="10">
        <v>183</v>
      </c>
      <c r="T912" s="132">
        <v>137.381</v>
      </c>
      <c r="U912" s="135">
        <v>1E-3</v>
      </c>
    </row>
    <row r="913" spans="3:21" x14ac:dyDescent="0.3">
      <c r="C913" s="134"/>
      <c r="D913" s="9" t="s">
        <v>121</v>
      </c>
      <c r="E913" s="10">
        <v>1402</v>
      </c>
      <c r="F913" s="19">
        <f t="shared" si="87"/>
        <v>0.91514360313315923</v>
      </c>
      <c r="G913" s="10">
        <v>104</v>
      </c>
      <c r="H913" s="19">
        <f t="shared" si="88"/>
        <v>0.61904761904761907</v>
      </c>
      <c r="I913" s="10">
        <v>1506</v>
      </c>
      <c r="J913" s="132"/>
      <c r="K913" s="132"/>
      <c r="M913" s="134"/>
      <c r="N913" s="9" t="s">
        <v>121</v>
      </c>
      <c r="O913" s="10">
        <v>1402</v>
      </c>
      <c r="P913" s="19">
        <f t="shared" si="89"/>
        <v>0.93094289508632133</v>
      </c>
      <c r="Q913" s="10">
        <v>104</v>
      </c>
      <c r="R913" s="19">
        <f t="shared" si="90"/>
        <v>6.9057104913678613E-2</v>
      </c>
      <c r="S913" s="10">
        <v>1506</v>
      </c>
      <c r="T913" s="132"/>
      <c r="U913" s="132"/>
    </row>
    <row r="914" spans="3:21" x14ac:dyDescent="0.3">
      <c r="C914" s="134"/>
      <c r="D914" s="9" t="s">
        <v>132</v>
      </c>
      <c r="E914" s="10">
        <v>5</v>
      </c>
      <c r="F914" s="19">
        <f t="shared" si="87"/>
        <v>3.2637075718015664E-3</v>
      </c>
      <c r="G914" s="10">
        <v>6</v>
      </c>
      <c r="H914" s="19">
        <f t="shared" si="88"/>
        <v>3.5714285714285712E-2</v>
      </c>
      <c r="I914" s="10">
        <v>11</v>
      </c>
      <c r="J914" s="132"/>
      <c r="K914" s="132"/>
      <c r="M914" s="134"/>
      <c r="N914" s="9" t="s">
        <v>132</v>
      </c>
      <c r="O914" s="10">
        <v>5</v>
      </c>
      <c r="P914" s="19">
        <f t="shared" si="89"/>
        <v>0.45454545454545453</v>
      </c>
      <c r="Q914" s="10">
        <v>6</v>
      </c>
      <c r="R914" s="19">
        <f t="shared" si="90"/>
        <v>0.54545454545454541</v>
      </c>
      <c r="S914" s="10">
        <v>11</v>
      </c>
      <c r="T914" s="132"/>
      <c r="U914" s="132"/>
    </row>
    <row r="915" spans="3:21" x14ac:dyDescent="0.3">
      <c r="C915" s="133" t="s">
        <v>405</v>
      </c>
      <c r="D915" s="9" t="s">
        <v>134</v>
      </c>
      <c r="E915" s="10">
        <v>177</v>
      </c>
      <c r="F915" s="19">
        <f t="shared" si="87"/>
        <v>0.11553524804177545</v>
      </c>
      <c r="G915" s="10">
        <v>11</v>
      </c>
      <c r="H915" s="19">
        <f t="shared" si="88"/>
        <v>6.5476190476190479E-2</v>
      </c>
      <c r="I915" s="10">
        <v>188</v>
      </c>
      <c r="J915" s="132">
        <v>10.725</v>
      </c>
      <c r="K915" s="137">
        <v>0.03</v>
      </c>
      <c r="M915" s="133" t="s">
        <v>405</v>
      </c>
      <c r="N915" s="9" t="s">
        <v>134</v>
      </c>
      <c r="O915" s="10">
        <v>177</v>
      </c>
      <c r="P915" s="19">
        <f t="shared" si="89"/>
        <v>0.94148936170212771</v>
      </c>
      <c r="Q915" s="10">
        <v>11</v>
      </c>
      <c r="R915" s="19">
        <f t="shared" si="90"/>
        <v>5.8510638297872342E-2</v>
      </c>
      <c r="S915" s="10">
        <v>188</v>
      </c>
      <c r="T915" s="132">
        <v>10.725</v>
      </c>
      <c r="U915" s="137">
        <v>0.03</v>
      </c>
    </row>
    <row r="916" spans="3:21" x14ac:dyDescent="0.3">
      <c r="C916" s="134"/>
      <c r="D916" s="9" t="s">
        <v>135</v>
      </c>
      <c r="E916" s="10">
        <v>130</v>
      </c>
      <c r="F916" s="19">
        <f t="shared" si="87"/>
        <v>8.4856396866840725E-2</v>
      </c>
      <c r="G916" s="10">
        <v>21</v>
      </c>
      <c r="H916" s="19">
        <f t="shared" si="88"/>
        <v>0.125</v>
      </c>
      <c r="I916" s="10">
        <v>151</v>
      </c>
      <c r="J916" s="132"/>
      <c r="K916" s="136"/>
      <c r="M916" s="134"/>
      <c r="N916" s="9" t="s">
        <v>135</v>
      </c>
      <c r="O916" s="10">
        <v>130</v>
      </c>
      <c r="P916" s="19">
        <f t="shared" si="89"/>
        <v>0.86092715231788075</v>
      </c>
      <c r="Q916" s="10">
        <v>21</v>
      </c>
      <c r="R916" s="19">
        <f t="shared" si="90"/>
        <v>0.13907284768211919</v>
      </c>
      <c r="S916" s="10">
        <v>151</v>
      </c>
      <c r="T916" s="132"/>
      <c r="U916" s="136"/>
    </row>
    <row r="917" spans="3:21" x14ac:dyDescent="0.3">
      <c r="C917" s="134"/>
      <c r="D917" s="9" t="s">
        <v>136</v>
      </c>
      <c r="E917" s="10">
        <v>433</v>
      </c>
      <c r="F917" s="19">
        <f t="shared" si="87"/>
        <v>0.28263707571801566</v>
      </c>
      <c r="G917" s="10">
        <v>36</v>
      </c>
      <c r="H917" s="19">
        <f t="shared" si="88"/>
        <v>0.21428571428571427</v>
      </c>
      <c r="I917" s="10">
        <v>469</v>
      </c>
      <c r="J917" s="132"/>
      <c r="K917" s="136"/>
      <c r="M917" s="134"/>
      <c r="N917" s="9" t="s">
        <v>136</v>
      </c>
      <c r="O917" s="10">
        <v>433</v>
      </c>
      <c r="P917" s="19">
        <f t="shared" si="89"/>
        <v>0.92324093816631125</v>
      </c>
      <c r="Q917" s="10">
        <v>36</v>
      </c>
      <c r="R917" s="19">
        <f t="shared" si="90"/>
        <v>7.6759061833688705E-2</v>
      </c>
      <c r="S917" s="10">
        <v>469</v>
      </c>
      <c r="T917" s="132"/>
      <c r="U917" s="136"/>
    </row>
    <row r="918" spans="3:21" x14ac:dyDescent="0.3">
      <c r="C918" s="134"/>
      <c r="D918" s="9" t="s">
        <v>137</v>
      </c>
      <c r="E918" s="10">
        <v>57</v>
      </c>
      <c r="F918" s="19">
        <f t="shared" si="87"/>
        <v>3.7206266318537858E-2</v>
      </c>
      <c r="G918" s="10">
        <v>6</v>
      </c>
      <c r="H918" s="19">
        <f t="shared" si="88"/>
        <v>3.5714285714285712E-2</v>
      </c>
      <c r="I918" s="10">
        <v>63</v>
      </c>
      <c r="J918" s="132"/>
      <c r="K918" s="136"/>
      <c r="M918" s="134"/>
      <c r="N918" s="9" t="s">
        <v>137</v>
      </c>
      <c r="O918" s="10">
        <v>57</v>
      </c>
      <c r="P918" s="19">
        <f t="shared" si="89"/>
        <v>0.90476190476190477</v>
      </c>
      <c r="Q918" s="10">
        <v>6</v>
      </c>
      <c r="R918" s="19">
        <f t="shared" si="90"/>
        <v>9.5238095238095233E-2</v>
      </c>
      <c r="S918" s="10">
        <v>63</v>
      </c>
      <c r="T918" s="132"/>
      <c r="U918" s="136"/>
    </row>
    <row r="919" spans="3:21" x14ac:dyDescent="0.3">
      <c r="C919" s="134"/>
      <c r="D919" s="9" t="s">
        <v>138</v>
      </c>
      <c r="E919" s="10">
        <v>735</v>
      </c>
      <c r="F919" s="19">
        <f t="shared" si="87"/>
        <v>0.47976501305483027</v>
      </c>
      <c r="G919" s="10">
        <v>94</v>
      </c>
      <c r="H919" s="19">
        <f t="shared" si="88"/>
        <v>0.55952380952380953</v>
      </c>
      <c r="I919" s="10">
        <v>829</v>
      </c>
      <c r="J919" s="132"/>
      <c r="K919" s="136"/>
      <c r="M919" s="134"/>
      <c r="N919" s="9" t="s">
        <v>138</v>
      </c>
      <c r="O919" s="10">
        <v>735</v>
      </c>
      <c r="P919" s="19">
        <f t="shared" si="89"/>
        <v>0.88661037394451148</v>
      </c>
      <c r="Q919" s="10">
        <v>94</v>
      </c>
      <c r="R919" s="19">
        <f t="shared" si="90"/>
        <v>0.11338962605548854</v>
      </c>
      <c r="S919" s="10">
        <v>829</v>
      </c>
      <c r="T919" s="132"/>
      <c r="U919" s="136"/>
    </row>
    <row r="920" spans="3:21" x14ac:dyDescent="0.3">
      <c r="C920" s="133" t="s">
        <v>406</v>
      </c>
      <c r="D920" s="9" t="s">
        <v>140</v>
      </c>
      <c r="E920" s="10">
        <v>177</v>
      </c>
      <c r="F920" s="19">
        <f t="shared" si="87"/>
        <v>0.11553524804177545</v>
      </c>
      <c r="G920" s="10">
        <v>11</v>
      </c>
      <c r="H920" s="19">
        <f t="shared" si="88"/>
        <v>6.5476190476190479E-2</v>
      </c>
      <c r="I920" s="10">
        <v>188</v>
      </c>
      <c r="J920" s="132">
        <v>7.74</v>
      </c>
      <c r="K920" s="136">
        <v>0.10199999999999999</v>
      </c>
      <c r="M920" s="133" t="s">
        <v>406</v>
      </c>
      <c r="N920" s="9" t="s">
        <v>140</v>
      </c>
      <c r="O920" s="10">
        <v>177</v>
      </c>
      <c r="P920" s="19">
        <f t="shared" si="89"/>
        <v>0.94148936170212771</v>
      </c>
      <c r="Q920" s="10">
        <v>11</v>
      </c>
      <c r="R920" s="19">
        <f t="shared" si="90"/>
        <v>5.8510638297872342E-2</v>
      </c>
      <c r="S920" s="10">
        <v>188</v>
      </c>
      <c r="T920" s="132">
        <v>7.74</v>
      </c>
      <c r="U920" s="136">
        <v>0.10199999999999999</v>
      </c>
    </row>
    <row r="921" spans="3:21" x14ac:dyDescent="0.3">
      <c r="C921" s="134"/>
      <c r="D921" s="9" t="s">
        <v>141</v>
      </c>
      <c r="E921" s="10">
        <v>387</v>
      </c>
      <c r="F921" s="19">
        <f t="shared" si="87"/>
        <v>0.25261096605744127</v>
      </c>
      <c r="G921" s="10">
        <v>34</v>
      </c>
      <c r="H921" s="19">
        <f t="shared" si="88"/>
        <v>0.20238095238095238</v>
      </c>
      <c r="I921" s="10">
        <v>421</v>
      </c>
      <c r="J921" s="132"/>
      <c r="K921" s="136"/>
      <c r="M921" s="134"/>
      <c r="N921" s="9" t="s">
        <v>141</v>
      </c>
      <c r="O921" s="10">
        <v>387</v>
      </c>
      <c r="P921" s="19">
        <f t="shared" si="89"/>
        <v>0.91923990498812347</v>
      </c>
      <c r="Q921" s="10">
        <v>34</v>
      </c>
      <c r="R921" s="19">
        <f t="shared" si="90"/>
        <v>8.076009501187649E-2</v>
      </c>
      <c r="S921" s="10">
        <v>421</v>
      </c>
      <c r="T921" s="132"/>
      <c r="U921" s="136"/>
    </row>
    <row r="922" spans="3:21" ht="22.8" x14ac:dyDescent="0.3">
      <c r="C922" s="134"/>
      <c r="D922" s="9" t="s">
        <v>142</v>
      </c>
      <c r="E922" s="10">
        <v>890</v>
      </c>
      <c r="F922" s="19">
        <f t="shared" si="87"/>
        <v>0.58093994778067881</v>
      </c>
      <c r="G922" s="10">
        <v>113</v>
      </c>
      <c r="H922" s="19">
        <f t="shared" si="88"/>
        <v>0.67261904761904767</v>
      </c>
      <c r="I922" s="10">
        <v>1003</v>
      </c>
      <c r="J922" s="132"/>
      <c r="K922" s="136"/>
      <c r="M922" s="134"/>
      <c r="N922" s="9" t="s">
        <v>142</v>
      </c>
      <c r="O922" s="10">
        <v>890</v>
      </c>
      <c r="P922" s="19">
        <f t="shared" si="89"/>
        <v>0.88733798604187442</v>
      </c>
      <c r="Q922" s="10">
        <v>113</v>
      </c>
      <c r="R922" s="19">
        <f t="shared" si="90"/>
        <v>0.11266201395812563</v>
      </c>
      <c r="S922" s="10">
        <v>1003</v>
      </c>
      <c r="T922" s="132"/>
      <c r="U922" s="136"/>
    </row>
    <row r="923" spans="3:21" ht="22.8" x14ac:dyDescent="0.3">
      <c r="C923" s="134"/>
      <c r="D923" s="9" t="s">
        <v>143</v>
      </c>
      <c r="E923" s="10">
        <v>24</v>
      </c>
      <c r="F923" s="19">
        <f t="shared" si="87"/>
        <v>1.5665796344647518E-2</v>
      </c>
      <c r="G923" s="10">
        <v>4</v>
      </c>
      <c r="H923" s="19">
        <f t="shared" si="88"/>
        <v>2.3809523809523808E-2</v>
      </c>
      <c r="I923" s="10">
        <v>28</v>
      </c>
      <c r="J923" s="132"/>
      <c r="K923" s="136"/>
      <c r="M923" s="134"/>
      <c r="N923" s="9" t="s">
        <v>143</v>
      </c>
      <c r="O923" s="10">
        <v>24</v>
      </c>
      <c r="P923" s="19">
        <f t="shared" si="89"/>
        <v>0.8571428571428571</v>
      </c>
      <c r="Q923" s="10">
        <v>4</v>
      </c>
      <c r="R923" s="19">
        <f t="shared" si="90"/>
        <v>0.14285714285714285</v>
      </c>
      <c r="S923" s="10">
        <v>28</v>
      </c>
      <c r="T923" s="132"/>
      <c r="U923" s="136"/>
    </row>
    <row r="924" spans="3:21" ht="22.8" x14ac:dyDescent="0.3">
      <c r="C924" s="134"/>
      <c r="D924" s="9" t="s">
        <v>144</v>
      </c>
      <c r="E924" s="10">
        <v>54</v>
      </c>
      <c r="F924" s="19">
        <f t="shared" si="87"/>
        <v>3.5248041775456922E-2</v>
      </c>
      <c r="G924" s="10">
        <v>6</v>
      </c>
      <c r="H924" s="19">
        <f t="shared" si="88"/>
        <v>3.5714285714285712E-2</v>
      </c>
      <c r="I924" s="10">
        <v>60</v>
      </c>
      <c r="J924" s="132"/>
      <c r="K924" s="136"/>
      <c r="M924" s="134"/>
      <c r="N924" s="9" t="s">
        <v>144</v>
      </c>
      <c r="O924" s="10">
        <v>54</v>
      </c>
      <c r="P924" s="19">
        <f t="shared" si="89"/>
        <v>0.9</v>
      </c>
      <c r="Q924" s="10">
        <v>6</v>
      </c>
      <c r="R924" s="19">
        <f t="shared" si="90"/>
        <v>0.1</v>
      </c>
      <c r="S924" s="10">
        <v>60</v>
      </c>
      <c r="T924" s="132"/>
      <c r="U924" s="136"/>
    </row>
    <row r="925" spans="3:21" x14ac:dyDescent="0.3">
      <c r="C925" s="133" t="s">
        <v>407</v>
      </c>
      <c r="D925" s="9" t="s">
        <v>146</v>
      </c>
      <c r="E925" s="10">
        <v>476</v>
      </c>
      <c r="F925" s="19">
        <f t="shared" si="87"/>
        <v>0.31070496083550914</v>
      </c>
      <c r="G925" s="10">
        <v>50</v>
      </c>
      <c r="H925" s="19">
        <f t="shared" si="88"/>
        <v>0.29761904761904762</v>
      </c>
      <c r="I925" s="10">
        <v>526</v>
      </c>
      <c r="J925" s="132">
        <v>0.121</v>
      </c>
      <c r="K925" s="136">
        <v>0.94099999999999995</v>
      </c>
      <c r="M925" s="133" t="s">
        <v>407</v>
      </c>
      <c r="N925" s="9" t="s">
        <v>146</v>
      </c>
      <c r="O925" s="10">
        <v>476</v>
      </c>
      <c r="P925" s="19">
        <f t="shared" si="89"/>
        <v>0.90494296577946765</v>
      </c>
      <c r="Q925" s="10">
        <v>50</v>
      </c>
      <c r="R925" s="19">
        <f t="shared" si="90"/>
        <v>9.5057034220532313E-2</v>
      </c>
      <c r="S925" s="10">
        <v>526</v>
      </c>
      <c r="T925" s="132">
        <v>0.121</v>
      </c>
      <c r="U925" s="136">
        <v>0.94099999999999995</v>
      </c>
    </row>
    <row r="926" spans="3:21" x14ac:dyDescent="0.3">
      <c r="C926" s="134"/>
      <c r="D926" s="9" t="s">
        <v>147</v>
      </c>
      <c r="E926" s="10">
        <v>483</v>
      </c>
      <c r="F926" s="19">
        <f t="shared" si="87"/>
        <v>0.31527415143603132</v>
      </c>
      <c r="G926" s="10">
        <v>54</v>
      </c>
      <c r="H926" s="19">
        <f t="shared" si="88"/>
        <v>0.32142857142857145</v>
      </c>
      <c r="I926" s="10">
        <v>537</v>
      </c>
      <c r="J926" s="132"/>
      <c r="K926" s="136"/>
      <c r="M926" s="134"/>
      <c r="N926" s="9" t="s">
        <v>147</v>
      </c>
      <c r="O926" s="10">
        <v>483</v>
      </c>
      <c r="P926" s="19">
        <f t="shared" si="89"/>
        <v>0.8994413407821229</v>
      </c>
      <c r="Q926" s="10">
        <v>54</v>
      </c>
      <c r="R926" s="19">
        <f t="shared" si="90"/>
        <v>0.1005586592178771</v>
      </c>
      <c r="S926" s="10">
        <v>537</v>
      </c>
      <c r="T926" s="132"/>
      <c r="U926" s="136"/>
    </row>
    <row r="927" spans="3:21" x14ac:dyDescent="0.3">
      <c r="C927" s="134"/>
      <c r="D927" s="9" t="s">
        <v>148</v>
      </c>
      <c r="E927" s="10">
        <v>573</v>
      </c>
      <c r="F927" s="19">
        <f t="shared" si="87"/>
        <v>0.37402088772845954</v>
      </c>
      <c r="G927" s="10">
        <v>64</v>
      </c>
      <c r="H927" s="19">
        <f t="shared" si="88"/>
        <v>0.38095238095238093</v>
      </c>
      <c r="I927" s="10">
        <v>637</v>
      </c>
      <c r="J927" s="132"/>
      <c r="K927" s="136"/>
      <c r="M927" s="134"/>
      <c r="N927" s="9" t="s">
        <v>148</v>
      </c>
      <c r="O927" s="10">
        <v>573</v>
      </c>
      <c r="P927" s="19">
        <f t="shared" si="89"/>
        <v>0.89952904238618525</v>
      </c>
      <c r="Q927" s="10">
        <v>64</v>
      </c>
      <c r="R927" s="19">
        <f t="shared" si="90"/>
        <v>0.10047095761381476</v>
      </c>
      <c r="S927" s="10">
        <v>637</v>
      </c>
      <c r="T927" s="132"/>
      <c r="U927" s="136"/>
    </row>
    <row r="928" spans="3:21" x14ac:dyDescent="0.3">
      <c r="C928" s="133" t="s">
        <v>408</v>
      </c>
      <c r="D928" s="9" t="s">
        <v>150</v>
      </c>
      <c r="E928" s="10">
        <v>891</v>
      </c>
      <c r="F928" s="19">
        <f t="shared" si="87"/>
        <v>0.58159268929503916</v>
      </c>
      <c r="G928" s="10">
        <v>114</v>
      </c>
      <c r="H928" s="19">
        <f t="shared" si="88"/>
        <v>0.6785714285714286</v>
      </c>
      <c r="I928" s="10">
        <v>1005</v>
      </c>
      <c r="J928" s="136">
        <v>6.21</v>
      </c>
      <c r="K928" s="137">
        <v>4.4999999999999998E-2</v>
      </c>
      <c r="M928" s="133" t="s">
        <v>408</v>
      </c>
      <c r="N928" s="9" t="s">
        <v>150</v>
      </c>
      <c r="O928" s="10">
        <v>891</v>
      </c>
      <c r="P928" s="19">
        <f t="shared" si="89"/>
        <v>0.88656716417910453</v>
      </c>
      <c r="Q928" s="10">
        <v>114</v>
      </c>
      <c r="R928" s="19">
        <f t="shared" si="90"/>
        <v>0.11343283582089553</v>
      </c>
      <c r="S928" s="10">
        <v>1005</v>
      </c>
      <c r="T928" s="136">
        <v>6.21</v>
      </c>
      <c r="U928" s="137">
        <v>4.4999999999999998E-2</v>
      </c>
    </row>
    <row r="929" spans="3:21" x14ac:dyDescent="0.3">
      <c r="C929" s="134"/>
      <c r="D929" s="9" t="s">
        <v>151</v>
      </c>
      <c r="E929" s="10">
        <v>292</v>
      </c>
      <c r="F929" s="19">
        <f t="shared" si="87"/>
        <v>0.1906005221932115</v>
      </c>
      <c r="G929" s="10">
        <v>27</v>
      </c>
      <c r="H929" s="19">
        <f t="shared" si="88"/>
        <v>0.16071428571428573</v>
      </c>
      <c r="I929" s="10">
        <v>319</v>
      </c>
      <c r="J929" s="136"/>
      <c r="K929" s="136"/>
      <c r="M929" s="134"/>
      <c r="N929" s="9" t="s">
        <v>151</v>
      </c>
      <c r="O929" s="10">
        <v>292</v>
      </c>
      <c r="P929" s="19">
        <f t="shared" si="89"/>
        <v>0.91536050156739812</v>
      </c>
      <c r="Q929" s="10">
        <v>27</v>
      </c>
      <c r="R929" s="19">
        <f t="shared" si="90"/>
        <v>8.4639498432601878E-2</v>
      </c>
      <c r="S929" s="10">
        <v>319</v>
      </c>
      <c r="T929" s="136"/>
      <c r="U929" s="136"/>
    </row>
    <row r="930" spans="3:21" x14ac:dyDescent="0.3">
      <c r="C930" s="134"/>
      <c r="D930" s="9" t="s">
        <v>152</v>
      </c>
      <c r="E930" s="10">
        <v>349</v>
      </c>
      <c r="F930" s="19">
        <f t="shared" si="87"/>
        <v>0.22780678851174935</v>
      </c>
      <c r="G930" s="10">
        <v>27</v>
      </c>
      <c r="H930" s="19">
        <f t="shared" si="88"/>
        <v>0.16071428571428573</v>
      </c>
      <c r="I930" s="10">
        <v>376</v>
      </c>
      <c r="J930" s="136"/>
      <c r="K930" s="136"/>
      <c r="M930" s="134"/>
      <c r="N930" s="9" t="s">
        <v>152</v>
      </c>
      <c r="O930" s="10">
        <v>349</v>
      </c>
      <c r="P930" s="19">
        <f t="shared" si="89"/>
        <v>0.92819148936170215</v>
      </c>
      <c r="Q930" s="10">
        <v>27</v>
      </c>
      <c r="R930" s="19">
        <f t="shared" si="90"/>
        <v>7.1808510638297879E-2</v>
      </c>
      <c r="S930" s="10">
        <v>376</v>
      </c>
      <c r="T930" s="136"/>
      <c r="U930" s="136"/>
    </row>
    <row r="931" spans="3:21" ht="22.8" x14ac:dyDescent="0.3">
      <c r="C931" s="133" t="s">
        <v>409</v>
      </c>
      <c r="D931" s="9" t="s">
        <v>154</v>
      </c>
      <c r="E931" s="10">
        <v>777</v>
      </c>
      <c r="F931" s="19">
        <f t="shared" si="87"/>
        <v>0.50718015665796345</v>
      </c>
      <c r="G931" s="10">
        <v>78</v>
      </c>
      <c r="H931" s="19">
        <f t="shared" si="88"/>
        <v>0.4642857142857143</v>
      </c>
      <c r="I931" s="10">
        <v>855</v>
      </c>
      <c r="J931" s="136">
        <v>1.1140000000000001</v>
      </c>
      <c r="K931" s="136">
        <v>0.32900000000000001</v>
      </c>
      <c r="M931" s="133" t="s">
        <v>409</v>
      </c>
      <c r="N931" s="9" t="s">
        <v>154</v>
      </c>
      <c r="O931" s="10">
        <v>777</v>
      </c>
      <c r="P931" s="19">
        <f t="shared" si="89"/>
        <v>0.90877192982456145</v>
      </c>
      <c r="Q931" s="10">
        <v>78</v>
      </c>
      <c r="R931" s="19">
        <f t="shared" si="90"/>
        <v>9.1228070175438603E-2</v>
      </c>
      <c r="S931" s="10">
        <v>855</v>
      </c>
      <c r="T931" s="136">
        <v>1.1140000000000001</v>
      </c>
      <c r="U931" s="136">
        <v>0.32900000000000001</v>
      </c>
    </row>
    <row r="932" spans="3:21" x14ac:dyDescent="0.3">
      <c r="C932" s="134"/>
      <c r="D932" s="9" t="s">
        <v>155</v>
      </c>
      <c r="E932" s="10">
        <v>755</v>
      </c>
      <c r="F932" s="19">
        <f t="shared" si="87"/>
        <v>0.49281984334203655</v>
      </c>
      <c r="G932" s="10">
        <v>90</v>
      </c>
      <c r="H932" s="19">
        <f t="shared" si="88"/>
        <v>0.5357142857142857</v>
      </c>
      <c r="I932" s="10">
        <v>845</v>
      </c>
      <c r="J932" s="136"/>
      <c r="K932" s="136"/>
      <c r="M932" s="134"/>
      <c r="N932" s="9" t="s">
        <v>155</v>
      </c>
      <c r="O932" s="10">
        <v>755</v>
      </c>
      <c r="P932" s="19">
        <f t="shared" si="89"/>
        <v>0.89349112426035504</v>
      </c>
      <c r="Q932" s="10">
        <v>90</v>
      </c>
      <c r="R932" s="19">
        <f t="shared" si="90"/>
        <v>0.10650887573964497</v>
      </c>
      <c r="S932" s="10">
        <v>845</v>
      </c>
      <c r="T932" s="136"/>
      <c r="U932" s="136"/>
    </row>
    <row r="933" spans="3:21" ht="34.200000000000003" x14ac:dyDescent="0.3">
      <c r="C933" s="133" t="s">
        <v>410</v>
      </c>
      <c r="D933" s="9" t="s">
        <v>157</v>
      </c>
      <c r="E933" s="10">
        <v>229</v>
      </c>
      <c r="F933" s="19">
        <f t="shared" si="87"/>
        <v>0.14947780678851175</v>
      </c>
      <c r="G933" s="10">
        <v>37</v>
      </c>
      <c r="H933" s="19">
        <f t="shared" si="88"/>
        <v>0.22023809523809523</v>
      </c>
      <c r="I933" s="10">
        <v>266</v>
      </c>
      <c r="J933" s="132">
        <v>5.8520000000000003</v>
      </c>
      <c r="K933" s="132">
        <v>5.3999999999999999E-2</v>
      </c>
      <c r="M933" s="133" t="s">
        <v>410</v>
      </c>
      <c r="N933" s="9" t="s">
        <v>157</v>
      </c>
      <c r="O933" s="10">
        <v>229</v>
      </c>
      <c r="P933" s="19">
        <f t="shared" si="89"/>
        <v>0.86090225563909772</v>
      </c>
      <c r="Q933" s="10">
        <v>37</v>
      </c>
      <c r="R933" s="19">
        <f t="shared" si="90"/>
        <v>0.13909774436090225</v>
      </c>
      <c r="S933" s="10">
        <v>266</v>
      </c>
      <c r="T933" s="132">
        <v>5.8520000000000003</v>
      </c>
      <c r="U933" s="132">
        <v>5.3999999999999999E-2</v>
      </c>
    </row>
    <row r="934" spans="3:21" ht="22.8" x14ac:dyDescent="0.3">
      <c r="C934" s="134"/>
      <c r="D934" s="9" t="s">
        <v>158</v>
      </c>
      <c r="E934" s="10">
        <v>214</v>
      </c>
      <c r="F934" s="19">
        <f t="shared" si="87"/>
        <v>0.13968668407310705</v>
      </c>
      <c r="G934" s="10">
        <v>20</v>
      </c>
      <c r="H934" s="19">
        <f t="shared" si="88"/>
        <v>0.11904761904761904</v>
      </c>
      <c r="I934" s="10">
        <v>234</v>
      </c>
      <c r="J934" s="132"/>
      <c r="K934" s="132"/>
      <c r="M934" s="134"/>
      <c r="N934" s="9" t="s">
        <v>158</v>
      </c>
      <c r="O934" s="10">
        <v>214</v>
      </c>
      <c r="P934" s="19">
        <f t="shared" si="89"/>
        <v>0.9145299145299145</v>
      </c>
      <c r="Q934" s="10">
        <v>20</v>
      </c>
      <c r="R934" s="19">
        <f t="shared" si="90"/>
        <v>8.5470085470085472E-2</v>
      </c>
      <c r="S934" s="10">
        <v>234</v>
      </c>
      <c r="T934" s="132"/>
      <c r="U934" s="132"/>
    </row>
    <row r="935" spans="3:21" ht="57" x14ac:dyDescent="0.3">
      <c r="C935" s="134"/>
      <c r="D935" s="9" t="s">
        <v>159</v>
      </c>
      <c r="E935" s="10">
        <v>1089</v>
      </c>
      <c r="F935" s="19">
        <f t="shared" si="87"/>
        <v>0.71083550913838123</v>
      </c>
      <c r="G935" s="10">
        <v>111</v>
      </c>
      <c r="H935" s="19">
        <f t="shared" si="88"/>
        <v>0.6607142857142857</v>
      </c>
      <c r="I935" s="10">
        <v>1200</v>
      </c>
      <c r="J935" s="132"/>
      <c r="K935" s="132"/>
      <c r="M935" s="134"/>
      <c r="N935" s="9" t="s">
        <v>159</v>
      </c>
      <c r="O935" s="10">
        <v>1089</v>
      </c>
      <c r="P935" s="19">
        <f t="shared" si="89"/>
        <v>0.90749999999999997</v>
      </c>
      <c r="Q935" s="10">
        <v>111</v>
      </c>
      <c r="R935" s="19">
        <f t="shared" si="90"/>
        <v>9.2499999999999999E-2</v>
      </c>
      <c r="S935" s="10">
        <v>1200</v>
      </c>
      <c r="T935" s="132"/>
      <c r="U935" s="132"/>
    </row>
    <row r="936" spans="3:21" x14ac:dyDescent="0.3">
      <c r="C936" s="133" t="s">
        <v>411</v>
      </c>
      <c r="D936" s="9" t="s">
        <v>161</v>
      </c>
      <c r="E936" s="10">
        <v>864</v>
      </c>
      <c r="F936" s="19">
        <f t="shared" si="87"/>
        <v>0.56396866840731075</v>
      </c>
      <c r="G936" s="10">
        <v>94</v>
      </c>
      <c r="H936" s="19">
        <f t="shared" si="88"/>
        <v>0.55952380952380953</v>
      </c>
      <c r="I936" s="10">
        <v>958</v>
      </c>
      <c r="J936" s="132">
        <v>2.5299999999999998</v>
      </c>
      <c r="K936" s="132">
        <v>0.47</v>
      </c>
      <c r="M936" s="133" t="s">
        <v>411</v>
      </c>
      <c r="N936" s="9" t="s">
        <v>161</v>
      </c>
      <c r="O936" s="10">
        <v>864</v>
      </c>
      <c r="P936" s="19">
        <f t="shared" si="89"/>
        <v>0.90187891440501045</v>
      </c>
      <c r="Q936" s="10">
        <v>94</v>
      </c>
      <c r="R936" s="19">
        <f t="shared" si="90"/>
        <v>9.8121085594989568E-2</v>
      </c>
      <c r="S936" s="10">
        <v>958</v>
      </c>
      <c r="T936" s="132">
        <v>2.5299999999999998</v>
      </c>
      <c r="U936" s="132">
        <v>0.47</v>
      </c>
    </row>
    <row r="937" spans="3:21" x14ac:dyDescent="0.3">
      <c r="C937" s="134"/>
      <c r="D937" s="9" t="s">
        <v>162</v>
      </c>
      <c r="E937" s="10">
        <v>634</v>
      </c>
      <c r="F937" s="19">
        <f t="shared" si="87"/>
        <v>0.41383812010443866</v>
      </c>
      <c r="G937" s="10">
        <v>67</v>
      </c>
      <c r="H937" s="19">
        <f t="shared" si="88"/>
        <v>0.39880952380952384</v>
      </c>
      <c r="I937" s="10">
        <v>701</v>
      </c>
      <c r="J937" s="132"/>
      <c r="K937" s="132"/>
      <c r="M937" s="134"/>
      <c r="N937" s="9" t="s">
        <v>162</v>
      </c>
      <c r="O937" s="10">
        <v>634</v>
      </c>
      <c r="P937" s="19">
        <f t="shared" si="89"/>
        <v>0.90442225392296716</v>
      </c>
      <c r="Q937" s="10">
        <v>67</v>
      </c>
      <c r="R937" s="19">
        <f t="shared" si="90"/>
        <v>9.5577746077032816E-2</v>
      </c>
      <c r="S937" s="10">
        <v>701</v>
      </c>
      <c r="T937" s="132"/>
      <c r="U937" s="132"/>
    </row>
    <row r="938" spans="3:21" x14ac:dyDescent="0.3">
      <c r="C938" s="134"/>
      <c r="D938" s="9" t="s">
        <v>163</v>
      </c>
      <c r="E938" s="10">
        <v>23</v>
      </c>
      <c r="F938" s="19">
        <f t="shared" si="87"/>
        <v>1.5013054830287207E-2</v>
      </c>
      <c r="G938" s="10">
        <v>5</v>
      </c>
      <c r="H938" s="19">
        <f t="shared" si="88"/>
        <v>2.976190476190476E-2</v>
      </c>
      <c r="I938" s="10">
        <v>28</v>
      </c>
      <c r="J938" s="132"/>
      <c r="K938" s="132"/>
      <c r="M938" s="134"/>
      <c r="N938" s="9" t="s">
        <v>163</v>
      </c>
      <c r="O938" s="10">
        <v>23</v>
      </c>
      <c r="P938" s="19">
        <f t="shared" si="89"/>
        <v>0.8214285714285714</v>
      </c>
      <c r="Q938" s="10">
        <v>5</v>
      </c>
      <c r="R938" s="19">
        <f t="shared" si="90"/>
        <v>0.17857142857142858</v>
      </c>
      <c r="S938" s="10">
        <v>28</v>
      </c>
      <c r="T938" s="132"/>
      <c r="U938" s="132"/>
    </row>
    <row r="939" spans="3:21" x14ac:dyDescent="0.3">
      <c r="C939" s="134"/>
      <c r="D939" s="9" t="s">
        <v>164</v>
      </c>
      <c r="E939" s="10">
        <v>11</v>
      </c>
      <c r="F939" s="19">
        <f t="shared" si="87"/>
        <v>7.1801566579634468E-3</v>
      </c>
      <c r="G939" s="10">
        <v>2</v>
      </c>
      <c r="H939" s="19">
        <f t="shared" si="88"/>
        <v>1.1904761904761904E-2</v>
      </c>
      <c r="I939" s="10">
        <v>13</v>
      </c>
      <c r="J939" s="132"/>
      <c r="K939" s="132"/>
      <c r="M939" s="134"/>
      <c r="N939" s="9" t="s">
        <v>164</v>
      </c>
      <c r="O939" s="10">
        <v>11</v>
      </c>
      <c r="P939" s="19">
        <f t="shared" si="89"/>
        <v>0.84615384615384615</v>
      </c>
      <c r="Q939" s="10">
        <v>2</v>
      </c>
      <c r="R939" s="19">
        <f t="shared" si="90"/>
        <v>0.15384615384615385</v>
      </c>
      <c r="S939" s="10">
        <v>13</v>
      </c>
      <c r="T939" s="132"/>
      <c r="U939" s="132"/>
    </row>
    <row r="940" spans="3:21" x14ac:dyDescent="0.3">
      <c r="C940" s="9" t="s">
        <v>412</v>
      </c>
      <c r="D940" s="9" t="s">
        <v>83</v>
      </c>
      <c r="E940" s="10">
        <v>1532</v>
      </c>
      <c r="F940" s="19">
        <f t="shared" si="87"/>
        <v>1</v>
      </c>
      <c r="G940" s="10">
        <v>168</v>
      </c>
      <c r="H940" s="19">
        <f t="shared" si="88"/>
        <v>1</v>
      </c>
      <c r="I940" s="10">
        <v>1700</v>
      </c>
      <c r="J940" s="11"/>
      <c r="K940" s="11"/>
      <c r="M940" s="9" t="s">
        <v>412</v>
      </c>
      <c r="N940" s="9" t="s">
        <v>83</v>
      </c>
      <c r="O940" s="10">
        <v>1532</v>
      </c>
      <c r="P940" s="19">
        <f t="shared" si="89"/>
        <v>0.90117647058823525</v>
      </c>
      <c r="Q940" s="10">
        <v>168</v>
      </c>
      <c r="R940" s="19">
        <f t="shared" si="90"/>
        <v>9.8823529411764699E-2</v>
      </c>
      <c r="S940" s="10">
        <v>1700</v>
      </c>
      <c r="T940" s="11"/>
      <c r="U940" s="11"/>
    </row>
    <row r="941" spans="3:21" x14ac:dyDescent="0.3">
      <c r="C941" s="9" t="s">
        <v>390</v>
      </c>
      <c r="D941" s="9" t="s">
        <v>83</v>
      </c>
      <c r="E941" s="10">
        <v>1532</v>
      </c>
      <c r="F941" s="19">
        <f t="shared" si="87"/>
        <v>1</v>
      </c>
      <c r="G941" s="10">
        <v>168</v>
      </c>
      <c r="H941" s="19">
        <f t="shared" si="88"/>
        <v>1</v>
      </c>
      <c r="I941" s="10">
        <v>1700</v>
      </c>
      <c r="J941" s="11"/>
      <c r="K941" s="11"/>
      <c r="M941" s="9" t="s">
        <v>390</v>
      </c>
      <c r="N941" s="9" t="s">
        <v>83</v>
      </c>
      <c r="O941" s="10">
        <v>1532</v>
      </c>
      <c r="P941" s="19">
        <f t="shared" si="89"/>
        <v>0.90117647058823525</v>
      </c>
      <c r="Q941" s="10">
        <v>168</v>
      </c>
      <c r="R941" s="19">
        <f t="shared" si="90"/>
        <v>9.8823529411764699E-2</v>
      </c>
      <c r="S941" s="10">
        <v>1700</v>
      </c>
      <c r="T941" s="11"/>
      <c r="U941" s="11"/>
    </row>
    <row r="942" spans="3:21" x14ac:dyDescent="0.3">
      <c r="C942" s="9" t="s">
        <v>391</v>
      </c>
      <c r="D942" s="9" t="s">
        <v>83</v>
      </c>
      <c r="E942" s="10">
        <v>1532</v>
      </c>
      <c r="F942" s="19">
        <f t="shared" si="87"/>
        <v>1</v>
      </c>
      <c r="G942" s="10">
        <v>168</v>
      </c>
      <c r="H942" s="19">
        <f t="shared" si="88"/>
        <v>1</v>
      </c>
      <c r="I942" s="10">
        <v>1700</v>
      </c>
      <c r="J942" s="11"/>
      <c r="K942" s="11"/>
      <c r="M942" s="9" t="s">
        <v>391</v>
      </c>
      <c r="N942" s="9" t="s">
        <v>83</v>
      </c>
      <c r="O942" s="10">
        <v>1532</v>
      </c>
      <c r="P942" s="19">
        <f t="shared" si="89"/>
        <v>0.90117647058823525</v>
      </c>
      <c r="Q942" s="10">
        <v>168</v>
      </c>
      <c r="R942" s="19">
        <f t="shared" si="90"/>
        <v>9.8823529411764699E-2</v>
      </c>
      <c r="S942" s="10">
        <v>1700</v>
      </c>
      <c r="T942" s="11"/>
      <c r="U942" s="11"/>
    </row>
    <row r="943" spans="3:21" x14ac:dyDescent="0.3">
      <c r="C943" s="133" t="s">
        <v>413</v>
      </c>
      <c r="D943" s="9" t="s">
        <v>82</v>
      </c>
      <c r="E943" s="10">
        <v>532</v>
      </c>
      <c r="F943" s="19">
        <f t="shared" si="87"/>
        <v>0.3472584856396867</v>
      </c>
      <c r="G943" s="10">
        <v>81</v>
      </c>
      <c r="H943" s="19">
        <f t="shared" si="88"/>
        <v>0.48214285714285715</v>
      </c>
      <c r="I943" s="10">
        <v>613</v>
      </c>
      <c r="J943" s="132">
        <v>11.946999999999999</v>
      </c>
      <c r="K943" s="135">
        <v>1E-3</v>
      </c>
      <c r="M943" s="133" t="s">
        <v>413</v>
      </c>
      <c r="N943" s="9" t="s">
        <v>82</v>
      </c>
      <c r="O943" s="10">
        <v>532</v>
      </c>
      <c r="P943" s="19">
        <f t="shared" si="89"/>
        <v>0.86786296900489401</v>
      </c>
      <c r="Q943" s="10">
        <v>81</v>
      </c>
      <c r="R943" s="19">
        <f t="shared" si="90"/>
        <v>0.13213703099510604</v>
      </c>
      <c r="S943" s="10">
        <v>613</v>
      </c>
      <c r="T943" s="132">
        <v>11.946999999999999</v>
      </c>
      <c r="U943" s="135">
        <v>1E-3</v>
      </c>
    </row>
    <row r="944" spans="3:21" x14ac:dyDescent="0.3">
      <c r="C944" s="134"/>
      <c r="D944" s="9" t="s">
        <v>83</v>
      </c>
      <c r="E944" s="10">
        <v>1000</v>
      </c>
      <c r="F944" s="19">
        <f t="shared" ref="F944:F1012" si="91">E944/1532</f>
        <v>0.65274151436031336</v>
      </c>
      <c r="G944" s="10">
        <v>87</v>
      </c>
      <c r="H944" s="19">
        <f t="shared" ref="H944:H1012" si="92">G944/168</f>
        <v>0.5178571428571429</v>
      </c>
      <c r="I944" s="10">
        <v>1087</v>
      </c>
      <c r="J944" s="132"/>
      <c r="K944" s="132"/>
      <c r="M944" s="134"/>
      <c r="N944" s="9" t="s">
        <v>83</v>
      </c>
      <c r="O944" s="10">
        <v>1000</v>
      </c>
      <c r="P944" s="19">
        <f t="shared" si="89"/>
        <v>0.91996320147194111</v>
      </c>
      <c r="Q944" s="10">
        <v>87</v>
      </c>
      <c r="R944" s="19">
        <f t="shared" si="90"/>
        <v>8.0036798528058881E-2</v>
      </c>
      <c r="S944" s="10">
        <v>1087</v>
      </c>
      <c r="T944" s="132"/>
      <c r="U944" s="132"/>
    </row>
    <row r="945" spans="2:21" x14ac:dyDescent="0.3">
      <c r="C945" s="133" t="s">
        <v>414</v>
      </c>
      <c r="D945" s="9" t="s">
        <v>82</v>
      </c>
      <c r="E945" s="10">
        <v>443</v>
      </c>
      <c r="F945" s="19">
        <f t="shared" si="91"/>
        <v>0.28916449086161877</v>
      </c>
      <c r="G945" s="10">
        <v>57</v>
      </c>
      <c r="H945" s="19">
        <f t="shared" si="92"/>
        <v>0.3392857142857143</v>
      </c>
      <c r="I945" s="10">
        <v>500</v>
      </c>
      <c r="J945" s="132">
        <v>1.8320000000000001</v>
      </c>
      <c r="K945" s="132">
        <v>0.17599999999999999</v>
      </c>
      <c r="M945" s="133" t="s">
        <v>414</v>
      </c>
      <c r="N945" s="9" t="s">
        <v>82</v>
      </c>
      <c r="O945" s="10">
        <v>443</v>
      </c>
      <c r="P945" s="19">
        <f t="shared" si="89"/>
        <v>0.88600000000000001</v>
      </c>
      <c r="Q945" s="10">
        <v>57</v>
      </c>
      <c r="R945" s="19">
        <f t="shared" si="90"/>
        <v>0.114</v>
      </c>
      <c r="S945" s="10">
        <v>500</v>
      </c>
      <c r="T945" s="132">
        <v>1.8320000000000001</v>
      </c>
      <c r="U945" s="132">
        <v>0.17599999999999999</v>
      </c>
    </row>
    <row r="946" spans="2:21" x14ac:dyDescent="0.3">
      <c r="C946" s="134"/>
      <c r="D946" s="9" t="s">
        <v>83</v>
      </c>
      <c r="E946" s="10">
        <v>1089</v>
      </c>
      <c r="F946" s="19">
        <f t="shared" si="91"/>
        <v>0.71083550913838123</v>
      </c>
      <c r="G946" s="10">
        <v>111</v>
      </c>
      <c r="H946" s="19">
        <f t="shared" si="92"/>
        <v>0.6607142857142857</v>
      </c>
      <c r="I946" s="10">
        <v>1200</v>
      </c>
      <c r="J946" s="132"/>
      <c r="K946" s="132"/>
      <c r="M946" s="134"/>
      <c r="N946" s="9" t="s">
        <v>83</v>
      </c>
      <c r="O946" s="10">
        <v>1089</v>
      </c>
      <c r="P946" s="19">
        <f t="shared" si="89"/>
        <v>0.90749999999999997</v>
      </c>
      <c r="Q946" s="10">
        <v>111</v>
      </c>
      <c r="R946" s="19">
        <f t="shared" si="90"/>
        <v>9.2499999999999999E-2</v>
      </c>
      <c r="S946" s="10">
        <v>1200</v>
      </c>
      <c r="T946" s="132"/>
      <c r="U946" s="132"/>
    </row>
    <row r="947" spans="2:21" x14ac:dyDescent="0.3">
      <c r="C947" s="133" t="s">
        <v>415</v>
      </c>
      <c r="D947" s="9" t="s">
        <v>140</v>
      </c>
      <c r="E947" s="10">
        <v>1089</v>
      </c>
      <c r="F947" s="19">
        <f t="shared" si="91"/>
        <v>0.71083550913838123</v>
      </c>
      <c r="G947" s="10">
        <v>111</v>
      </c>
      <c r="H947" s="19">
        <f t="shared" si="92"/>
        <v>0.6607142857142857</v>
      </c>
      <c r="I947" s="10">
        <v>1200</v>
      </c>
      <c r="J947" s="132">
        <v>3.0139999999999998</v>
      </c>
      <c r="K947" s="132">
        <v>0.222</v>
      </c>
      <c r="M947" s="133" t="s">
        <v>415</v>
      </c>
      <c r="N947" s="9" t="s">
        <v>140</v>
      </c>
      <c r="O947" s="10">
        <v>1089</v>
      </c>
      <c r="P947" s="19">
        <f t="shared" ref="P947:P1016" si="93">O947/S947</f>
        <v>0.90749999999999997</v>
      </c>
      <c r="Q947" s="10">
        <v>111</v>
      </c>
      <c r="R947" s="19">
        <f t="shared" ref="R947:R1016" si="94">Q947/S947</f>
        <v>9.2499999999999999E-2</v>
      </c>
      <c r="S947" s="10">
        <v>1200</v>
      </c>
      <c r="T947" s="132">
        <v>3.0139999999999998</v>
      </c>
      <c r="U947" s="132">
        <v>0.222</v>
      </c>
    </row>
    <row r="948" spans="2:21" x14ac:dyDescent="0.3">
      <c r="C948" s="134"/>
      <c r="D948" s="9" t="s">
        <v>169</v>
      </c>
      <c r="E948" s="10">
        <v>392</v>
      </c>
      <c r="F948" s="19">
        <f t="shared" si="91"/>
        <v>0.25587467362924282</v>
      </c>
      <c r="G948" s="10">
        <v>53</v>
      </c>
      <c r="H948" s="19">
        <f t="shared" si="92"/>
        <v>0.31547619047619047</v>
      </c>
      <c r="I948" s="10">
        <v>445</v>
      </c>
      <c r="J948" s="132"/>
      <c r="K948" s="132"/>
      <c r="M948" s="134"/>
      <c r="N948" s="9" t="s">
        <v>169</v>
      </c>
      <c r="O948" s="10">
        <v>392</v>
      </c>
      <c r="P948" s="19">
        <f t="shared" si="93"/>
        <v>0.88089887640449438</v>
      </c>
      <c r="Q948" s="10">
        <v>53</v>
      </c>
      <c r="R948" s="19">
        <f t="shared" si="94"/>
        <v>0.11910112359550562</v>
      </c>
      <c r="S948" s="10">
        <v>445</v>
      </c>
      <c r="T948" s="132"/>
      <c r="U948" s="132"/>
    </row>
    <row r="949" spans="2:21" x14ac:dyDescent="0.3">
      <c r="C949" s="134"/>
      <c r="D949" s="9" t="s">
        <v>170</v>
      </c>
      <c r="E949" s="10">
        <v>51</v>
      </c>
      <c r="F949" s="19">
        <f t="shared" si="91"/>
        <v>3.3289817232375979E-2</v>
      </c>
      <c r="G949" s="10">
        <v>4</v>
      </c>
      <c r="H949" s="19">
        <f t="shared" si="92"/>
        <v>2.3809523809523808E-2</v>
      </c>
      <c r="I949" s="10">
        <v>55</v>
      </c>
      <c r="J949" s="132"/>
      <c r="K949" s="132"/>
      <c r="M949" s="134"/>
      <c r="N949" s="9" t="s">
        <v>170</v>
      </c>
      <c r="O949" s="10">
        <v>51</v>
      </c>
      <c r="P949" s="19">
        <f t="shared" si="93"/>
        <v>0.92727272727272725</v>
      </c>
      <c r="Q949" s="10">
        <v>4</v>
      </c>
      <c r="R949" s="19">
        <f t="shared" si="94"/>
        <v>7.2727272727272724E-2</v>
      </c>
      <c r="S949" s="10">
        <v>55</v>
      </c>
      <c r="T949" s="132"/>
      <c r="U949" s="132"/>
    </row>
    <row r="950" spans="2:21" x14ac:dyDescent="0.3">
      <c r="C950" s="133" t="s">
        <v>416</v>
      </c>
      <c r="D950" s="9" t="s">
        <v>140</v>
      </c>
      <c r="E950" s="10">
        <v>443</v>
      </c>
      <c r="F950" s="19">
        <f t="shared" si="91"/>
        <v>0.28916449086161877</v>
      </c>
      <c r="G950" s="10">
        <v>57</v>
      </c>
      <c r="H950" s="19">
        <f t="shared" si="92"/>
        <v>0.3392857142857143</v>
      </c>
      <c r="I950" s="10">
        <v>500</v>
      </c>
      <c r="J950" s="132">
        <v>4.7569999999999997</v>
      </c>
      <c r="K950" s="132">
        <v>0.19</v>
      </c>
      <c r="M950" s="133" t="s">
        <v>416</v>
      </c>
      <c r="N950" s="9" t="s">
        <v>140</v>
      </c>
      <c r="O950" s="10">
        <v>443</v>
      </c>
      <c r="P950" s="19">
        <f t="shared" si="93"/>
        <v>0.88600000000000001</v>
      </c>
      <c r="Q950" s="10">
        <v>57</v>
      </c>
      <c r="R950" s="19">
        <f t="shared" si="94"/>
        <v>0.114</v>
      </c>
      <c r="S950" s="10">
        <v>500</v>
      </c>
      <c r="T950" s="132">
        <v>4.7569999999999997</v>
      </c>
      <c r="U950" s="132">
        <v>0.19</v>
      </c>
    </row>
    <row r="951" spans="2:21" x14ac:dyDescent="0.3">
      <c r="C951" s="134"/>
      <c r="D951" s="9" t="s">
        <v>172</v>
      </c>
      <c r="E951" s="10">
        <v>279</v>
      </c>
      <c r="F951" s="19">
        <f t="shared" si="91"/>
        <v>0.18211488250652741</v>
      </c>
      <c r="G951" s="10">
        <v>22</v>
      </c>
      <c r="H951" s="19">
        <f t="shared" si="92"/>
        <v>0.13095238095238096</v>
      </c>
      <c r="I951" s="10">
        <v>301</v>
      </c>
      <c r="J951" s="132"/>
      <c r="K951" s="132"/>
      <c r="M951" s="134"/>
      <c r="N951" s="9" t="s">
        <v>172</v>
      </c>
      <c r="O951" s="10">
        <v>279</v>
      </c>
      <c r="P951" s="19">
        <f t="shared" si="93"/>
        <v>0.92691029900332222</v>
      </c>
      <c r="Q951" s="10">
        <v>22</v>
      </c>
      <c r="R951" s="19">
        <f t="shared" si="94"/>
        <v>7.3089700996677748E-2</v>
      </c>
      <c r="S951" s="10">
        <v>301</v>
      </c>
      <c r="T951" s="132"/>
      <c r="U951" s="132"/>
    </row>
    <row r="952" spans="2:21" x14ac:dyDescent="0.3">
      <c r="C952" s="134"/>
      <c r="D952" s="9" t="s">
        <v>173</v>
      </c>
      <c r="E952" s="10">
        <v>11</v>
      </c>
      <c r="F952" s="19">
        <f t="shared" si="91"/>
        <v>7.1801566579634468E-3</v>
      </c>
      <c r="G952" s="10">
        <v>0</v>
      </c>
      <c r="H952" s="19">
        <f t="shared" si="92"/>
        <v>0</v>
      </c>
      <c r="I952" s="10">
        <v>11</v>
      </c>
      <c r="J952" s="132"/>
      <c r="K952" s="132"/>
      <c r="M952" s="134"/>
      <c r="N952" s="9" t="s">
        <v>173</v>
      </c>
      <c r="O952" s="10">
        <v>11</v>
      </c>
      <c r="P952" s="19">
        <f t="shared" si="93"/>
        <v>1</v>
      </c>
      <c r="Q952" s="10">
        <v>0</v>
      </c>
      <c r="R952" s="19">
        <f t="shared" si="94"/>
        <v>0</v>
      </c>
      <c r="S952" s="10">
        <v>11</v>
      </c>
      <c r="T952" s="132"/>
      <c r="U952" s="132"/>
    </row>
    <row r="953" spans="2:21" x14ac:dyDescent="0.3">
      <c r="C953" s="134"/>
      <c r="D953" s="9" t="s">
        <v>174</v>
      </c>
      <c r="E953" s="10">
        <v>799</v>
      </c>
      <c r="F953" s="19">
        <f t="shared" si="91"/>
        <v>0.52154046997389036</v>
      </c>
      <c r="G953" s="10">
        <v>89</v>
      </c>
      <c r="H953" s="19">
        <f t="shared" si="92"/>
        <v>0.52976190476190477</v>
      </c>
      <c r="I953" s="10">
        <v>888</v>
      </c>
      <c r="J953" s="132"/>
      <c r="K953" s="132"/>
      <c r="M953" s="134"/>
      <c r="N953" s="9" t="s">
        <v>174</v>
      </c>
      <c r="O953" s="10">
        <v>799</v>
      </c>
      <c r="P953" s="19">
        <f t="shared" si="93"/>
        <v>0.89977477477477474</v>
      </c>
      <c r="Q953" s="10">
        <v>89</v>
      </c>
      <c r="R953" s="19">
        <f t="shared" si="94"/>
        <v>0.10022522522522523</v>
      </c>
      <c r="S953" s="10">
        <v>888</v>
      </c>
      <c r="T953" s="132"/>
      <c r="U953" s="132"/>
    </row>
    <row r="954" spans="2:21" x14ac:dyDescent="0.3">
      <c r="C954" s="133" t="s">
        <v>417</v>
      </c>
      <c r="D954" s="9" t="s">
        <v>82</v>
      </c>
      <c r="E954" s="10">
        <v>21</v>
      </c>
      <c r="F954" s="19">
        <f t="shared" si="91"/>
        <v>1.370757180156658E-2</v>
      </c>
      <c r="G954" s="10">
        <v>0</v>
      </c>
      <c r="H954" s="19">
        <f t="shared" si="92"/>
        <v>0</v>
      </c>
      <c r="I954" s="10">
        <v>21</v>
      </c>
      <c r="J954" s="132">
        <v>2.3319999999999999</v>
      </c>
      <c r="K954" s="132">
        <v>0.25700000000000001</v>
      </c>
      <c r="M954" s="133" t="s">
        <v>417</v>
      </c>
      <c r="N954" s="9" t="s">
        <v>82</v>
      </c>
      <c r="O954" s="10">
        <v>21</v>
      </c>
      <c r="P954" s="19">
        <f t="shared" si="93"/>
        <v>1</v>
      </c>
      <c r="Q954" s="10">
        <v>0</v>
      </c>
      <c r="R954" s="19">
        <f t="shared" si="94"/>
        <v>0</v>
      </c>
      <c r="S954" s="10">
        <v>21</v>
      </c>
      <c r="T954" s="132">
        <v>2.3319999999999999</v>
      </c>
      <c r="U954" s="132">
        <v>0.25700000000000001</v>
      </c>
    </row>
    <row r="955" spans="2:21" x14ac:dyDescent="0.3">
      <c r="C955" s="134"/>
      <c r="D955" s="38" t="s">
        <v>83</v>
      </c>
      <c r="E955" s="39">
        <v>1511</v>
      </c>
      <c r="F955" s="27">
        <f t="shared" si="91"/>
        <v>0.98629242819843344</v>
      </c>
      <c r="G955" s="39">
        <v>168</v>
      </c>
      <c r="H955" s="27">
        <f t="shared" si="92"/>
        <v>1</v>
      </c>
      <c r="I955" s="39">
        <v>1679</v>
      </c>
      <c r="J955" s="151"/>
      <c r="K955" s="151"/>
      <c r="M955" s="134"/>
      <c r="N955" s="9" t="s">
        <v>83</v>
      </c>
      <c r="O955" s="10">
        <v>1511</v>
      </c>
      <c r="P955" s="19">
        <f t="shared" si="93"/>
        <v>0.89994044073853485</v>
      </c>
      <c r="Q955" s="10">
        <v>168</v>
      </c>
      <c r="R955" s="19">
        <f t="shared" si="94"/>
        <v>0.10005955926146516</v>
      </c>
      <c r="S955" s="10">
        <v>1679</v>
      </c>
      <c r="T955" s="132"/>
      <c r="U955" s="132"/>
    </row>
    <row r="956" spans="2:21" x14ac:dyDescent="0.3">
      <c r="C956" s="133" t="s">
        <v>420</v>
      </c>
      <c r="D956" s="40" t="s">
        <v>309</v>
      </c>
      <c r="E956" s="41">
        <v>91</v>
      </c>
      <c r="F956" s="27">
        <f t="shared" si="91"/>
        <v>5.939947780678851E-2</v>
      </c>
      <c r="G956" s="41">
        <v>27</v>
      </c>
      <c r="H956" s="27">
        <f t="shared" si="92"/>
        <v>0.16071428571428573</v>
      </c>
      <c r="I956" s="41">
        <v>118</v>
      </c>
      <c r="J956" s="122">
        <v>35.807000000000002</v>
      </c>
      <c r="K956" s="111">
        <v>1E-3</v>
      </c>
      <c r="M956" s="133" t="s">
        <v>420</v>
      </c>
      <c r="N956" s="40" t="s">
        <v>309</v>
      </c>
      <c r="O956" s="41">
        <v>91</v>
      </c>
      <c r="P956" s="19">
        <f t="shared" si="93"/>
        <v>0.77118644067796616</v>
      </c>
      <c r="Q956" s="41">
        <v>27</v>
      </c>
      <c r="R956" s="19">
        <f t="shared" si="94"/>
        <v>0.2288135593220339</v>
      </c>
      <c r="S956" s="41">
        <v>118</v>
      </c>
      <c r="T956" s="122">
        <v>35.807000000000002</v>
      </c>
      <c r="U956" s="111">
        <v>1E-3</v>
      </c>
    </row>
    <row r="957" spans="2:21" x14ac:dyDescent="0.3">
      <c r="B957" s="33" t="s">
        <v>309</v>
      </c>
      <c r="C957" s="134"/>
      <c r="D957" s="40" t="s">
        <v>453</v>
      </c>
      <c r="E957" s="41">
        <v>843</v>
      </c>
      <c r="F957" s="27">
        <f t="shared" si="91"/>
        <v>0.55026109660574407</v>
      </c>
      <c r="G957" s="41">
        <v>103</v>
      </c>
      <c r="H957" s="27">
        <f t="shared" si="92"/>
        <v>0.61309523809523814</v>
      </c>
      <c r="I957" s="41">
        <v>946</v>
      </c>
      <c r="J957" s="122"/>
      <c r="K957" s="111"/>
      <c r="M957" s="134"/>
      <c r="N957" s="40" t="s">
        <v>453</v>
      </c>
      <c r="O957" s="41">
        <v>843</v>
      </c>
      <c r="P957" s="19">
        <f t="shared" si="93"/>
        <v>0.89112050739957716</v>
      </c>
      <c r="Q957" s="41">
        <v>103</v>
      </c>
      <c r="R957" s="19">
        <f t="shared" si="94"/>
        <v>0.10887949260042283</v>
      </c>
      <c r="S957" s="41">
        <v>946</v>
      </c>
      <c r="T957" s="122"/>
      <c r="U957" s="111"/>
    </row>
    <row r="958" spans="2:21" x14ac:dyDescent="0.3">
      <c r="B958" s="33" t="s">
        <v>453</v>
      </c>
      <c r="C958" s="134"/>
      <c r="D958" s="40" t="s">
        <v>454</v>
      </c>
      <c r="E958" s="41">
        <v>564</v>
      </c>
      <c r="F958" s="27">
        <f t="shared" si="91"/>
        <v>0.36814621409921672</v>
      </c>
      <c r="G958" s="41">
        <v>38</v>
      </c>
      <c r="H958" s="27">
        <f t="shared" si="92"/>
        <v>0.22619047619047619</v>
      </c>
      <c r="I958" s="41">
        <v>602</v>
      </c>
      <c r="J958" s="122"/>
      <c r="K958" s="111"/>
      <c r="M958" s="134"/>
      <c r="N958" s="40" t="s">
        <v>454</v>
      </c>
      <c r="O958" s="41">
        <v>564</v>
      </c>
      <c r="P958" s="19">
        <f t="shared" si="93"/>
        <v>0.93687707641196016</v>
      </c>
      <c r="Q958" s="41">
        <v>38</v>
      </c>
      <c r="R958" s="19">
        <f t="shared" si="94"/>
        <v>6.3122923588039864E-2</v>
      </c>
      <c r="S958" s="41">
        <v>602</v>
      </c>
      <c r="T958" s="122"/>
      <c r="U958" s="111"/>
    </row>
    <row r="959" spans="2:21" x14ac:dyDescent="0.3">
      <c r="B959" s="33" t="s">
        <v>454</v>
      </c>
      <c r="C959" s="150"/>
      <c r="D959" s="42" t="s">
        <v>455</v>
      </c>
      <c r="E959" s="43">
        <v>34</v>
      </c>
      <c r="F959" s="27">
        <f t="shared" si="91"/>
        <v>2.2193211488250653E-2</v>
      </c>
      <c r="G959" s="43">
        <v>0</v>
      </c>
      <c r="H959" s="27">
        <f t="shared" si="92"/>
        <v>0</v>
      </c>
      <c r="I959" s="43">
        <v>34</v>
      </c>
      <c r="J959" s="153"/>
      <c r="K959" s="152"/>
      <c r="M959" s="134"/>
      <c r="N959" s="40" t="s">
        <v>455</v>
      </c>
      <c r="O959" s="41">
        <v>34</v>
      </c>
      <c r="P959" s="19">
        <f t="shared" si="93"/>
        <v>1</v>
      </c>
      <c r="Q959" s="41">
        <v>0</v>
      </c>
      <c r="R959" s="19">
        <f t="shared" si="94"/>
        <v>0</v>
      </c>
      <c r="S959" s="41">
        <v>34</v>
      </c>
      <c r="T959" s="122"/>
      <c r="U959" s="111"/>
    </row>
    <row r="960" spans="2:21" x14ac:dyDescent="0.3">
      <c r="B960" s="33"/>
      <c r="C960" s="120" t="s">
        <v>463</v>
      </c>
      <c r="D960" s="3">
        <v>0</v>
      </c>
      <c r="E960" s="4">
        <v>1425</v>
      </c>
      <c r="F960" s="27">
        <f t="shared" si="91"/>
        <v>0.93015665796344649</v>
      </c>
      <c r="G960" s="4">
        <v>132</v>
      </c>
      <c r="H960" s="27">
        <f t="shared" si="92"/>
        <v>0.7857142857142857</v>
      </c>
      <c r="I960" s="4">
        <v>1557</v>
      </c>
      <c r="J960" s="107">
        <v>48.731999999999999</v>
      </c>
      <c r="K960" s="112">
        <v>1E-3</v>
      </c>
      <c r="M960" s="120" t="s">
        <v>463</v>
      </c>
      <c r="N960" s="3">
        <v>0</v>
      </c>
      <c r="O960" s="4">
        <v>1425</v>
      </c>
      <c r="P960" s="19">
        <f t="shared" si="93"/>
        <v>0.91522157996146436</v>
      </c>
      <c r="Q960" s="4">
        <v>132</v>
      </c>
      <c r="R960" s="19">
        <f t="shared" si="94"/>
        <v>8.477842003853564E-2</v>
      </c>
      <c r="S960" s="4">
        <v>1557</v>
      </c>
      <c r="T960" s="107">
        <v>48.731999999999999</v>
      </c>
      <c r="U960" s="112">
        <v>1E-3</v>
      </c>
    </row>
    <row r="961" spans="2:21" x14ac:dyDescent="0.3">
      <c r="B961" s="33"/>
      <c r="C961" s="120"/>
      <c r="D961" s="3">
        <v>20</v>
      </c>
      <c r="E961" s="4">
        <v>28</v>
      </c>
      <c r="F961" s="27">
        <f t="shared" si="91"/>
        <v>1.8276762402088774E-2</v>
      </c>
      <c r="G961" s="4">
        <v>4</v>
      </c>
      <c r="H961" s="27">
        <f t="shared" si="92"/>
        <v>2.3809523809523808E-2</v>
      </c>
      <c r="I961" s="4">
        <v>32</v>
      </c>
      <c r="J961" s="107"/>
      <c r="K961" s="112"/>
      <c r="M961" s="120"/>
      <c r="N961" s="3">
        <v>20</v>
      </c>
      <c r="O961" s="4">
        <v>28</v>
      </c>
      <c r="P961" s="19">
        <f t="shared" si="93"/>
        <v>0.875</v>
      </c>
      <c r="Q961" s="4">
        <v>4</v>
      </c>
      <c r="R961" s="19">
        <f t="shared" si="94"/>
        <v>0.125</v>
      </c>
      <c r="S961" s="4">
        <v>32</v>
      </c>
      <c r="T961" s="107"/>
      <c r="U961" s="112"/>
    </row>
    <row r="962" spans="2:21" x14ac:dyDescent="0.3">
      <c r="B962" s="33"/>
      <c r="C962" s="120"/>
      <c r="D962" s="3">
        <v>39</v>
      </c>
      <c r="E962" s="4">
        <v>22</v>
      </c>
      <c r="F962" s="27">
        <f t="shared" si="91"/>
        <v>1.4360313315926894E-2</v>
      </c>
      <c r="G962" s="4">
        <v>10</v>
      </c>
      <c r="H962" s="27">
        <f t="shared" si="92"/>
        <v>5.9523809523809521E-2</v>
      </c>
      <c r="I962" s="4">
        <v>32</v>
      </c>
      <c r="J962" s="107"/>
      <c r="K962" s="112"/>
      <c r="M962" s="120"/>
      <c r="N962" s="3">
        <v>39</v>
      </c>
      <c r="O962" s="4">
        <v>22</v>
      </c>
      <c r="P962" s="19">
        <f t="shared" si="93"/>
        <v>0.6875</v>
      </c>
      <c r="Q962" s="4">
        <v>10</v>
      </c>
      <c r="R962" s="19">
        <f t="shared" si="94"/>
        <v>0.3125</v>
      </c>
      <c r="S962" s="4">
        <v>32</v>
      </c>
      <c r="T962" s="107"/>
      <c r="U962" s="112"/>
    </row>
    <row r="963" spans="2:21" x14ac:dyDescent="0.3">
      <c r="B963" s="33"/>
      <c r="C963" s="121"/>
      <c r="D963" s="3">
        <v>59</v>
      </c>
      <c r="E963" s="4">
        <v>57</v>
      </c>
      <c r="F963" s="27">
        <f t="shared" si="91"/>
        <v>3.7206266318537858E-2</v>
      </c>
      <c r="G963" s="4">
        <v>22</v>
      </c>
      <c r="H963" s="27">
        <f t="shared" si="92"/>
        <v>0.13095238095238096</v>
      </c>
      <c r="I963" s="4">
        <v>79</v>
      </c>
      <c r="J963" s="107"/>
      <c r="K963" s="112"/>
      <c r="M963" s="121"/>
      <c r="N963" s="3">
        <v>59</v>
      </c>
      <c r="O963" s="4">
        <v>57</v>
      </c>
      <c r="P963" s="19">
        <f t="shared" si="93"/>
        <v>0.72151898734177211</v>
      </c>
      <c r="Q963" s="4">
        <v>22</v>
      </c>
      <c r="R963" s="19">
        <f t="shared" si="94"/>
        <v>0.27848101265822783</v>
      </c>
      <c r="S963" s="4">
        <v>79</v>
      </c>
      <c r="T963" s="107"/>
      <c r="U963" s="112"/>
    </row>
    <row r="964" spans="2:21" x14ac:dyDescent="0.3">
      <c r="B964" s="33"/>
      <c r="C964" s="120" t="s">
        <v>464</v>
      </c>
      <c r="D964" s="40">
        <v>0</v>
      </c>
      <c r="E964" s="41">
        <v>651</v>
      </c>
      <c r="F964" s="27">
        <f t="shared" si="91"/>
        <v>0.42493472584856395</v>
      </c>
      <c r="G964" s="41">
        <v>55</v>
      </c>
      <c r="H964" s="27">
        <f t="shared" si="92"/>
        <v>0.32738095238095238</v>
      </c>
      <c r="I964" s="41">
        <v>706</v>
      </c>
      <c r="J964" s="122">
        <v>5.9340000000000002</v>
      </c>
      <c r="K964" s="111">
        <v>1.4999999999999999E-2</v>
      </c>
      <c r="M964" s="120" t="s">
        <v>464</v>
      </c>
      <c r="N964" s="40">
        <v>0</v>
      </c>
      <c r="O964" s="41">
        <v>651</v>
      </c>
      <c r="P964" s="19">
        <f t="shared" si="93"/>
        <v>0.92209631728045327</v>
      </c>
      <c r="Q964" s="41">
        <v>55</v>
      </c>
      <c r="R964" s="19">
        <f t="shared" si="94"/>
        <v>7.7903682719546744E-2</v>
      </c>
      <c r="S964" s="41">
        <v>706</v>
      </c>
      <c r="T964" s="122">
        <v>5.9340000000000002</v>
      </c>
      <c r="U964" s="111">
        <v>1.4999999999999999E-2</v>
      </c>
    </row>
    <row r="965" spans="2:21" x14ac:dyDescent="0.3">
      <c r="B965" s="33"/>
      <c r="C965" s="121"/>
      <c r="D965" s="40">
        <v>1</v>
      </c>
      <c r="E965" s="41">
        <v>881</v>
      </c>
      <c r="F965" s="27">
        <f t="shared" si="91"/>
        <v>0.57506527415143605</v>
      </c>
      <c r="G965" s="41">
        <v>113</v>
      </c>
      <c r="H965" s="27">
        <f t="shared" si="92"/>
        <v>0.67261904761904767</v>
      </c>
      <c r="I965" s="41">
        <v>994</v>
      </c>
      <c r="J965" s="122"/>
      <c r="K965" s="111"/>
      <c r="M965" s="121"/>
      <c r="N965" s="40">
        <v>1</v>
      </c>
      <c r="O965" s="41">
        <v>881</v>
      </c>
      <c r="P965" s="19">
        <f t="shared" si="93"/>
        <v>0.88631790744466799</v>
      </c>
      <c r="Q965" s="41">
        <v>113</v>
      </c>
      <c r="R965" s="19">
        <f t="shared" si="94"/>
        <v>0.11368209255533199</v>
      </c>
      <c r="S965" s="41">
        <v>994</v>
      </c>
      <c r="T965" s="122"/>
      <c r="U965" s="111"/>
    </row>
    <row r="966" spans="2:21" x14ac:dyDescent="0.3">
      <c r="B966" s="33"/>
      <c r="C966" s="120" t="s">
        <v>465</v>
      </c>
      <c r="D966" s="40">
        <v>0</v>
      </c>
      <c r="E966" s="41">
        <v>610</v>
      </c>
      <c r="F966" s="27">
        <f t="shared" si="91"/>
        <v>0.39817232375979111</v>
      </c>
      <c r="G966" s="41">
        <v>47</v>
      </c>
      <c r="H966" s="27">
        <f t="shared" si="92"/>
        <v>0.27976190476190477</v>
      </c>
      <c r="I966" s="41">
        <v>657</v>
      </c>
      <c r="J966" s="122">
        <v>8.9529999999999994</v>
      </c>
      <c r="K966" s="111">
        <v>3.0000000000000001E-3</v>
      </c>
      <c r="M966" s="120" t="s">
        <v>465</v>
      </c>
      <c r="N966" s="40">
        <v>0</v>
      </c>
      <c r="O966" s="41">
        <v>610</v>
      </c>
      <c r="P966" s="19">
        <f t="shared" si="93"/>
        <v>0.92846270928462704</v>
      </c>
      <c r="Q966" s="41">
        <v>47</v>
      </c>
      <c r="R966" s="19">
        <f t="shared" si="94"/>
        <v>7.1537290715372903E-2</v>
      </c>
      <c r="S966" s="41">
        <v>657</v>
      </c>
      <c r="T966" s="122">
        <v>8.9529999999999994</v>
      </c>
      <c r="U966" s="111">
        <v>3.0000000000000001E-3</v>
      </c>
    </row>
    <row r="967" spans="2:21" x14ac:dyDescent="0.3">
      <c r="B967" s="33"/>
      <c r="C967" s="121"/>
      <c r="D967" s="40">
        <v>1</v>
      </c>
      <c r="E967" s="41">
        <v>922</v>
      </c>
      <c r="F967" s="27">
        <f t="shared" si="91"/>
        <v>0.60182767624020883</v>
      </c>
      <c r="G967" s="41">
        <v>121</v>
      </c>
      <c r="H967" s="27">
        <f t="shared" si="92"/>
        <v>0.72023809523809523</v>
      </c>
      <c r="I967" s="41">
        <v>1043</v>
      </c>
      <c r="J967" s="122"/>
      <c r="K967" s="111"/>
      <c r="M967" s="121"/>
      <c r="N967" s="40">
        <v>1</v>
      </c>
      <c r="O967" s="41">
        <v>922</v>
      </c>
      <c r="P967" s="19">
        <f t="shared" si="93"/>
        <v>0.88398849472674979</v>
      </c>
      <c r="Q967" s="41">
        <v>121</v>
      </c>
      <c r="R967" s="19">
        <f t="shared" si="94"/>
        <v>0.11601150527325024</v>
      </c>
      <c r="S967" s="41">
        <v>1043</v>
      </c>
      <c r="T967" s="122"/>
      <c r="U967" s="111"/>
    </row>
    <row r="968" spans="2:21" x14ac:dyDescent="0.3">
      <c r="C968" s="133" t="s">
        <v>421</v>
      </c>
      <c r="D968" s="9" t="s">
        <v>183</v>
      </c>
      <c r="E968" s="10">
        <v>113</v>
      </c>
      <c r="F968" s="19">
        <f t="shared" si="91"/>
        <v>7.3759791122715399E-2</v>
      </c>
      <c r="G968" s="10">
        <v>57</v>
      </c>
      <c r="H968" s="19">
        <f t="shared" si="92"/>
        <v>0.3392857142857143</v>
      </c>
      <c r="I968" s="10">
        <v>170</v>
      </c>
      <c r="J968" s="132">
        <v>266.90499999999997</v>
      </c>
      <c r="K968" s="135">
        <v>1E-3</v>
      </c>
      <c r="M968" s="133" t="s">
        <v>421</v>
      </c>
      <c r="N968" s="9" t="s">
        <v>183</v>
      </c>
      <c r="O968" s="10">
        <v>113</v>
      </c>
      <c r="P968" s="19">
        <f t="shared" si="93"/>
        <v>0.66470588235294115</v>
      </c>
      <c r="Q968" s="10">
        <v>57</v>
      </c>
      <c r="R968" s="19">
        <f t="shared" si="94"/>
        <v>0.3352941176470588</v>
      </c>
      <c r="S968" s="10">
        <v>170</v>
      </c>
      <c r="T968" s="132">
        <v>266.90499999999997</v>
      </c>
      <c r="U968" s="135">
        <v>1E-3</v>
      </c>
    </row>
    <row r="969" spans="2:21" x14ac:dyDescent="0.3">
      <c r="C969" s="134"/>
      <c r="D969" s="9" t="s">
        <v>184</v>
      </c>
      <c r="E969" s="10">
        <v>22</v>
      </c>
      <c r="F969" s="19">
        <f t="shared" si="91"/>
        <v>1.4360313315926894E-2</v>
      </c>
      <c r="G969" s="10">
        <v>18</v>
      </c>
      <c r="H969" s="19">
        <f t="shared" si="92"/>
        <v>0.10714285714285714</v>
      </c>
      <c r="I969" s="10">
        <v>40</v>
      </c>
      <c r="J969" s="132"/>
      <c r="K969" s="132"/>
      <c r="M969" s="134"/>
      <c r="N969" s="9" t="s">
        <v>184</v>
      </c>
      <c r="O969" s="10">
        <v>22</v>
      </c>
      <c r="P969" s="19">
        <f t="shared" si="93"/>
        <v>0.55000000000000004</v>
      </c>
      <c r="Q969" s="10">
        <v>18</v>
      </c>
      <c r="R969" s="19">
        <f t="shared" si="94"/>
        <v>0.45</v>
      </c>
      <c r="S969" s="10">
        <v>40</v>
      </c>
      <c r="T969" s="132"/>
      <c r="U969" s="132"/>
    </row>
    <row r="970" spans="2:21" x14ac:dyDescent="0.3">
      <c r="C970" s="134"/>
      <c r="D970" s="9" t="s">
        <v>82</v>
      </c>
      <c r="E970" s="10">
        <v>1389</v>
      </c>
      <c r="F970" s="19">
        <f t="shared" si="91"/>
        <v>0.9066579634464752</v>
      </c>
      <c r="G970" s="10">
        <v>79</v>
      </c>
      <c r="H970" s="19">
        <f t="shared" si="92"/>
        <v>0.47023809523809523</v>
      </c>
      <c r="I970" s="10">
        <v>1468</v>
      </c>
      <c r="J970" s="132"/>
      <c r="K970" s="132"/>
      <c r="M970" s="134"/>
      <c r="N970" s="9" t="s">
        <v>82</v>
      </c>
      <c r="O970" s="10">
        <v>1389</v>
      </c>
      <c r="P970" s="19">
        <f t="shared" si="93"/>
        <v>0.94618528610354224</v>
      </c>
      <c r="Q970" s="10">
        <v>79</v>
      </c>
      <c r="R970" s="19">
        <f t="shared" si="94"/>
        <v>5.3814713896457762E-2</v>
      </c>
      <c r="S970" s="10">
        <v>1468</v>
      </c>
      <c r="T970" s="132"/>
      <c r="U970" s="132"/>
    </row>
    <row r="971" spans="2:21" x14ac:dyDescent="0.3">
      <c r="C971" s="134"/>
      <c r="D971" s="9" t="s">
        <v>185</v>
      </c>
      <c r="E971" s="10">
        <v>8</v>
      </c>
      <c r="F971" s="19">
        <f t="shared" si="91"/>
        <v>5.2219321148825066E-3</v>
      </c>
      <c r="G971" s="10">
        <v>14</v>
      </c>
      <c r="H971" s="19">
        <f t="shared" si="92"/>
        <v>8.3333333333333329E-2</v>
      </c>
      <c r="I971" s="10">
        <v>22</v>
      </c>
      <c r="J971" s="132"/>
      <c r="K971" s="132"/>
      <c r="M971" s="134"/>
      <c r="N971" s="9" t="s">
        <v>185</v>
      </c>
      <c r="O971" s="10">
        <v>8</v>
      </c>
      <c r="P971" s="19">
        <f t="shared" si="93"/>
        <v>0.36363636363636365</v>
      </c>
      <c r="Q971" s="10">
        <v>14</v>
      </c>
      <c r="R971" s="19">
        <f t="shared" si="94"/>
        <v>0.63636363636363635</v>
      </c>
      <c r="S971" s="10">
        <v>22</v>
      </c>
      <c r="T971" s="132"/>
      <c r="U971" s="132"/>
    </row>
    <row r="972" spans="2:21" x14ac:dyDescent="0.3">
      <c r="C972" s="133" t="s">
        <v>422</v>
      </c>
      <c r="D972" s="9" t="s">
        <v>82</v>
      </c>
      <c r="E972" s="10">
        <v>1527</v>
      </c>
      <c r="F972" s="19">
        <f t="shared" si="91"/>
        <v>0.99673629242819839</v>
      </c>
      <c r="G972" s="10">
        <v>161</v>
      </c>
      <c r="H972" s="19">
        <f t="shared" si="92"/>
        <v>0.95833333333333337</v>
      </c>
      <c r="I972" s="10">
        <v>1688</v>
      </c>
      <c r="J972" s="132">
        <v>31.856000000000002</v>
      </c>
      <c r="K972" s="135">
        <v>1E-3</v>
      </c>
      <c r="M972" s="133" t="s">
        <v>422</v>
      </c>
      <c r="N972" s="9" t="s">
        <v>82</v>
      </c>
      <c r="O972" s="10">
        <v>1527</v>
      </c>
      <c r="P972" s="19">
        <f t="shared" si="93"/>
        <v>0.90462085308056872</v>
      </c>
      <c r="Q972" s="10">
        <v>161</v>
      </c>
      <c r="R972" s="19">
        <f t="shared" si="94"/>
        <v>9.5379146919431279E-2</v>
      </c>
      <c r="S972" s="10">
        <v>1688</v>
      </c>
      <c r="T972" s="132">
        <v>31.856000000000002</v>
      </c>
      <c r="U972" s="135">
        <v>1E-3</v>
      </c>
    </row>
    <row r="973" spans="2:21" x14ac:dyDescent="0.3">
      <c r="C973" s="134"/>
      <c r="D973" s="9" t="s">
        <v>83</v>
      </c>
      <c r="E973" s="10">
        <v>5</v>
      </c>
      <c r="F973" s="19">
        <f t="shared" si="91"/>
        <v>3.2637075718015664E-3</v>
      </c>
      <c r="G973" s="10">
        <v>7</v>
      </c>
      <c r="H973" s="19">
        <f t="shared" si="92"/>
        <v>4.1666666666666664E-2</v>
      </c>
      <c r="I973" s="10">
        <v>12</v>
      </c>
      <c r="J973" s="132"/>
      <c r="K973" s="132"/>
      <c r="M973" s="134"/>
      <c r="N973" s="9" t="s">
        <v>83</v>
      </c>
      <c r="O973" s="10">
        <v>5</v>
      </c>
      <c r="P973" s="19">
        <f t="shared" si="93"/>
        <v>0.41666666666666669</v>
      </c>
      <c r="Q973" s="10">
        <v>7</v>
      </c>
      <c r="R973" s="19">
        <f t="shared" si="94"/>
        <v>0.58333333333333337</v>
      </c>
      <c r="S973" s="10">
        <v>12</v>
      </c>
      <c r="T973" s="132"/>
      <c r="U973" s="132"/>
    </row>
    <row r="974" spans="2:21" x14ac:dyDescent="0.3">
      <c r="C974" s="133" t="s">
        <v>423</v>
      </c>
      <c r="D974" s="9" t="s">
        <v>82</v>
      </c>
      <c r="E974" s="10">
        <v>1529</v>
      </c>
      <c r="F974" s="19">
        <f t="shared" si="91"/>
        <v>0.99804177545691908</v>
      </c>
      <c r="G974" s="10">
        <v>163</v>
      </c>
      <c r="H974" s="19">
        <f t="shared" si="92"/>
        <v>0.97023809523809523</v>
      </c>
      <c r="I974" s="10">
        <v>1692</v>
      </c>
      <c r="J974" s="132">
        <v>24.988</v>
      </c>
      <c r="K974" s="135">
        <v>1E-3</v>
      </c>
      <c r="M974" s="133" t="s">
        <v>423</v>
      </c>
      <c r="N974" s="9" t="s">
        <v>82</v>
      </c>
      <c r="O974" s="10">
        <v>1529</v>
      </c>
      <c r="P974" s="19">
        <f t="shared" si="93"/>
        <v>0.90366430260047281</v>
      </c>
      <c r="Q974" s="10">
        <v>163</v>
      </c>
      <c r="R974" s="19">
        <f t="shared" si="94"/>
        <v>9.6335697399527187E-2</v>
      </c>
      <c r="S974" s="10">
        <v>1692</v>
      </c>
      <c r="T974" s="132">
        <v>24.988</v>
      </c>
      <c r="U974" s="135">
        <v>1E-3</v>
      </c>
    </row>
    <row r="975" spans="2:21" x14ac:dyDescent="0.3">
      <c r="C975" s="134"/>
      <c r="D975" s="9" t="s">
        <v>83</v>
      </c>
      <c r="E975" s="10">
        <v>3</v>
      </c>
      <c r="F975" s="19">
        <f t="shared" si="91"/>
        <v>1.9582245430809398E-3</v>
      </c>
      <c r="G975" s="10">
        <v>5</v>
      </c>
      <c r="H975" s="19">
        <f t="shared" si="92"/>
        <v>2.976190476190476E-2</v>
      </c>
      <c r="I975" s="10">
        <v>8</v>
      </c>
      <c r="J975" s="132"/>
      <c r="K975" s="132"/>
      <c r="M975" s="134"/>
      <c r="N975" s="9" t="s">
        <v>83</v>
      </c>
      <c r="O975" s="10">
        <v>3</v>
      </c>
      <c r="P975" s="19">
        <f t="shared" si="93"/>
        <v>0.375</v>
      </c>
      <c r="Q975" s="10">
        <v>5</v>
      </c>
      <c r="R975" s="19">
        <f t="shared" si="94"/>
        <v>0.625</v>
      </c>
      <c r="S975" s="10">
        <v>8</v>
      </c>
      <c r="T975" s="132"/>
      <c r="U975" s="132"/>
    </row>
    <row r="976" spans="2:21" x14ac:dyDescent="0.3">
      <c r="C976" s="133" t="s">
        <v>424</v>
      </c>
      <c r="D976" s="9" t="s">
        <v>82</v>
      </c>
      <c r="E976" s="10">
        <v>1523</v>
      </c>
      <c r="F976" s="19">
        <f t="shared" si="91"/>
        <v>0.99412532637075723</v>
      </c>
      <c r="G976" s="10">
        <v>155</v>
      </c>
      <c r="H976" s="19">
        <f t="shared" si="92"/>
        <v>0.92261904761904767</v>
      </c>
      <c r="I976" s="10">
        <v>1678</v>
      </c>
      <c r="J976" s="132">
        <v>60.603000000000002</v>
      </c>
      <c r="K976" s="135">
        <v>1E-3</v>
      </c>
      <c r="M976" s="133" t="s">
        <v>424</v>
      </c>
      <c r="N976" s="9" t="s">
        <v>82</v>
      </c>
      <c r="O976" s="10">
        <v>1523</v>
      </c>
      <c r="P976" s="19">
        <f t="shared" si="93"/>
        <v>0.90762812872467225</v>
      </c>
      <c r="Q976" s="10">
        <v>155</v>
      </c>
      <c r="R976" s="19">
        <f t="shared" si="94"/>
        <v>9.2371871275327769E-2</v>
      </c>
      <c r="S976" s="10">
        <v>1678</v>
      </c>
      <c r="T976" s="132">
        <v>60.603000000000002</v>
      </c>
      <c r="U976" s="135">
        <v>1E-3</v>
      </c>
    </row>
    <row r="977" spans="3:21" x14ac:dyDescent="0.3">
      <c r="C977" s="134"/>
      <c r="D977" s="9" t="s">
        <v>83</v>
      </c>
      <c r="E977" s="10">
        <v>9</v>
      </c>
      <c r="F977" s="19">
        <f t="shared" si="91"/>
        <v>5.8746736292428197E-3</v>
      </c>
      <c r="G977" s="10">
        <v>13</v>
      </c>
      <c r="H977" s="19">
        <f t="shared" si="92"/>
        <v>7.7380952380952384E-2</v>
      </c>
      <c r="I977" s="10">
        <v>22</v>
      </c>
      <c r="J977" s="132"/>
      <c r="K977" s="132"/>
      <c r="M977" s="134"/>
      <c r="N977" s="9" t="s">
        <v>83</v>
      </c>
      <c r="O977" s="10">
        <v>9</v>
      </c>
      <c r="P977" s="19">
        <f t="shared" si="93"/>
        <v>0.40909090909090912</v>
      </c>
      <c r="Q977" s="10">
        <v>13</v>
      </c>
      <c r="R977" s="19">
        <f t="shared" si="94"/>
        <v>0.59090909090909094</v>
      </c>
      <c r="S977" s="10">
        <v>22</v>
      </c>
      <c r="T977" s="132"/>
      <c r="U977" s="132"/>
    </row>
    <row r="978" spans="3:21" x14ac:dyDescent="0.3">
      <c r="C978" s="133" t="s">
        <v>425</v>
      </c>
      <c r="D978" s="9" t="s">
        <v>82</v>
      </c>
      <c r="E978" s="10">
        <v>1526</v>
      </c>
      <c r="F978" s="19">
        <f t="shared" si="91"/>
        <v>0.99608355091383816</v>
      </c>
      <c r="G978" s="10">
        <v>155</v>
      </c>
      <c r="H978" s="19">
        <f t="shared" si="92"/>
        <v>0.92261904761904767</v>
      </c>
      <c r="I978" s="10">
        <v>1681</v>
      </c>
      <c r="J978" s="132">
        <v>73.935000000000002</v>
      </c>
      <c r="K978" s="135">
        <v>1E-3</v>
      </c>
      <c r="M978" s="133" t="s">
        <v>425</v>
      </c>
      <c r="N978" s="9" t="s">
        <v>82</v>
      </c>
      <c r="O978" s="10">
        <v>1526</v>
      </c>
      <c r="P978" s="19">
        <f t="shared" si="93"/>
        <v>0.90779298036882805</v>
      </c>
      <c r="Q978" s="10">
        <v>155</v>
      </c>
      <c r="R978" s="19">
        <f t="shared" si="94"/>
        <v>9.2207019631171921E-2</v>
      </c>
      <c r="S978" s="10">
        <v>1681</v>
      </c>
      <c r="T978" s="132">
        <v>73.935000000000002</v>
      </c>
      <c r="U978" s="135">
        <v>1E-3</v>
      </c>
    </row>
    <row r="979" spans="3:21" x14ac:dyDescent="0.3">
      <c r="C979" s="134"/>
      <c r="D979" s="9" t="s">
        <v>83</v>
      </c>
      <c r="E979" s="10">
        <v>6</v>
      </c>
      <c r="F979" s="19">
        <f t="shared" si="91"/>
        <v>3.9164490861618795E-3</v>
      </c>
      <c r="G979" s="10">
        <v>13</v>
      </c>
      <c r="H979" s="19">
        <f t="shared" si="92"/>
        <v>7.7380952380952384E-2</v>
      </c>
      <c r="I979" s="10">
        <v>19</v>
      </c>
      <c r="J979" s="132"/>
      <c r="K979" s="132"/>
      <c r="M979" s="134"/>
      <c r="N979" s="9" t="s">
        <v>83</v>
      </c>
      <c r="O979" s="10">
        <v>6</v>
      </c>
      <c r="P979" s="19">
        <f t="shared" si="93"/>
        <v>0.31578947368421051</v>
      </c>
      <c r="Q979" s="10">
        <v>13</v>
      </c>
      <c r="R979" s="19">
        <f t="shared" si="94"/>
        <v>0.68421052631578949</v>
      </c>
      <c r="S979" s="10">
        <v>19</v>
      </c>
      <c r="T979" s="132"/>
      <c r="U979" s="132"/>
    </row>
    <row r="980" spans="3:21" x14ac:dyDescent="0.3">
      <c r="C980" s="133" t="s">
        <v>426</v>
      </c>
      <c r="D980" s="9" t="s">
        <v>140</v>
      </c>
      <c r="E980" s="10">
        <v>1528</v>
      </c>
      <c r="F980" s="19">
        <f t="shared" si="91"/>
        <v>0.99738903394255873</v>
      </c>
      <c r="G980" s="10">
        <v>105</v>
      </c>
      <c r="H980" s="19">
        <f t="shared" si="92"/>
        <v>0.625</v>
      </c>
      <c r="I980" s="10">
        <v>1633</v>
      </c>
      <c r="J980" s="132"/>
      <c r="K980" s="132"/>
      <c r="M980" s="133" t="s">
        <v>426</v>
      </c>
      <c r="N980" s="9" t="s">
        <v>140</v>
      </c>
      <c r="O980" s="10">
        <v>1528</v>
      </c>
      <c r="P980" s="19">
        <f t="shared" si="93"/>
        <v>0.93570116350275567</v>
      </c>
      <c r="Q980" s="10">
        <v>105</v>
      </c>
      <c r="R980" s="19">
        <f t="shared" si="94"/>
        <v>6.4298836497244341E-2</v>
      </c>
      <c r="S980" s="10">
        <v>1633</v>
      </c>
      <c r="T980" s="132"/>
      <c r="U980" s="132"/>
    </row>
    <row r="981" spans="3:21" x14ac:dyDescent="0.3">
      <c r="C981" s="134"/>
      <c r="D981" s="9" t="s">
        <v>283</v>
      </c>
      <c r="E981" s="10">
        <v>4</v>
      </c>
      <c r="F981" s="19">
        <f t="shared" si="91"/>
        <v>2.6109660574412533E-3</v>
      </c>
      <c r="G981" s="10">
        <v>4</v>
      </c>
      <c r="H981" s="19">
        <f t="shared" si="92"/>
        <v>2.3809523809523808E-2</v>
      </c>
      <c r="I981" s="10">
        <v>8</v>
      </c>
      <c r="J981" s="132"/>
      <c r="K981" s="132"/>
      <c r="M981" s="134"/>
      <c r="N981" s="9" t="s">
        <v>283</v>
      </c>
      <c r="O981" s="10">
        <v>4</v>
      </c>
      <c r="P981" s="19">
        <f t="shared" si="93"/>
        <v>0.5</v>
      </c>
      <c r="Q981" s="10">
        <v>4</v>
      </c>
      <c r="R981" s="19">
        <f t="shared" si="94"/>
        <v>0.5</v>
      </c>
      <c r="S981" s="10">
        <v>8</v>
      </c>
      <c r="T981" s="132"/>
      <c r="U981" s="132"/>
    </row>
    <row r="982" spans="3:21" x14ac:dyDescent="0.3">
      <c r="C982" s="134"/>
      <c r="D982" s="9" t="s">
        <v>131</v>
      </c>
      <c r="E982" s="10">
        <v>0</v>
      </c>
      <c r="F982" s="19">
        <f t="shared" si="91"/>
        <v>0</v>
      </c>
      <c r="G982" s="10">
        <v>59</v>
      </c>
      <c r="H982" s="19">
        <f t="shared" si="92"/>
        <v>0.35119047619047616</v>
      </c>
      <c r="I982" s="10">
        <v>59</v>
      </c>
      <c r="J982" s="132"/>
      <c r="K982" s="132"/>
      <c r="M982" s="134"/>
      <c r="N982" s="9" t="s">
        <v>131</v>
      </c>
      <c r="O982" s="10">
        <v>0</v>
      </c>
      <c r="P982" s="19">
        <f t="shared" si="93"/>
        <v>0</v>
      </c>
      <c r="Q982" s="10">
        <v>59</v>
      </c>
      <c r="R982" s="19">
        <f t="shared" si="94"/>
        <v>1</v>
      </c>
      <c r="S982" s="10">
        <v>59</v>
      </c>
      <c r="T982" s="132"/>
      <c r="U982" s="132"/>
    </row>
    <row r="983" spans="3:21" x14ac:dyDescent="0.3">
      <c r="C983" s="133" t="s">
        <v>427</v>
      </c>
      <c r="D983" s="9" t="s">
        <v>82</v>
      </c>
      <c r="E983" s="10">
        <v>0</v>
      </c>
      <c r="F983" s="19">
        <f t="shared" si="91"/>
        <v>0</v>
      </c>
      <c r="G983" s="10">
        <v>168</v>
      </c>
      <c r="H983" s="19">
        <f t="shared" si="92"/>
        <v>1</v>
      </c>
      <c r="I983" s="10">
        <v>168</v>
      </c>
      <c r="J983" s="11"/>
      <c r="K983" s="11"/>
      <c r="M983" s="133" t="s">
        <v>427</v>
      </c>
      <c r="N983" s="9" t="s">
        <v>82</v>
      </c>
      <c r="O983" s="10">
        <v>0</v>
      </c>
      <c r="P983" s="19">
        <f t="shared" si="93"/>
        <v>0</v>
      </c>
      <c r="Q983" s="10">
        <v>168</v>
      </c>
      <c r="R983" s="19">
        <f t="shared" si="94"/>
        <v>1</v>
      </c>
      <c r="S983" s="10">
        <v>168</v>
      </c>
      <c r="T983" s="11"/>
      <c r="U983" s="11"/>
    </row>
    <row r="984" spans="3:21" x14ac:dyDescent="0.3">
      <c r="C984" s="134"/>
      <c r="D984" s="9" t="s">
        <v>83</v>
      </c>
      <c r="E984" s="10">
        <v>1532</v>
      </c>
      <c r="F984" s="19">
        <f t="shared" si="91"/>
        <v>1</v>
      </c>
      <c r="G984" s="10">
        <v>0</v>
      </c>
      <c r="H984" s="19">
        <f t="shared" si="92"/>
        <v>0</v>
      </c>
      <c r="I984" s="10">
        <v>1532</v>
      </c>
      <c r="J984" s="11"/>
      <c r="K984" s="11"/>
      <c r="M984" s="134"/>
      <c r="N984" s="9" t="s">
        <v>83</v>
      </c>
      <c r="O984" s="10">
        <v>1532</v>
      </c>
      <c r="P984" s="19">
        <f t="shared" si="93"/>
        <v>1</v>
      </c>
      <c r="Q984" s="10">
        <v>0</v>
      </c>
      <c r="R984" s="19">
        <f t="shared" si="94"/>
        <v>0</v>
      </c>
      <c r="S984" s="10">
        <v>1532</v>
      </c>
      <c r="T984" s="11"/>
      <c r="U984" s="11"/>
    </row>
    <row r="985" spans="3:21" x14ac:dyDescent="0.3">
      <c r="C985" s="133" t="s">
        <v>428</v>
      </c>
      <c r="D985" s="9" t="s">
        <v>82</v>
      </c>
      <c r="E985" s="10">
        <v>0</v>
      </c>
      <c r="F985" s="19">
        <f t="shared" si="91"/>
        <v>0</v>
      </c>
      <c r="G985" s="10">
        <v>168</v>
      </c>
      <c r="H985" s="19">
        <f t="shared" si="92"/>
        <v>1</v>
      </c>
      <c r="I985" s="10">
        <v>168</v>
      </c>
      <c r="J985" s="11"/>
      <c r="K985" s="11"/>
      <c r="M985" s="133" t="s">
        <v>428</v>
      </c>
      <c r="N985" s="9" t="s">
        <v>82</v>
      </c>
      <c r="O985" s="10">
        <v>0</v>
      </c>
      <c r="P985" s="19">
        <f t="shared" si="93"/>
        <v>0</v>
      </c>
      <c r="Q985" s="10">
        <v>168</v>
      </c>
      <c r="R985" s="19">
        <f t="shared" si="94"/>
        <v>1</v>
      </c>
      <c r="S985" s="10">
        <v>168</v>
      </c>
      <c r="T985" s="11"/>
      <c r="U985" s="11"/>
    </row>
    <row r="986" spans="3:21" x14ac:dyDescent="0.3">
      <c r="C986" s="134"/>
      <c r="D986" s="9" t="s">
        <v>83</v>
      </c>
      <c r="E986" s="10">
        <v>1532</v>
      </c>
      <c r="F986" s="19">
        <f t="shared" si="91"/>
        <v>1</v>
      </c>
      <c r="G986" s="10">
        <v>0</v>
      </c>
      <c r="H986" s="19">
        <f t="shared" si="92"/>
        <v>0</v>
      </c>
      <c r="I986" s="10">
        <v>1532</v>
      </c>
      <c r="J986" s="11"/>
      <c r="K986" s="11"/>
      <c r="M986" s="134"/>
      <c r="N986" s="9" t="s">
        <v>83</v>
      </c>
      <c r="O986" s="10">
        <v>1532</v>
      </c>
      <c r="P986" s="19">
        <f t="shared" si="93"/>
        <v>1</v>
      </c>
      <c r="Q986" s="10">
        <v>0</v>
      </c>
      <c r="R986" s="19">
        <f t="shared" si="94"/>
        <v>0</v>
      </c>
      <c r="S986" s="10">
        <v>1532</v>
      </c>
      <c r="T986" s="11"/>
      <c r="U986" s="11"/>
    </row>
    <row r="987" spans="3:21" x14ac:dyDescent="0.3">
      <c r="C987" s="133" t="s">
        <v>429</v>
      </c>
      <c r="D987" s="9" t="s">
        <v>82</v>
      </c>
      <c r="E987" s="10">
        <v>0</v>
      </c>
      <c r="F987" s="19">
        <f t="shared" si="91"/>
        <v>0</v>
      </c>
      <c r="G987" s="10">
        <v>168</v>
      </c>
      <c r="H987" s="19">
        <f t="shared" si="92"/>
        <v>1</v>
      </c>
      <c r="I987" s="10">
        <v>168</v>
      </c>
      <c r="J987" s="11"/>
      <c r="K987" s="11"/>
      <c r="M987" s="133" t="s">
        <v>429</v>
      </c>
      <c r="N987" s="9" t="s">
        <v>82</v>
      </c>
      <c r="O987" s="10">
        <v>0</v>
      </c>
      <c r="P987" s="19">
        <f t="shared" si="93"/>
        <v>0</v>
      </c>
      <c r="Q987" s="10">
        <v>168</v>
      </c>
      <c r="R987" s="19">
        <f t="shared" si="94"/>
        <v>1</v>
      </c>
      <c r="S987" s="10">
        <v>168</v>
      </c>
      <c r="T987" s="11"/>
      <c r="U987" s="11"/>
    </row>
    <row r="988" spans="3:21" x14ac:dyDescent="0.3">
      <c r="C988" s="134"/>
      <c r="D988" s="9" t="s">
        <v>83</v>
      </c>
      <c r="E988" s="10">
        <v>1532</v>
      </c>
      <c r="F988" s="19">
        <f t="shared" si="91"/>
        <v>1</v>
      </c>
      <c r="G988" s="10">
        <v>0</v>
      </c>
      <c r="H988" s="19">
        <f t="shared" si="92"/>
        <v>0</v>
      </c>
      <c r="I988" s="10">
        <v>1532</v>
      </c>
      <c r="J988" s="11"/>
      <c r="K988" s="11"/>
      <c r="M988" s="134"/>
      <c r="N988" s="9" t="s">
        <v>83</v>
      </c>
      <c r="O988" s="10">
        <v>1532</v>
      </c>
      <c r="P988" s="19">
        <f t="shared" si="93"/>
        <v>1</v>
      </c>
      <c r="Q988" s="10">
        <v>0</v>
      </c>
      <c r="R988" s="19">
        <f t="shared" si="94"/>
        <v>0</v>
      </c>
      <c r="S988" s="10">
        <v>1532</v>
      </c>
      <c r="T988" s="11"/>
      <c r="U988" s="11"/>
    </row>
    <row r="989" spans="3:21" x14ac:dyDescent="0.3">
      <c r="C989" s="133" t="s">
        <v>430</v>
      </c>
      <c r="D989" s="9" t="s">
        <v>82</v>
      </c>
      <c r="E989" s="10">
        <v>114</v>
      </c>
      <c r="F989" s="19">
        <f t="shared" si="91"/>
        <v>7.4412532637075715E-2</v>
      </c>
      <c r="G989" s="10">
        <v>168</v>
      </c>
      <c r="H989" s="19">
        <f t="shared" si="92"/>
        <v>1</v>
      </c>
      <c r="I989" s="10">
        <v>282</v>
      </c>
      <c r="J989" s="132">
        <v>937.40300000000002</v>
      </c>
      <c r="K989" s="135">
        <v>1E-3</v>
      </c>
      <c r="M989" s="133" t="s">
        <v>430</v>
      </c>
      <c r="N989" s="9" t="s">
        <v>82</v>
      </c>
      <c r="O989" s="10">
        <v>114</v>
      </c>
      <c r="P989" s="19">
        <f t="shared" si="93"/>
        <v>0.40425531914893614</v>
      </c>
      <c r="Q989" s="10">
        <v>168</v>
      </c>
      <c r="R989" s="19">
        <f t="shared" si="94"/>
        <v>0.5957446808510638</v>
      </c>
      <c r="S989" s="10">
        <v>282</v>
      </c>
      <c r="T989" s="132">
        <v>937.40300000000002</v>
      </c>
      <c r="U989" s="135">
        <v>1E-3</v>
      </c>
    </row>
    <row r="990" spans="3:21" x14ac:dyDescent="0.3">
      <c r="C990" s="134"/>
      <c r="D990" s="9" t="s">
        <v>83</v>
      </c>
      <c r="E990" s="10">
        <v>1418</v>
      </c>
      <c r="F990" s="19">
        <f t="shared" si="91"/>
        <v>0.9255874673629243</v>
      </c>
      <c r="G990" s="10">
        <v>0</v>
      </c>
      <c r="H990" s="19">
        <f t="shared" si="92"/>
        <v>0</v>
      </c>
      <c r="I990" s="10">
        <v>1418</v>
      </c>
      <c r="J990" s="132"/>
      <c r="K990" s="132"/>
      <c r="M990" s="134"/>
      <c r="N990" s="9" t="s">
        <v>83</v>
      </c>
      <c r="O990" s="10">
        <v>1418</v>
      </c>
      <c r="P990" s="19">
        <f t="shared" si="93"/>
        <v>1</v>
      </c>
      <c r="Q990" s="10">
        <v>0</v>
      </c>
      <c r="R990" s="19">
        <f t="shared" si="94"/>
        <v>0</v>
      </c>
      <c r="S990" s="10">
        <v>1418</v>
      </c>
      <c r="T990" s="132"/>
      <c r="U990" s="132"/>
    </row>
    <row r="991" spans="3:21" x14ac:dyDescent="0.3">
      <c r="C991" s="133" t="s">
        <v>431</v>
      </c>
      <c r="D991" s="9" t="s">
        <v>82</v>
      </c>
      <c r="E991" s="10">
        <v>1463</v>
      </c>
      <c r="F991" s="19">
        <f t="shared" si="91"/>
        <v>0.95496083550913835</v>
      </c>
      <c r="G991" s="10">
        <v>168</v>
      </c>
      <c r="H991" s="19">
        <f t="shared" si="92"/>
        <v>1</v>
      </c>
      <c r="I991" s="10">
        <v>1631</v>
      </c>
      <c r="J991" s="132">
        <v>7.8869999999999996</v>
      </c>
      <c r="K991" s="135">
        <v>1E-3</v>
      </c>
      <c r="M991" s="133" t="s">
        <v>431</v>
      </c>
      <c r="N991" s="9" t="s">
        <v>82</v>
      </c>
      <c r="O991" s="10">
        <v>1463</v>
      </c>
      <c r="P991" s="19">
        <f t="shared" si="93"/>
        <v>0.89699570815450647</v>
      </c>
      <c r="Q991" s="10">
        <v>168</v>
      </c>
      <c r="R991" s="19">
        <f t="shared" si="94"/>
        <v>0.10300429184549356</v>
      </c>
      <c r="S991" s="10">
        <v>1631</v>
      </c>
      <c r="T991" s="132">
        <v>7.8869999999999996</v>
      </c>
      <c r="U991" s="135">
        <v>1E-3</v>
      </c>
    </row>
    <row r="992" spans="3:21" x14ac:dyDescent="0.3">
      <c r="C992" s="134"/>
      <c r="D992" s="9" t="s">
        <v>83</v>
      </c>
      <c r="E992" s="10">
        <v>69</v>
      </c>
      <c r="F992" s="19">
        <f t="shared" si="91"/>
        <v>4.5039164490861622E-2</v>
      </c>
      <c r="G992" s="10">
        <v>0</v>
      </c>
      <c r="H992" s="19">
        <f t="shared" si="92"/>
        <v>0</v>
      </c>
      <c r="I992" s="10">
        <v>69</v>
      </c>
      <c r="J992" s="132"/>
      <c r="K992" s="132"/>
      <c r="M992" s="134"/>
      <c r="N992" s="9" t="s">
        <v>83</v>
      </c>
      <c r="O992" s="10">
        <v>69</v>
      </c>
      <c r="P992" s="19">
        <f t="shared" si="93"/>
        <v>1</v>
      </c>
      <c r="Q992" s="10">
        <v>0</v>
      </c>
      <c r="R992" s="19">
        <f t="shared" si="94"/>
        <v>0</v>
      </c>
      <c r="S992" s="10">
        <v>69</v>
      </c>
      <c r="T992" s="132"/>
      <c r="U992" s="132"/>
    </row>
    <row r="993" spans="3:21" x14ac:dyDescent="0.3">
      <c r="C993" s="133" t="s">
        <v>432</v>
      </c>
      <c r="D993" s="9" t="s">
        <v>82</v>
      </c>
      <c r="E993" s="10">
        <v>214</v>
      </c>
      <c r="F993" s="19">
        <f t="shared" si="91"/>
        <v>0.13968668407310705</v>
      </c>
      <c r="G993" s="10">
        <v>168</v>
      </c>
      <c r="H993" s="19">
        <f t="shared" si="92"/>
        <v>1</v>
      </c>
      <c r="I993" s="10">
        <v>382</v>
      </c>
      <c r="J993" s="132">
        <v>643.20799999999997</v>
      </c>
      <c r="K993" s="135">
        <v>1E-3</v>
      </c>
      <c r="M993" s="133" t="s">
        <v>432</v>
      </c>
      <c r="N993" s="9" t="s">
        <v>82</v>
      </c>
      <c r="O993" s="10">
        <v>214</v>
      </c>
      <c r="P993" s="19">
        <f t="shared" si="93"/>
        <v>0.56020942408376961</v>
      </c>
      <c r="Q993" s="10">
        <v>168</v>
      </c>
      <c r="R993" s="19">
        <f t="shared" si="94"/>
        <v>0.43979057591623039</v>
      </c>
      <c r="S993" s="10">
        <v>382</v>
      </c>
      <c r="T993" s="132">
        <v>643.20799999999997</v>
      </c>
      <c r="U993" s="135">
        <v>1E-3</v>
      </c>
    </row>
    <row r="994" spans="3:21" x14ac:dyDescent="0.3">
      <c r="C994" s="134"/>
      <c r="D994" s="9" t="s">
        <v>83</v>
      </c>
      <c r="E994" s="10">
        <v>1318</v>
      </c>
      <c r="F994" s="19">
        <f t="shared" si="91"/>
        <v>0.86031331592689297</v>
      </c>
      <c r="G994" s="10">
        <v>0</v>
      </c>
      <c r="H994" s="19">
        <f t="shared" si="92"/>
        <v>0</v>
      </c>
      <c r="I994" s="10">
        <v>1318</v>
      </c>
      <c r="J994" s="132"/>
      <c r="K994" s="132"/>
      <c r="M994" s="134"/>
      <c r="N994" s="9" t="s">
        <v>83</v>
      </c>
      <c r="O994" s="10">
        <v>1318</v>
      </c>
      <c r="P994" s="19">
        <f t="shared" si="93"/>
        <v>1</v>
      </c>
      <c r="Q994" s="10">
        <v>0</v>
      </c>
      <c r="R994" s="19">
        <f t="shared" si="94"/>
        <v>0</v>
      </c>
      <c r="S994" s="10">
        <v>1318</v>
      </c>
      <c r="T994" s="132"/>
      <c r="U994" s="132"/>
    </row>
    <row r="995" spans="3:21" x14ac:dyDescent="0.3">
      <c r="C995" s="133" t="s">
        <v>433</v>
      </c>
      <c r="D995" s="9" t="s">
        <v>82</v>
      </c>
      <c r="E995" s="10">
        <v>727</v>
      </c>
      <c r="F995" s="19">
        <f t="shared" si="91"/>
        <v>0.47454308093994779</v>
      </c>
      <c r="G995" s="10">
        <v>168</v>
      </c>
      <c r="H995" s="19">
        <f t="shared" si="92"/>
        <v>1</v>
      </c>
      <c r="I995" s="10">
        <v>895</v>
      </c>
      <c r="J995" s="132">
        <v>167.67699999999999</v>
      </c>
      <c r="K995" s="135">
        <v>1E-3</v>
      </c>
      <c r="M995" s="133" t="s">
        <v>433</v>
      </c>
      <c r="N995" s="9" t="s">
        <v>82</v>
      </c>
      <c r="O995" s="10">
        <v>727</v>
      </c>
      <c r="P995" s="19">
        <f t="shared" si="93"/>
        <v>0.81229050279329607</v>
      </c>
      <c r="Q995" s="10">
        <v>168</v>
      </c>
      <c r="R995" s="19">
        <f t="shared" si="94"/>
        <v>0.18770949720670391</v>
      </c>
      <c r="S995" s="10">
        <v>895</v>
      </c>
      <c r="T995" s="132">
        <v>167.67699999999999</v>
      </c>
      <c r="U995" s="135">
        <v>1E-3</v>
      </c>
    </row>
    <row r="996" spans="3:21" x14ac:dyDescent="0.3">
      <c r="C996" s="134"/>
      <c r="D996" s="9" t="s">
        <v>83</v>
      </c>
      <c r="E996" s="10">
        <v>805</v>
      </c>
      <c r="F996" s="19">
        <f t="shared" si="91"/>
        <v>0.52545691906005221</v>
      </c>
      <c r="G996" s="10">
        <v>0</v>
      </c>
      <c r="H996" s="19">
        <f t="shared" si="92"/>
        <v>0</v>
      </c>
      <c r="I996" s="10">
        <v>805</v>
      </c>
      <c r="J996" s="132"/>
      <c r="K996" s="132"/>
      <c r="M996" s="134"/>
      <c r="N996" s="9" t="s">
        <v>83</v>
      </c>
      <c r="O996" s="10">
        <v>805</v>
      </c>
      <c r="P996" s="19">
        <f t="shared" si="93"/>
        <v>1</v>
      </c>
      <c r="Q996" s="10">
        <v>0</v>
      </c>
      <c r="R996" s="19">
        <f t="shared" si="94"/>
        <v>0</v>
      </c>
      <c r="S996" s="10">
        <v>805</v>
      </c>
      <c r="T996" s="132"/>
      <c r="U996" s="132"/>
    </row>
    <row r="997" spans="3:21" x14ac:dyDescent="0.3">
      <c r="C997" s="133" t="s">
        <v>434</v>
      </c>
      <c r="D997" s="9" t="s">
        <v>82</v>
      </c>
      <c r="E997" s="10">
        <v>1491</v>
      </c>
      <c r="F997" s="19">
        <f t="shared" si="91"/>
        <v>0.9732375979112271</v>
      </c>
      <c r="G997" s="10">
        <v>168</v>
      </c>
      <c r="H997" s="19">
        <f t="shared" si="92"/>
        <v>1</v>
      </c>
      <c r="I997" s="10">
        <v>1659</v>
      </c>
      <c r="J997" s="132">
        <v>4.6070000000000002</v>
      </c>
      <c r="K997" s="135">
        <v>2.9000000000000001E-2</v>
      </c>
      <c r="M997" s="133" t="s">
        <v>434</v>
      </c>
      <c r="N997" s="9" t="s">
        <v>82</v>
      </c>
      <c r="O997" s="10">
        <v>1491</v>
      </c>
      <c r="P997" s="19">
        <f t="shared" si="93"/>
        <v>0.89873417721518989</v>
      </c>
      <c r="Q997" s="10">
        <v>168</v>
      </c>
      <c r="R997" s="19">
        <f t="shared" si="94"/>
        <v>0.10126582278481013</v>
      </c>
      <c r="S997" s="10">
        <v>1659</v>
      </c>
      <c r="T997" s="132">
        <v>4.6070000000000002</v>
      </c>
      <c r="U997" s="135">
        <v>2.9000000000000001E-2</v>
      </c>
    </row>
    <row r="998" spans="3:21" x14ac:dyDescent="0.3">
      <c r="C998" s="134"/>
      <c r="D998" s="9" t="s">
        <v>83</v>
      </c>
      <c r="E998" s="10">
        <v>41</v>
      </c>
      <c r="F998" s="19">
        <f t="shared" si="91"/>
        <v>2.6762402088772844E-2</v>
      </c>
      <c r="G998" s="10">
        <v>0</v>
      </c>
      <c r="H998" s="19">
        <f t="shared" si="92"/>
        <v>0</v>
      </c>
      <c r="I998" s="10">
        <v>41</v>
      </c>
      <c r="J998" s="132"/>
      <c r="K998" s="132"/>
      <c r="M998" s="134"/>
      <c r="N998" s="9" t="s">
        <v>83</v>
      </c>
      <c r="O998" s="10">
        <v>41</v>
      </c>
      <c r="P998" s="19">
        <f t="shared" si="93"/>
        <v>1</v>
      </c>
      <c r="Q998" s="10">
        <v>0</v>
      </c>
      <c r="R998" s="19">
        <f t="shared" si="94"/>
        <v>0</v>
      </c>
      <c r="S998" s="10">
        <v>41</v>
      </c>
      <c r="T998" s="132"/>
      <c r="U998" s="132"/>
    </row>
    <row r="999" spans="3:21" x14ac:dyDescent="0.3">
      <c r="C999" s="133" t="s">
        <v>435</v>
      </c>
      <c r="D999" s="9" t="s">
        <v>82</v>
      </c>
      <c r="E999" s="10">
        <v>1520</v>
      </c>
      <c r="F999" s="19">
        <f t="shared" si="91"/>
        <v>0.9921671018276762</v>
      </c>
      <c r="G999" s="10">
        <v>150</v>
      </c>
      <c r="H999" s="19">
        <f t="shared" si="92"/>
        <v>0.8928571428571429</v>
      </c>
      <c r="I999" s="10">
        <v>1670</v>
      </c>
      <c r="J999" s="132">
        <v>86.132000000000005</v>
      </c>
      <c r="K999" s="135">
        <v>1E-3</v>
      </c>
      <c r="M999" s="133" t="s">
        <v>435</v>
      </c>
      <c r="N999" s="9" t="s">
        <v>82</v>
      </c>
      <c r="O999" s="10">
        <v>1520</v>
      </c>
      <c r="P999" s="19">
        <f t="shared" si="93"/>
        <v>0.91017964071856283</v>
      </c>
      <c r="Q999" s="10">
        <v>150</v>
      </c>
      <c r="R999" s="19">
        <f t="shared" si="94"/>
        <v>8.9820359281437126E-2</v>
      </c>
      <c r="S999" s="10">
        <v>1670</v>
      </c>
      <c r="T999" s="132">
        <v>86.132000000000005</v>
      </c>
      <c r="U999" s="135">
        <v>1E-3</v>
      </c>
    </row>
    <row r="1000" spans="3:21" x14ac:dyDescent="0.3">
      <c r="C1000" s="134"/>
      <c r="D1000" s="9" t="s">
        <v>83</v>
      </c>
      <c r="E1000" s="10">
        <v>12</v>
      </c>
      <c r="F1000" s="19">
        <f t="shared" si="91"/>
        <v>7.832898172323759E-3</v>
      </c>
      <c r="G1000" s="10">
        <v>18</v>
      </c>
      <c r="H1000" s="19">
        <f t="shared" si="92"/>
        <v>0.10714285714285714</v>
      </c>
      <c r="I1000" s="10">
        <v>30</v>
      </c>
      <c r="J1000" s="132"/>
      <c r="K1000" s="132"/>
      <c r="M1000" s="134"/>
      <c r="N1000" s="9" t="s">
        <v>83</v>
      </c>
      <c r="O1000" s="10">
        <v>12</v>
      </c>
      <c r="P1000" s="19">
        <f t="shared" si="93"/>
        <v>0.4</v>
      </c>
      <c r="Q1000" s="10">
        <v>18</v>
      </c>
      <c r="R1000" s="19">
        <f t="shared" si="94"/>
        <v>0.6</v>
      </c>
      <c r="S1000" s="10">
        <v>30</v>
      </c>
      <c r="T1000" s="132"/>
      <c r="U1000" s="132"/>
    </row>
    <row r="1001" spans="3:21" x14ac:dyDescent="0.3">
      <c r="C1001" s="133" t="s">
        <v>436</v>
      </c>
      <c r="D1001" s="9" t="s">
        <v>82</v>
      </c>
      <c r="E1001" s="10">
        <v>1154</v>
      </c>
      <c r="F1001" s="19">
        <f t="shared" si="91"/>
        <v>0.75326370757180161</v>
      </c>
      <c r="G1001" s="10">
        <v>118</v>
      </c>
      <c r="H1001" s="19">
        <f t="shared" si="92"/>
        <v>0.70238095238095233</v>
      </c>
      <c r="I1001" s="10">
        <v>1272</v>
      </c>
      <c r="J1001" s="132">
        <v>2.081</v>
      </c>
      <c r="K1001" s="132">
        <v>0.14899999999999999</v>
      </c>
      <c r="M1001" s="133" t="s">
        <v>436</v>
      </c>
      <c r="N1001" s="9" t="s">
        <v>82</v>
      </c>
      <c r="O1001" s="10">
        <v>1154</v>
      </c>
      <c r="P1001" s="19">
        <f t="shared" si="93"/>
        <v>0.90723270440251569</v>
      </c>
      <c r="Q1001" s="10">
        <v>118</v>
      </c>
      <c r="R1001" s="19">
        <f t="shared" si="94"/>
        <v>9.276729559748427E-2</v>
      </c>
      <c r="S1001" s="10">
        <v>1272</v>
      </c>
      <c r="T1001" s="132">
        <v>2.081</v>
      </c>
      <c r="U1001" s="132">
        <v>0.14899999999999999</v>
      </c>
    </row>
    <row r="1002" spans="3:21" x14ac:dyDescent="0.3">
      <c r="C1002" s="134"/>
      <c r="D1002" s="9" t="s">
        <v>83</v>
      </c>
      <c r="E1002" s="10">
        <v>378</v>
      </c>
      <c r="F1002" s="19">
        <f t="shared" si="91"/>
        <v>0.24673629242819844</v>
      </c>
      <c r="G1002" s="10">
        <v>50</v>
      </c>
      <c r="H1002" s="19">
        <f t="shared" si="92"/>
        <v>0.29761904761904762</v>
      </c>
      <c r="I1002" s="10">
        <v>428</v>
      </c>
      <c r="J1002" s="132"/>
      <c r="K1002" s="132"/>
      <c r="M1002" s="134"/>
      <c r="N1002" s="9" t="s">
        <v>83</v>
      </c>
      <c r="O1002" s="10">
        <v>378</v>
      </c>
      <c r="P1002" s="19">
        <f t="shared" si="93"/>
        <v>0.88317757009345799</v>
      </c>
      <c r="Q1002" s="10">
        <v>50</v>
      </c>
      <c r="R1002" s="19">
        <f t="shared" si="94"/>
        <v>0.11682242990654206</v>
      </c>
      <c r="S1002" s="10">
        <v>428</v>
      </c>
      <c r="T1002" s="132"/>
      <c r="U1002" s="132"/>
    </row>
    <row r="1003" spans="3:21" x14ac:dyDescent="0.3">
      <c r="C1003" s="133" t="s">
        <v>437</v>
      </c>
      <c r="D1003" s="9" t="s">
        <v>82</v>
      </c>
      <c r="E1003" s="10">
        <v>1360</v>
      </c>
      <c r="F1003" s="19">
        <f t="shared" si="91"/>
        <v>0.8877284595300261</v>
      </c>
      <c r="G1003" s="10">
        <v>166</v>
      </c>
      <c r="H1003" s="19">
        <f t="shared" si="92"/>
        <v>0.98809523809523814</v>
      </c>
      <c r="I1003" s="10">
        <v>1526</v>
      </c>
      <c r="J1003" s="132">
        <v>16.599</v>
      </c>
      <c r="K1003" s="135">
        <v>1E-3</v>
      </c>
      <c r="M1003" s="133" t="s">
        <v>437</v>
      </c>
      <c r="N1003" s="9" t="s">
        <v>82</v>
      </c>
      <c r="O1003" s="10">
        <v>1360</v>
      </c>
      <c r="P1003" s="19">
        <f t="shared" si="93"/>
        <v>0.89121887287024903</v>
      </c>
      <c r="Q1003" s="10">
        <v>166</v>
      </c>
      <c r="R1003" s="19">
        <f t="shared" si="94"/>
        <v>0.10878112712975098</v>
      </c>
      <c r="S1003" s="10">
        <v>1526</v>
      </c>
      <c r="T1003" s="132">
        <v>16.599</v>
      </c>
      <c r="U1003" s="135">
        <v>1E-3</v>
      </c>
    </row>
    <row r="1004" spans="3:21" x14ac:dyDescent="0.3">
      <c r="C1004" s="134"/>
      <c r="D1004" s="9" t="s">
        <v>83</v>
      </c>
      <c r="E1004" s="10">
        <v>172</v>
      </c>
      <c r="F1004" s="19">
        <f t="shared" si="91"/>
        <v>0.1122715404699739</v>
      </c>
      <c r="G1004" s="10">
        <v>2</v>
      </c>
      <c r="H1004" s="19">
        <f t="shared" si="92"/>
        <v>1.1904761904761904E-2</v>
      </c>
      <c r="I1004" s="10">
        <v>174</v>
      </c>
      <c r="J1004" s="132"/>
      <c r="K1004" s="132"/>
      <c r="M1004" s="134"/>
      <c r="N1004" s="9" t="s">
        <v>83</v>
      </c>
      <c r="O1004" s="10">
        <v>172</v>
      </c>
      <c r="P1004" s="19">
        <f t="shared" si="93"/>
        <v>0.9885057471264368</v>
      </c>
      <c r="Q1004" s="10">
        <v>2</v>
      </c>
      <c r="R1004" s="19">
        <f t="shared" si="94"/>
        <v>1.1494252873563218E-2</v>
      </c>
      <c r="S1004" s="10">
        <v>174</v>
      </c>
      <c r="T1004" s="132"/>
      <c r="U1004" s="132"/>
    </row>
    <row r="1005" spans="3:21" x14ac:dyDescent="0.3">
      <c r="C1005" s="133" t="s">
        <v>438</v>
      </c>
      <c r="D1005" s="9" t="s">
        <v>82</v>
      </c>
      <c r="E1005" s="10">
        <v>1503</v>
      </c>
      <c r="F1005" s="19">
        <f t="shared" si="91"/>
        <v>0.9810704960835509</v>
      </c>
      <c r="G1005" s="10">
        <v>166</v>
      </c>
      <c r="H1005" s="19">
        <f t="shared" si="92"/>
        <v>0.98809523809523814</v>
      </c>
      <c r="I1005" s="10">
        <v>1669</v>
      </c>
      <c r="J1005" s="132">
        <v>0.41699999999999998</v>
      </c>
      <c r="K1005" s="132">
        <v>0.51800000000000002</v>
      </c>
      <c r="M1005" s="133" t="s">
        <v>438</v>
      </c>
      <c r="N1005" s="9" t="s">
        <v>82</v>
      </c>
      <c r="O1005" s="10">
        <v>1503</v>
      </c>
      <c r="P1005" s="19">
        <f t="shared" si="93"/>
        <v>0.90053924505692029</v>
      </c>
      <c r="Q1005" s="10">
        <v>166</v>
      </c>
      <c r="R1005" s="19">
        <f t="shared" si="94"/>
        <v>9.9460754943079682E-2</v>
      </c>
      <c r="S1005" s="10">
        <v>1669</v>
      </c>
      <c r="T1005" s="132">
        <v>0.41699999999999998</v>
      </c>
      <c r="U1005" s="132">
        <v>0.51800000000000002</v>
      </c>
    </row>
    <row r="1006" spans="3:21" x14ac:dyDescent="0.3">
      <c r="C1006" s="134"/>
      <c r="D1006" s="9" t="s">
        <v>83</v>
      </c>
      <c r="E1006" s="10">
        <v>29</v>
      </c>
      <c r="F1006" s="19">
        <f t="shared" si="91"/>
        <v>1.8929503916449087E-2</v>
      </c>
      <c r="G1006" s="10">
        <v>2</v>
      </c>
      <c r="H1006" s="19">
        <f t="shared" si="92"/>
        <v>1.1904761904761904E-2</v>
      </c>
      <c r="I1006" s="10">
        <v>31</v>
      </c>
      <c r="J1006" s="132"/>
      <c r="K1006" s="132"/>
      <c r="M1006" s="134"/>
      <c r="N1006" s="9" t="s">
        <v>83</v>
      </c>
      <c r="O1006" s="10">
        <v>29</v>
      </c>
      <c r="P1006" s="19">
        <f t="shared" si="93"/>
        <v>0.93548387096774188</v>
      </c>
      <c r="Q1006" s="10">
        <v>2</v>
      </c>
      <c r="R1006" s="19">
        <f t="shared" si="94"/>
        <v>6.4516129032258063E-2</v>
      </c>
      <c r="S1006" s="10">
        <v>31</v>
      </c>
      <c r="T1006" s="132"/>
      <c r="U1006" s="132"/>
    </row>
    <row r="1007" spans="3:21" x14ac:dyDescent="0.3">
      <c r="C1007" s="133" t="s">
        <v>439</v>
      </c>
      <c r="D1007" s="9" t="s">
        <v>82</v>
      </c>
      <c r="E1007" s="10">
        <v>1399</v>
      </c>
      <c r="F1007" s="19">
        <f t="shared" si="91"/>
        <v>0.91318537859007831</v>
      </c>
      <c r="G1007" s="10">
        <v>168</v>
      </c>
      <c r="H1007" s="19">
        <f t="shared" si="92"/>
        <v>1</v>
      </c>
      <c r="I1007" s="10">
        <v>1567</v>
      </c>
      <c r="J1007" s="132">
        <v>15.823</v>
      </c>
      <c r="K1007" s="135">
        <v>1E-3</v>
      </c>
      <c r="M1007" s="133" t="s">
        <v>439</v>
      </c>
      <c r="N1007" s="9" t="s">
        <v>82</v>
      </c>
      <c r="O1007" s="10">
        <v>1399</v>
      </c>
      <c r="P1007" s="19">
        <f t="shared" si="93"/>
        <v>0.89278876834716014</v>
      </c>
      <c r="Q1007" s="10">
        <v>168</v>
      </c>
      <c r="R1007" s="19">
        <f t="shared" si="94"/>
        <v>0.10721123165283983</v>
      </c>
      <c r="S1007" s="10">
        <v>1567</v>
      </c>
      <c r="T1007" s="132">
        <v>15.823</v>
      </c>
      <c r="U1007" s="135">
        <v>1E-3</v>
      </c>
    </row>
    <row r="1008" spans="3:21" x14ac:dyDescent="0.3">
      <c r="C1008" s="134"/>
      <c r="D1008" s="9" t="s">
        <v>83</v>
      </c>
      <c r="E1008" s="10">
        <v>133</v>
      </c>
      <c r="F1008" s="19">
        <f t="shared" si="91"/>
        <v>8.6814621409921675E-2</v>
      </c>
      <c r="G1008" s="10">
        <v>0</v>
      </c>
      <c r="H1008" s="19">
        <f t="shared" si="92"/>
        <v>0</v>
      </c>
      <c r="I1008" s="10">
        <v>133</v>
      </c>
      <c r="J1008" s="132"/>
      <c r="K1008" s="132"/>
      <c r="M1008" s="134"/>
      <c r="N1008" s="9" t="s">
        <v>83</v>
      </c>
      <c r="O1008" s="10">
        <v>133</v>
      </c>
      <c r="P1008" s="19">
        <f t="shared" si="93"/>
        <v>1</v>
      </c>
      <c r="Q1008" s="10">
        <v>0</v>
      </c>
      <c r="R1008" s="19">
        <f t="shared" si="94"/>
        <v>0</v>
      </c>
      <c r="S1008" s="10">
        <v>133</v>
      </c>
      <c r="T1008" s="132"/>
      <c r="U1008" s="132"/>
    </row>
    <row r="1009" spans="3:21" x14ac:dyDescent="0.3">
      <c r="C1009" s="133" t="s">
        <v>440</v>
      </c>
      <c r="D1009" s="9" t="s">
        <v>82</v>
      </c>
      <c r="E1009" s="10">
        <v>1520</v>
      </c>
      <c r="F1009" s="19">
        <f t="shared" si="91"/>
        <v>0.9921671018276762</v>
      </c>
      <c r="G1009" s="10">
        <v>168</v>
      </c>
      <c r="H1009" s="19">
        <f t="shared" si="92"/>
        <v>1</v>
      </c>
      <c r="I1009" s="10">
        <v>1688</v>
      </c>
      <c r="J1009" s="132">
        <v>1.325</v>
      </c>
      <c r="K1009" s="132">
        <v>0.621</v>
      </c>
      <c r="M1009" s="133" t="s">
        <v>440</v>
      </c>
      <c r="N1009" s="9" t="s">
        <v>82</v>
      </c>
      <c r="O1009" s="10">
        <v>1520</v>
      </c>
      <c r="P1009" s="19">
        <f t="shared" si="93"/>
        <v>0.90047393364928907</v>
      </c>
      <c r="Q1009" s="10">
        <v>168</v>
      </c>
      <c r="R1009" s="19">
        <f t="shared" si="94"/>
        <v>9.9526066350710901E-2</v>
      </c>
      <c r="S1009" s="10">
        <v>1688</v>
      </c>
      <c r="T1009" s="132">
        <v>1.325</v>
      </c>
      <c r="U1009" s="132">
        <v>0.621</v>
      </c>
    </row>
    <row r="1010" spans="3:21" x14ac:dyDescent="0.3">
      <c r="C1010" s="134"/>
      <c r="D1010" s="9" t="s">
        <v>83</v>
      </c>
      <c r="E1010" s="10">
        <v>12</v>
      </c>
      <c r="F1010" s="19">
        <f t="shared" si="91"/>
        <v>7.832898172323759E-3</v>
      </c>
      <c r="G1010" s="10">
        <v>0</v>
      </c>
      <c r="H1010" s="19">
        <f t="shared" si="92"/>
        <v>0</v>
      </c>
      <c r="I1010" s="10">
        <v>12</v>
      </c>
      <c r="J1010" s="132"/>
      <c r="K1010" s="132"/>
      <c r="M1010" s="134"/>
      <c r="N1010" s="9" t="s">
        <v>83</v>
      </c>
      <c r="O1010" s="10">
        <v>12</v>
      </c>
      <c r="P1010" s="19">
        <f t="shared" si="93"/>
        <v>1</v>
      </c>
      <c r="Q1010" s="10">
        <v>0</v>
      </c>
      <c r="R1010" s="19">
        <f t="shared" si="94"/>
        <v>0</v>
      </c>
      <c r="S1010" s="10">
        <v>12</v>
      </c>
      <c r="T1010" s="132"/>
      <c r="U1010" s="132"/>
    </row>
    <row r="1011" spans="3:21" x14ac:dyDescent="0.3">
      <c r="C1011" s="133" t="s">
        <v>441</v>
      </c>
      <c r="D1011" s="9" t="s">
        <v>140</v>
      </c>
      <c r="E1011" s="10">
        <v>313</v>
      </c>
      <c r="F1011" s="19">
        <f t="shared" si="91"/>
        <v>0.20430809399477806</v>
      </c>
      <c r="G1011" s="10">
        <v>0</v>
      </c>
      <c r="H1011" s="19">
        <f t="shared" si="92"/>
        <v>0</v>
      </c>
      <c r="I1011" s="10">
        <v>313</v>
      </c>
      <c r="J1011" s="132">
        <v>911.34799999999996</v>
      </c>
      <c r="K1011" s="135">
        <v>1E-3</v>
      </c>
      <c r="M1011" s="133" t="s">
        <v>441</v>
      </c>
      <c r="N1011" s="9" t="s">
        <v>140</v>
      </c>
      <c r="O1011" s="10">
        <v>313</v>
      </c>
      <c r="P1011" s="19">
        <f t="shared" si="93"/>
        <v>1</v>
      </c>
      <c r="Q1011" s="10">
        <v>0</v>
      </c>
      <c r="R1011" s="19">
        <f t="shared" si="94"/>
        <v>0</v>
      </c>
      <c r="S1011" s="10">
        <v>313</v>
      </c>
      <c r="T1011" s="132">
        <v>911.34799999999996</v>
      </c>
      <c r="U1011" s="135">
        <v>1E-3</v>
      </c>
    </row>
    <row r="1012" spans="3:21" x14ac:dyDescent="0.3">
      <c r="C1012" s="134"/>
      <c r="D1012" s="9" t="s">
        <v>280</v>
      </c>
      <c r="E1012" s="10">
        <v>960</v>
      </c>
      <c r="F1012" s="19">
        <f t="shared" si="91"/>
        <v>0.62663185378590081</v>
      </c>
      <c r="G1012" s="10">
        <v>0</v>
      </c>
      <c r="H1012" s="19">
        <f t="shared" si="92"/>
        <v>0</v>
      </c>
      <c r="I1012" s="10">
        <v>960</v>
      </c>
      <c r="J1012" s="132"/>
      <c r="K1012" s="132"/>
      <c r="M1012" s="134"/>
      <c r="N1012" s="9" t="s">
        <v>280</v>
      </c>
      <c r="O1012" s="10">
        <v>960</v>
      </c>
      <c r="P1012" s="19">
        <f t="shared" si="93"/>
        <v>1</v>
      </c>
      <c r="Q1012" s="10">
        <v>0</v>
      </c>
      <c r="R1012" s="19">
        <f t="shared" si="94"/>
        <v>0</v>
      </c>
      <c r="S1012" s="10">
        <v>960</v>
      </c>
      <c r="T1012" s="132"/>
      <c r="U1012" s="132"/>
    </row>
    <row r="1013" spans="3:21" x14ac:dyDescent="0.3">
      <c r="C1013" s="134"/>
      <c r="D1013" s="9" t="s">
        <v>303</v>
      </c>
      <c r="E1013" s="10">
        <v>16</v>
      </c>
      <c r="F1013" s="19">
        <f t="shared" ref="F1013:F1017" si="95">E1013/1532</f>
        <v>1.0443864229765013E-2</v>
      </c>
      <c r="G1013" s="10">
        <v>18</v>
      </c>
      <c r="H1013" s="19">
        <f t="shared" ref="H1013:H1017" si="96">G1013/168</f>
        <v>0.10714285714285714</v>
      </c>
      <c r="I1013" s="10">
        <v>34</v>
      </c>
      <c r="J1013" s="132"/>
      <c r="K1013" s="132"/>
      <c r="M1013" s="134"/>
      <c r="N1013" s="9" t="s">
        <v>303</v>
      </c>
      <c r="O1013" s="10">
        <v>16</v>
      </c>
      <c r="P1013" s="19">
        <f t="shared" si="93"/>
        <v>0.47058823529411764</v>
      </c>
      <c r="Q1013" s="10">
        <v>18</v>
      </c>
      <c r="R1013" s="19">
        <f t="shared" si="94"/>
        <v>0.52941176470588236</v>
      </c>
      <c r="S1013" s="10">
        <v>34</v>
      </c>
      <c r="T1013" s="132"/>
      <c r="U1013" s="132"/>
    </row>
    <row r="1014" spans="3:21" x14ac:dyDescent="0.3">
      <c r="C1014" s="134"/>
      <c r="D1014" s="9" t="s">
        <v>281</v>
      </c>
      <c r="E1014" s="10">
        <v>105</v>
      </c>
      <c r="F1014" s="19">
        <f t="shared" si="95"/>
        <v>6.8537859007832894E-2</v>
      </c>
      <c r="G1014" s="10">
        <v>150</v>
      </c>
      <c r="H1014" s="19">
        <f t="shared" si="96"/>
        <v>0.8928571428571429</v>
      </c>
      <c r="I1014" s="10">
        <v>255</v>
      </c>
      <c r="J1014" s="132"/>
      <c r="K1014" s="132"/>
      <c r="M1014" s="134"/>
      <c r="N1014" s="9" t="s">
        <v>281</v>
      </c>
      <c r="O1014" s="10">
        <v>105</v>
      </c>
      <c r="P1014" s="19">
        <f t="shared" si="93"/>
        <v>0.41176470588235292</v>
      </c>
      <c r="Q1014" s="10">
        <v>150</v>
      </c>
      <c r="R1014" s="19">
        <f t="shared" si="94"/>
        <v>0.58823529411764708</v>
      </c>
      <c r="S1014" s="10">
        <v>255</v>
      </c>
      <c r="T1014" s="132"/>
      <c r="U1014" s="132"/>
    </row>
    <row r="1015" spans="3:21" x14ac:dyDescent="0.3">
      <c r="C1015" s="134"/>
      <c r="D1015" s="9" t="s">
        <v>304</v>
      </c>
      <c r="E1015" s="10">
        <v>108</v>
      </c>
      <c r="F1015" s="19">
        <f t="shared" si="95"/>
        <v>7.0496083550913843E-2</v>
      </c>
      <c r="G1015" s="10">
        <v>0</v>
      </c>
      <c r="H1015" s="19">
        <f t="shared" si="96"/>
        <v>0</v>
      </c>
      <c r="I1015" s="10">
        <v>108</v>
      </c>
      <c r="J1015" s="132"/>
      <c r="K1015" s="132"/>
      <c r="M1015" s="134"/>
      <c r="N1015" s="9" t="s">
        <v>304</v>
      </c>
      <c r="O1015" s="10">
        <v>108</v>
      </c>
      <c r="P1015" s="19">
        <f t="shared" si="93"/>
        <v>1</v>
      </c>
      <c r="Q1015" s="10">
        <v>0</v>
      </c>
      <c r="R1015" s="19">
        <f t="shared" si="94"/>
        <v>0</v>
      </c>
      <c r="S1015" s="10">
        <v>108</v>
      </c>
      <c r="T1015" s="132"/>
      <c r="U1015" s="132"/>
    </row>
    <row r="1016" spans="3:21" x14ac:dyDescent="0.3">
      <c r="C1016" s="134"/>
      <c r="D1016" s="9" t="s">
        <v>305</v>
      </c>
      <c r="E1016" s="10">
        <v>30</v>
      </c>
      <c r="F1016" s="19">
        <f t="shared" si="95"/>
        <v>1.95822454308094E-2</v>
      </c>
      <c r="G1016" s="10">
        <v>0</v>
      </c>
      <c r="H1016" s="19">
        <f t="shared" si="96"/>
        <v>0</v>
      </c>
      <c r="I1016" s="10">
        <v>30</v>
      </c>
      <c r="J1016" s="132"/>
      <c r="K1016" s="132"/>
      <c r="M1016" s="134"/>
      <c r="N1016" s="9" t="s">
        <v>305</v>
      </c>
      <c r="O1016" s="10">
        <v>30</v>
      </c>
      <c r="P1016" s="19">
        <f t="shared" si="93"/>
        <v>1</v>
      </c>
      <c r="Q1016" s="10">
        <v>0</v>
      </c>
      <c r="R1016" s="19">
        <f t="shared" si="94"/>
        <v>0</v>
      </c>
      <c r="S1016" s="10">
        <v>30</v>
      </c>
      <c r="T1016" s="132"/>
      <c r="U1016" s="132"/>
    </row>
    <row r="1017" spans="3:21" x14ac:dyDescent="0.3">
      <c r="C1017" s="133" t="s">
        <v>36</v>
      </c>
      <c r="D1017" s="134"/>
      <c r="E1017" s="10">
        <v>1532</v>
      </c>
      <c r="F1017" s="19">
        <f t="shared" si="95"/>
        <v>1</v>
      </c>
      <c r="G1017" s="10">
        <v>168</v>
      </c>
      <c r="H1017" s="19">
        <f t="shared" si="96"/>
        <v>1</v>
      </c>
      <c r="I1017" s="10">
        <v>1700</v>
      </c>
      <c r="J1017" s="132"/>
      <c r="K1017" s="132"/>
      <c r="M1017" s="133" t="s">
        <v>36</v>
      </c>
      <c r="N1017" s="134"/>
      <c r="O1017" s="10">
        <v>1532</v>
      </c>
      <c r="P1017" s="19">
        <f t="shared" ref="P1017" si="97">O1017/S1017</f>
        <v>0.90117647058823525</v>
      </c>
      <c r="Q1017" s="10">
        <v>168</v>
      </c>
      <c r="R1017" s="19">
        <f t="shared" ref="R1017" si="98">Q1017/S1017</f>
        <v>9.8823529411764699E-2</v>
      </c>
      <c r="S1017" s="10">
        <v>1700</v>
      </c>
      <c r="T1017" s="132"/>
      <c r="U1017" s="132"/>
    </row>
    <row r="1020" spans="3:21" x14ac:dyDescent="0.3">
      <c r="C1020" s="20" t="s">
        <v>449</v>
      </c>
      <c r="D1020" s="107" t="s">
        <v>34</v>
      </c>
      <c r="E1020" s="107"/>
      <c r="F1020" s="107" t="s">
        <v>447</v>
      </c>
      <c r="G1020" s="107"/>
      <c r="H1020" s="107" t="s">
        <v>446</v>
      </c>
      <c r="I1020" s="107" t="s">
        <v>443</v>
      </c>
      <c r="M1020" s="20" t="s">
        <v>449</v>
      </c>
      <c r="N1020" s="107" t="s">
        <v>34</v>
      </c>
      <c r="O1020" s="107"/>
      <c r="P1020" s="107" t="s">
        <v>447</v>
      </c>
      <c r="Q1020" s="107"/>
      <c r="R1020" s="107" t="s">
        <v>446</v>
      </c>
      <c r="S1020" s="107" t="s">
        <v>443</v>
      </c>
    </row>
    <row r="1021" spans="3:21" x14ac:dyDescent="0.3">
      <c r="C1021" s="20"/>
      <c r="D1021" s="20" t="s">
        <v>313</v>
      </c>
      <c r="E1021" s="20" t="s">
        <v>346</v>
      </c>
      <c r="F1021" s="20" t="s">
        <v>313</v>
      </c>
      <c r="G1021" s="20" t="s">
        <v>346</v>
      </c>
      <c r="H1021" s="107"/>
      <c r="I1021" s="107"/>
      <c r="M1021" s="20"/>
      <c r="N1021" s="20" t="s">
        <v>313</v>
      </c>
      <c r="O1021" s="20" t="s">
        <v>346</v>
      </c>
      <c r="P1021" s="20" t="s">
        <v>313</v>
      </c>
      <c r="Q1021" s="20" t="s">
        <v>346</v>
      </c>
      <c r="R1021" s="107"/>
      <c r="S1021" s="107"/>
    </row>
    <row r="1022" spans="3:21" x14ac:dyDescent="0.3">
      <c r="C1022" s="3" t="s">
        <v>314</v>
      </c>
      <c r="D1022" s="5">
        <v>54.118798955613578</v>
      </c>
      <c r="E1022" s="5">
        <v>11.79047370311083</v>
      </c>
      <c r="F1022" s="5">
        <v>57.601190476190474</v>
      </c>
      <c r="G1022" s="5">
        <v>12.627856233949531</v>
      </c>
      <c r="H1022" s="12">
        <v>-3.608170926028893</v>
      </c>
      <c r="I1022" s="13">
        <v>1E-3</v>
      </c>
      <c r="M1022" s="3" t="s">
        <v>314</v>
      </c>
      <c r="N1022" s="5">
        <v>54.118798955613578</v>
      </c>
      <c r="O1022" s="5">
        <v>11.79047370311083</v>
      </c>
      <c r="P1022" s="5">
        <v>57.601190476190474</v>
      </c>
      <c r="Q1022" s="5">
        <v>12.627856233949531</v>
      </c>
      <c r="R1022" s="12">
        <v>-3.608170926028893</v>
      </c>
      <c r="S1022" s="13">
        <v>1E-3</v>
      </c>
    </row>
    <row r="1023" spans="3:21" ht="22.8" x14ac:dyDescent="0.3">
      <c r="C1023" s="3" t="s">
        <v>315</v>
      </c>
      <c r="D1023" s="5">
        <v>12.622259696458684</v>
      </c>
      <c r="E1023" s="5">
        <v>6.1291541582796958</v>
      </c>
      <c r="F1023" s="5">
        <v>12.953271028037383</v>
      </c>
      <c r="G1023" s="5">
        <v>6.1757028132166125</v>
      </c>
      <c r="H1023" s="12">
        <v>-0.51358262471612492</v>
      </c>
      <c r="I1023" s="12">
        <v>0.60770635805090589</v>
      </c>
      <c r="M1023" s="3" t="s">
        <v>315</v>
      </c>
      <c r="N1023" s="5">
        <v>12.622259696458684</v>
      </c>
      <c r="O1023" s="5">
        <v>6.1291541582796958</v>
      </c>
      <c r="P1023" s="5">
        <v>12.953271028037383</v>
      </c>
      <c r="Q1023" s="5">
        <v>6.1757028132166125</v>
      </c>
      <c r="R1023" s="12">
        <v>-0.51358262471612492</v>
      </c>
      <c r="S1023" s="12">
        <v>0.60770635805090589</v>
      </c>
    </row>
    <row r="1024" spans="3:21" ht="22.8" x14ac:dyDescent="0.3">
      <c r="C1024" s="3" t="s">
        <v>316</v>
      </c>
      <c r="D1024" s="5">
        <v>20.512647554806072</v>
      </c>
      <c r="E1024" s="5">
        <v>9.34024233793299</v>
      </c>
      <c r="F1024" s="5">
        <v>16.140186915887849</v>
      </c>
      <c r="G1024" s="5">
        <v>7.5877863604298517</v>
      </c>
      <c r="H1024" s="12">
        <v>4.5766890288281514</v>
      </c>
      <c r="I1024" s="13">
        <v>1E-3</v>
      </c>
      <c r="M1024" s="3" t="s">
        <v>316</v>
      </c>
      <c r="N1024" s="5">
        <v>20.512647554806072</v>
      </c>
      <c r="O1024" s="5">
        <v>9.34024233793299</v>
      </c>
      <c r="P1024" s="5">
        <v>16.140186915887849</v>
      </c>
      <c r="Q1024" s="5">
        <v>7.5877863604298517</v>
      </c>
      <c r="R1024" s="12">
        <v>4.5766890288281514</v>
      </c>
      <c r="S1024" s="13">
        <v>1E-3</v>
      </c>
    </row>
    <row r="1025" spans="3:19" x14ac:dyDescent="0.3">
      <c r="C1025" s="3" t="s">
        <v>317</v>
      </c>
      <c r="D1025" s="5">
        <v>165.24466057441268</v>
      </c>
      <c r="E1025" s="5">
        <v>6.7217890590095086</v>
      </c>
      <c r="F1025" s="5">
        <v>164.00160714285713</v>
      </c>
      <c r="G1025" s="5">
        <v>6.6029424878181189</v>
      </c>
      <c r="H1025" s="12">
        <v>2.2793672392793796</v>
      </c>
      <c r="I1025" s="13">
        <v>2.2768836115367928E-2</v>
      </c>
      <c r="M1025" s="3" t="s">
        <v>317</v>
      </c>
      <c r="N1025" s="5">
        <v>165.24466057441268</v>
      </c>
      <c r="O1025" s="5">
        <v>6.7217890590095086</v>
      </c>
      <c r="P1025" s="5">
        <v>164.00160714285713</v>
      </c>
      <c r="Q1025" s="5">
        <v>6.6029424878181189</v>
      </c>
      <c r="R1025" s="12">
        <v>2.2793672392793796</v>
      </c>
      <c r="S1025" s="13">
        <v>2.2768836115367928E-2</v>
      </c>
    </row>
    <row r="1026" spans="3:19" x14ac:dyDescent="0.3">
      <c r="C1026" s="3" t="s">
        <v>318</v>
      </c>
      <c r="D1026" s="5">
        <v>64.666977806788509</v>
      </c>
      <c r="E1026" s="5">
        <v>10.579242999124132</v>
      </c>
      <c r="F1026" s="5">
        <v>62.125</v>
      </c>
      <c r="G1026" s="5">
        <v>9.5492342233027774</v>
      </c>
      <c r="H1026" s="12">
        <v>2.9837977655437857</v>
      </c>
      <c r="I1026" s="13">
        <v>2.8875775942501089E-3</v>
      </c>
      <c r="M1026" s="3" t="s">
        <v>318</v>
      </c>
      <c r="N1026" s="5">
        <v>64.666977806788509</v>
      </c>
      <c r="O1026" s="5">
        <v>10.579242999124132</v>
      </c>
      <c r="P1026" s="5">
        <v>62.125</v>
      </c>
      <c r="Q1026" s="5">
        <v>9.5492342233027774</v>
      </c>
      <c r="R1026" s="12">
        <v>2.9837977655437857</v>
      </c>
      <c r="S1026" s="13">
        <v>2.8875775942501089E-3</v>
      </c>
    </row>
    <row r="1027" spans="3:19" x14ac:dyDescent="0.3">
      <c r="C1027" s="3" t="s">
        <v>319</v>
      </c>
      <c r="D1027" s="5">
        <v>83.857049608355098</v>
      </c>
      <c r="E1027" s="5">
        <v>18.503370460431505</v>
      </c>
      <c r="F1027" s="5">
        <v>90.232142857142861</v>
      </c>
      <c r="G1027" s="5">
        <v>21.308111304306518</v>
      </c>
      <c r="H1027" s="12">
        <v>-4.1729141727521197</v>
      </c>
      <c r="I1027" s="13">
        <v>1E-3</v>
      </c>
      <c r="M1027" s="3" t="s">
        <v>319</v>
      </c>
      <c r="N1027" s="5">
        <v>83.857049608355098</v>
      </c>
      <c r="O1027" s="5">
        <v>18.503370460431505</v>
      </c>
      <c r="P1027" s="5">
        <v>90.232142857142861</v>
      </c>
      <c r="Q1027" s="5">
        <v>21.308111304306518</v>
      </c>
      <c r="R1027" s="12">
        <v>-4.1729141727521197</v>
      </c>
      <c r="S1027" s="13">
        <v>1E-3</v>
      </c>
    </row>
    <row r="1028" spans="3:19" x14ac:dyDescent="0.3">
      <c r="C1028" s="3" t="s">
        <v>320</v>
      </c>
      <c r="D1028" s="5">
        <v>124.17990807616546</v>
      </c>
      <c r="E1028" s="5">
        <v>23.042278247841306</v>
      </c>
      <c r="F1028" s="5">
        <v>113.1474358974359</v>
      </c>
      <c r="G1028" s="5">
        <v>25.671323146511916</v>
      </c>
      <c r="H1028" s="12">
        <v>5.6330853741005793</v>
      </c>
      <c r="I1028" s="13">
        <v>1E-3</v>
      </c>
      <c r="M1028" s="3" t="s">
        <v>320</v>
      </c>
      <c r="N1028" s="5">
        <v>124.17990807616546</v>
      </c>
      <c r="O1028" s="5">
        <v>23.042278247841306</v>
      </c>
      <c r="P1028" s="5">
        <v>113.1474358974359</v>
      </c>
      <c r="Q1028" s="5">
        <v>25.671323146511916</v>
      </c>
      <c r="R1028" s="12">
        <v>5.6330853741005793</v>
      </c>
      <c r="S1028" s="13">
        <v>1E-3</v>
      </c>
    </row>
    <row r="1029" spans="3:19" x14ac:dyDescent="0.3">
      <c r="C1029" s="3" t="s">
        <v>321</v>
      </c>
      <c r="D1029" s="5">
        <v>78.002628120893561</v>
      </c>
      <c r="E1029" s="5">
        <v>12.871079495074147</v>
      </c>
      <c r="F1029" s="5">
        <v>72.40384615384616</v>
      </c>
      <c r="G1029" s="5">
        <v>14.796590211459396</v>
      </c>
      <c r="H1029" s="12">
        <v>5.0990393276330739</v>
      </c>
      <c r="I1029" s="13">
        <v>1E-3</v>
      </c>
      <c r="M1029" s="3" t="s">
        <v>321</v>
      </c>
      <c r="N1029" s="5">
        <v>78.002628120893561</v>
      </c>
      <c r="O1029" s="5">
        <v>12.871079495074147</v>
      </c>
      <c r="P1029" s="5">
        <v>72.40384615384616</v>
      </c>
      <c r="Q1029" s="5">
        <v>14.796590211459396</v>
      </c>
      <c r="R1029" s="12">
        <v>5.0990393276330739</v>
      </c>
      <c r="S1029" s="13">
        <v>1E-3</v>
      </c>
    </row>
    <row r="1030" spans="3:19" ht="34.200000000000003" x14ac:dyDescent="0.3">
      <c r="C1030" s="3" t="s">
        <v>322</v>
      </c>
      <c r="D1030" s="5">
        <v>7.6357702349869454</v>
      </c>
      <c r="E1030" s="5">
        <v>9.0208684611308936</v>
      </c>
      <c r="F1030" s="5">
        <v>10.357142857142858</v>
      </c>
      <c r="G1030" s="5">
        <v>12.812926535285809</v>
      </c>
      <c r="H1030" s="12">
        <v>-3.5390757979338723</v>
      </c>
      <c r="I1030" s="13">
        <v>1E-3</v>
      </c>
      <c r="M1030" s="3" t="s">
        <v>322</v>
      </c>
      <c r="N1030" s="5">
        <v>7.6357702349869454</v>
      </c>
      <c r="O1030" s="5">
        <v>9.0208684611308936</v>
      </c>
      <c r="P1030" s="5">
        <v>10.357142857142858</v>
      </c>
      <c r="Q1030" s="5">
        <v>12.812926535285809</v>
      </c>
      <c r="R1030" s="12">
        <v>-3.5390757979338723</v>
      </c>
      <c r="S1030" s="13">
        <v>1E-3</v>
      </c>
    </row>
    <row r="1031" spans="3:19" ht="22.8" x14ac:dyDescent="0.3">
      <c r="C1031" s="3" t="s">
        <v>323</v>
      </c>
      <c r="D1031" s="5">
        <v>1.0565339425587517</v>
      </c>
      <c r="E1031" s="5">
        <v>0.44049026723533569</v>
      </c>
      <c r="F1031" s="5">
        <v>1.0293452380952381</v>
      </c>
      <c r="G1031" s="5">
        <v>0.34670586660923464</v>
      </c>
      <c r="H1031" s="12">
        <v>0.7740939131437129</v>
      </c>
      <c r="I1031" s="12">
        <v>0.4389830205541313</v>
      </c>
      <c r="M1031" s="3" t="s">
        <v>323</v>
      </c>
      <c r="N1031" s="5">
        <v>1.0565339425587517</v>
      </c>
      <c r="O1031" s="5">
        <v>0.44049026723533569</v>
      </c>
      <c r="P1031" s="5">
        <v>1.0293452380952381</v>
      </c>
      <c r="Q1031" s="5">
        <v>0.34670586660923464</v>
      </c>
      <c r="R1031" s="12">
        <v>0.7740939131437129</v>
      </c>
      <c r="S1031" s="12">
        <v>0.4389830205541313</v>
      </c>
    </row>
    <row r="1032" spans="3:19" x14ac:dyDescent="0.3">
      <c r="C1032" s="3" t="s">
        <v>324</v>
      </c>
      <c r="D1032" s="5">
        <v>13.144778067885097</v>
      </c>
      <c r="E1032" s="5">
        <v>1.7306602766487316</v>
      </c>
      <c r="F1032" s="5">
        <v>12.794047619047619</v>
      </c>
      <c r="G1032" s="5">
        <v>1.7355977893341543</v>
      </c>
      <c r="H1032" s="12">
        <v>2.4928675777272216</v>
      </c>
      <c r="I1032" s="13">
        <v>1.2766236814362604E-2</v>
      </c>
      <c r="M1032" s="3" t="s">
        <v>324</v>
      </c>
      <c r="N1032" s="5">
        <v>13.144778067885097</v>
      </c>
      <c r="O1032" s="5">
        <v>1.7306602766487316</v>
      </c>
      <c r="P1032" s="5">
        <v>12.794047619047619</v>
      </c>
      <c r="Q1032" s="5">
        <v>1.7355977893341543</v>
      </c>
      <c r="R1032" s="12">
        <v>2.4928675777272216</v>
      </c>
      <c r="S1032" s="13">
        <v>1.2766236814362604E-2</v>
      </c>
    </row>
    <row r="1033" spans="3:19" x14ac:dyDescent="0.3">
      <c r="C1033" s="3" t="s">
        <v>325</v>
      </c>
      <c r="D1033" s="5">
        <v>7.1325714285714339</v>
      </c>
      <c r="E1033" s="5">
        <v>2.096110246850944</v>
      </c>
      <c r="F1033" s="5">
        <v>7.5124999999999975</v>
      </c>
      <c r="G1033" s="5">
        <v>2.1716338525966092</v>
      </c>
      <c r="H1033" s="12">
        <v>-1.1110974816089931</v>
      </c>
      <c r="I1033" s="12">
        <v>0.26690625264332457</v>
      </c>
      <c r="M1033" s="3" t="s">
        <v>325</v>
      </c>
      <c r="N1033" s="5">
        <v>7.1325714285714339</v>
      </c>
      <c r="O1033" s="5">
        <v>2.096110246850944</v>
      </c>
      <c r="P1033" s="5">
        <v>7.5124999999999975</v>
      </c>
      <c r="Q1033" s="5">
        <v>2.1716338525966092</v>
      </c>
      <c r="R1033" s="12">
        <v>-1.1110974816089931</v>
      </c>
      <c r="S1033" s="12">
        <v>0.26690625264332457</v>
      </c>
    </row>
    <row r="1034" spans="3:19" x14ac:dyDescent="0.3">
      <c r="C1034" s="3" t="s">
        <v>326</v>
      </c>
      <c r="D1034" s="5">
        <v>165.83798955613577</v>
      </c>
      <c r="E1034" s="5">
        <v>44.672626069291439</v>
      </c>
      <c r="F1034" s="5">
        <v>162.79166666666666</v>
      </c>
      <c r="G1034" s="5">
        <v>49.517051338437888</v>
      </c>
      <c r="H1034" s="12">
        <v>0.82978390617918729</v>
      </c>
      <c r="I1034" s="12">
        <v>0.40677761201854334</v>
      </c>
      <c r="M1034" s="3" t="s">
        <v>326</v>
      </c>
      <c r="N1034" s="5">
        <v>165.83798955613577</v>
      </c>
      <c r="O1034" s="5">
        <v>44.672626069291439</v>
      </c>
      <c r="P1034" s="5">
        <v>162.79166666666666</v>
      </c>
      <c r="Q1034" s="5">
        <v>49.517051338437888</v>
      </c>
      <c r="R1034" s="12">
        <v>0.82978390617918729</v>
      </c>
      <c r="S1034" s="12">
        <v>0.40677761201854334</v>
      </c>
    </row>
    <row r="1035" spans="3:19" x14ac:dyDescent="0.3">
      <c r="C1035" s="3" t="s">
        <v>327</v>
      </c>
      <c r="D1035" s="5">
        <v>97.92838120104436</v>
      </c>
      <c r="E1035" s="5">
        <v>35.462405819530417</v>
      </c>
      <c r="F1035" s="5">
        <v>93.958809523809521</v>
      </c>
      <c r="G1035" s="5">
        <v>39.237997635640369</v>
      </c>
      <c r="H1035" s="12">
        <v>1.3623773499463263</v>
      </c>
      <c r="I1035" s="12">
        <v>0.17325950546505908</v>
      </c>
      <c r="M1035" s="3" t="s">
        <v>327</v>
      </c>
      <c r="N1035" s="5">
        <v>97.92838120104436</v>
      </c>
      <c r="O1035" s="5">
        <v>35.462405819530417</v>
      </c>
      <c r="P1035" s="5">
        <v>93.958809523809521</v>
      </c>
      <c r="Q1035" s="5">
        <v>39.237997635640369</v>
      </c>
      <c r="R1035" s="12">
        <v>1.3623773499463263</v>
      </c>
      <c r="S1035" s="12">
        <v>0.17325950546505908</v>
      </c>
    </row>
    <row r="1036" spans="3:19" x14ac:dyDescent="0.3">
      <c r="C1036" s="3" t="s">
        <v>328</v>
      </c>
      <c r="D1036" s="5">
        <v>37.105424281984327</v>
      </c>
      <c r="E1036" s="5">
        <v>9.3552521364763663</v>
      </c>
      <c r="F1036" s="5">
        <v>37.248333333333321</v>
      </c>
      <c r="G1036" s="5">
        <v>9.3562727152299523</v>
      </c>
      <c r="H1036" s="12">
        <v>-0.18795727606895826</v>
      </c>
      <c r="I1036" s="12">
        <v>0.8509326011722691</v>
      </c>
      <c r="M1036" s="3" t="s">
        <v>328</v>
      </c>
      <c r="N1036" s="5">
        <v>37.105424281984327</v>
      </c>
      <c r="O1036" s="5">
        <v>9.3552521364763663</v>
      </c>
      <c r="P1036" s="5">
        <v>37.248333333333321</v>
      </c>
      <c r="Q1036" s="5">
        <v>9.3562727152299523</v>
      </c>
      <c r="R1036" s="12">
        <v>-0.18795727606895826</v>
      </c>
      <c r="S1036" s="12">
        <v>0.8509326011722691</v>
      </c>
    </row>
    <row r="1037" spans="3:19" x14ac:dyDescent="0.3">
      <c r="C1037" s="3" t="s">
        <v>329</v>
      </c>
      <c r="D1037" s="5">
        <v>158.48270234986944</v>
      </c>
      <c r="E1037" s="5">
        <v>77.120563580564237</v>
      </c>
      <c r="F1037" s="5">
        <v>156.73809523809524</v>
      </c>
      <c r="G1037" s="5">
        <v>83.260088712408091</v>
      </c>
      <c r="H1037" s="12">
        <v>0.27610848340601502</v>
      </c>
      <c r="I1037" s="12">
        <v>0.78249834519959172</v>
      </c>
      <c r="M1037" s="3" t="s">
        <v>329</v>
      </c>
      <c r="N1037" s="5">
        <v>158.48270234986944</v>
      </c>
      <c r="O1037" s="5">
        <v>77.120563580564237</v>
      </c>
      <c r="P1037" s="5">
        <v>156.73809523809524</v>
      </c>
      <c r="Q1037" s="5">
        <v>83.260088712408091</v>
      </c>
      <c r="R1037" s="12">
        <v>0.27610848340601502</v>
      </c>
      <c r="S1037" s="12">
        <v>0.78249834519959172</v>
      </c>
    </row>
    <row r="1038" spans="3:19" x14ac:dyDescent="0.3">
      <c r="C1038" s="3" t="s">
        <v>330</v>
      </c>
      <c r="D1038" s="5">
        <v>1.0206938325991182</v>
      </c>
      <c r="E1038" s="5">
        <v>0.2960948752966111</v>
      </c>
      <c r="F1038" s="5">
        <v>0.95317460317460345</v>
      </c>
      <c r="G1038" s="5">
        <v>0.26730932545205072</v>
      </c>
      <c r="H1038" s="12">
        <v>1.7607010820853102</v>
      </c>
      <c r="I1038" s="12">
        <v>7.8604421239437991E-2</v>
      </c>
      <c r="M1038" s="3" t="s">
        <v>330</v>
      </c>
      <c r="N1038" s="5">
        <v>1.0206938325991182</v>
      </c>
      <c r="O1038" s="5">
        <v>0.2960948752966111</v>
      </c>
      <c r="P1038" s="5">
        <v>0.95317460317460345</v>
      </c>
      <c r="Q1038" s="5">
        <v>0.26730932545205072</v>
      </c>
      <c r="R1038" s="12">
        <v>1.7607010820853102</v>
      </c>
      <c r="S1038" s="12">
        <v>7.8604421239437991E-2</v>
      </c>
    </row>
    <row r="1039" spans="3:19" x14ac:dyDescent="0.3">
      <c r="C1039" s="3" t="s">
        <v>331</v>
      </c>
      <c r="D1039" s="5">
        <v>81.416916299559503</v>
      </c>
      <c r="E1039" s="5">
        <v>56.185961507519039</v>
      </c>
      <c r="F1039" s="5">
        <v>83.976190476190467</v>
      </c>
      <c r="G1039" s="5">
        <v>52.823854320311149</v>
      </c>
      <c r="H1039" s="12">
        <v>-0.35092284133908769</v>
      </c>
      <c r="I1039" s="12">
        <v>0.7257225133819698</v>
      </c>
      <c r="M1039" s="3" t="s">
        <v>331</v>
      </c>
      <c r="N1039" s="5">
        <v>81.416916299559503</v>
      </c>
      <c r="O1039" s="5">
        <v>56.185961507519039</v>
      </c>
      <c r="P1039" s="5">
        <v>83.976190476190467</v>
      </c>
      <c r="Q1039" s="5">
        <v>52.823854320311149</v>
      </c>
      <c r="R1039" s="12">
        <v>-0.35092284133908769</v>
      </c>
      <c r="S1039" s="12">
        <v>0.7257225133819698</v>
      </c>
    </row>
    <row r="1040" spans="3:19" ht="22.8" x14ac:dyDescent="0.3">
      <c r="C1040" s="3" t="s">
        <v>339</v>
      </c>
      <c r="D1040" s="5">
        <v>3.4477806788511751</v>
      </c>
      <c r="E1040" s="5">
        <v>2.3050823429212572</v>
      </c>
      <c r="F1040" s="5">
        <v>5.3571428571428568</v>
      </c>
      <c r="G1040" s="5">
        <v>3.0214516760932391</v>
      </c>
      <c r="H1040" s="12">
        <v>-9.8501259449320582</v>
      </c>
      <c r="I1040" s="13">
        <v>1E-3</v>
      </c>
      <c r="M1040" s="3" t="s">
        <v>339</v>
      </c>
      <c r="N1040" s="5">
        <v>3.4477806788511751</v>
      </c>
      <c r="O1040" s="5">
        <v>2.3050823429212572</v>
      </c>
      <c r="P1040" s="5">
        <v>5.3571428571428568</v>
      </c>
      <c r="Q1040" s="5">
        <v>3.0214516760932391</v>
      </c>
      <c r="R1040" s="12">
        <v>-9.8501259449320582</v>
      </c>
      <c r="S1040" s="13">
        <v>1E-3</v>
      </c>
    </row>
    <row r="1041" spans="3:21" x14ac:dyDescent="0.25">
      <c r="C1041" s="61" t="s">
        <v>672</v>
      </c>
      <c r="D1041" s="5">
        <v>138.49477806788511</v>
      </c>
      <c r="E1041" s="5">
        <v>30.823987349092658</v>
      </c>
      <c r="F1041" s="5">
        <v>159.875</v>
      </c>
      <c r="G1041" s="5">
        <v>37.789709257263453</v>
      </c>
      <c r="H1041" s="12">
        <v>-8.3309990865981298</v>
      </c>
      <c r="I1041" s="13">
        <v>1E-3</v>
      </c>
      <c r="M1041" s="61" t="s">
        <v>672</v>
      </c>
      <c r="N1041" s="5">
        <v>138.49477806788511</v>
      </c>
      <c r="O1041" s="5">
        <v>30.823987349092658</v>
      </c>
      <c r="P1041" s="5">
        <v>159.875</v>
      </c>
      <c r="Q1041" s="5">
        <v>37.789709257263453</v>
      </c>
      <c r="R1041" s="12">
        <v>-8.3309990865981298</v>
      </c>
      <c r="S1041" s="13">
        <v>1E-3</v>
      </c>
    </row>
    <row r="1042" spans="3:21" x14ac:dyDescent="0.25">
      <c r="C1042" s="61" t="s">
        <v>673</v>
      </c>
      <c r="D1042" s="5">
        <v>93.44451697127937</v>
      </c>
      <c r="E1042" s="5">
        <v>25.223498472801499</v>
      </c>
      <c r="F1042" s="5">
        <v>105.55357142857143</v>
      </c>
      <c r="G1042" s="5">
        <v>24.986165975646045</v>
      </c>
      <c r="H1042" s="12">
        <v>-5.9124141520889202</v>
      </c>
      <c r="I1042" s="13">
        <v>1E-3</v>
      </c>
      <c r="M1042" s="61" t="s">
        <v>673</v>
      </c>
      <c r="N1042" s="5">
        <v>93.44451697127937</v>
      </c>
      <c r="O1042" s="5">
        <v>25.223498472801499</v>
      </c>
      <c r="P1042" s="5">
        <v>105.55357142857143</v>
      </c>
      <c r="Q1042" s="5">
        <v>24.986165975646045</v>
      </c>
      <c r="R1042" s="12">
        <v>-5.9124141520889202</v>
      </c>
      <c r="S1042" s="13">
        <v>1E-3</v>
      </c>
    </row>
    <row r="1043" spans="3:21" x14ac:dyDescent="0.25">
      <c r="C1043" s="85"/>
      <c r="D1043" s="58"/>
      <c r="E1043" s="58"/>
      <c r="F1043" s="58"/>
      <c r="G1043" s="58"/>
      <c r="H1043" s="59"/>
      <c r="I1043" s="59"/>
      <c r="M1043" s="85"/>
      <c r="N1043" s="58"/>
      <c r="O1043" s="58"/>
      <c r="P1043" s="58"/>
      <c r="Q1043" s="58"/>
      <c r="R1043" s="59"/>
      <c r="S1043" s="59"/>
    </row>
    <row r="1044" spans="3:21" x14ac:dyDescent="0.25">
      <c r="C1044" s="85"/>
      <c r="D1044" s="58"/>
      <c r="E1044" s="58"/>
      <c r="F1044" s="58"/>
      <c r="G1044" s="58"/>
      <c r="H1044" s="59"/>
      <c r="I1044" s="59"/>
      <c r="M1044" s="85"/>
      <c r="N1044" s="58"/>
      <c r="O1044" s="58"/>
      <c r="P1044" s="58"/>
      <c r="Q1044" s="58"/>
      <c r="R1044" s="59"/>
      <c r="S1044" s="59"/>
    </row>
    <row r="1045" spans="3:21" customFormat="1" x14ac:dyDescent="0.3">
      <c r="D1045" s="7"/>
      <c r="E1045" s="7"/>
      <c r="F1045" s="7"/>
      <c r="G1045" s="7"/>
      <c r="H1045" s="7"/>
      <c r="I1045" s="7"/>
      <c r="J1045" s="7"/>
      <c r="N1045" s="7"/>
      <c r="O1045" s="7"/>
      <c r="P1045" s="7"/>
      <c r="Q1045" s="7"/>
      <c r="R1045" s="7"/>
      <c r="S1045" s="7"/>
      <c r="T1045" s="7"/>
    </row>
    <row r="1046" spans="3:21" customFormat="1" x14ac:dyDescent="0.3">
      <c r="C1046" s="21"/>
      <c r="D1046" s="21"/>
      <c r="E1046" s="123" t="s">
        <v>419</v>
      </c>
      <c r="F1046" s="123"/>
      <c r="G1046" s="123"/>
      <c r="H1046" s="123"/>
      <c r="I1046" s="123" t="s">
        <v>36</v>
      </c>
      <c r="J1046" s="133" t="s">
        <v>442</v>
      </c>
      <c r="K1046" s="133" t="s">
        <v>443</v>
      </c>
      <c r="M1046" s="21"/>
      <c r="N1046" s="21"/>
      <c r="O1046" s="123" t="s">
        <v>419</v>
      </c>
      <c r="P1046" s="123"/>
      <c r="Q1046" s="123"/>
      <c r="R1046" s="123"/>
      <c r="S1046" s="123" t="s">
        <v>36</v>
      </c>
      <c r="T1046" s="133" t="s">
        <v>442</v>
      </c>
      <c r="U1046" s="133" t="s">
        <v>443</v>
      </c>
    </row>
    <row r="1047" spans="3:21" customFormat="1" x14ac:dyDescent="0.3">
      <c r="C1047" s="21"/>
      <c r="D1047" s="21"/>
      <c r="E1047" s="123" t="s">
        <v>34</v>
      </c>
      <c r="F1047" s="123"/>
      <c r="G1047" s="123" t="s">
        <v>447</v>
      </c>
      <c r="H1047" s="123"/>
      <c r="I1047" s="124"/>
      <c r="J1047" s="134"/>
      <c r="K1047" s="134"/>
      <c r="M1047" s="21"/>
      <c r="N1047" s="21"/>
      <c r="O1047" s="123" t="s">
        <v>34</v>
      </c>
      <c r="P1047" s="123"/>
      <c r="Q1047" s="123" t="s">
        <v>447</v>
      </c>
      <c r="R1047" s="123"/>
      <c r="S1047" s="124"/>
      <c r="T1047" s="134"/>
      <c r="U1047" s="134"/>
    </row>
    <row r="1048" spans="3:21" customFormat="1" x14ac:dyDescent="0.3">
      <c r="C1048" s="123" t="s">
        <v>348</v>
      </c>
      <c r="D1048" s="9" t="s">
        <v>309</v>
      </c>
      <c r="E1048" s="24">
        <v>42</v>
      </c>
      <c r="F1048" s="19">
        <f t="shared" ref="F1048:F1107" si="99">E1048/1490</f>
        <v>2.8187919463087248E-2</v>
      </c>
      <c r="G1048" s="24">
        <v>3</v>
      </c>
      <c r="H1048" s="19">
        <f t="shared" ref="H1048:H1107" si="100">G1048/210</f>
        <v>1.4285714285714285E-2</v>
      </c>
      <c r="I1048" s="23">
        <v>45</v>
      </c>
      <c r="J1048" s="132">
        <v>20.913</v>
      </c>
      <c r="K1048" s="135">
        <v>1E-3</v>
      </c>
      <c r="M1048" s="123" t="s">
        <v>348</v>
      </c>
      <c r="N1048" s="9" t="s">
        <v>309</v>
      </c>
      <c r="O1048" s="24">
        <v>42</v>
      </c>
      <c r="P1048" s="19">
        <f t="shared" ref="P1048:P1111" si="101">O1048/S1048</f>
        <v>0.93333333333333335</v>
      </c>
      <c r="Q1048" s="24">
        <v>3</v>
      </c>
      <c r="R1048" s="19">
        <f t="shared" ref="R1048:R1111" si="102">Q1048/S1048</f>
        <v>6.6666666666666666E-2</v>
      </c>
      <c r="S1048" s="23">
        <v>45</v>
      </c>
      <c r="T1048" s="132">
        <v>20.913</v>
      </c>
      <c r="U1048" s="135">
        <v>1E-3</v>
      </c>
    </row>
    <row r="1049" spans="3:21" customFormat="1" x14ac:dyDescent="0.3">
      <c r="C1049" s="124"/>
      <c r="D1049" s="9" t="s">
        <v>310</v>
      </c>
      <c r="E1049" s="23">
        <v>562</v>
      </c>
      <c r="F1049" s="19">
        <f t="shared" si="99"/>
        <v>0.37718120805369126</v>
      </c>
      <c r="G1049" s="23">
        <v>59</v>
      </c>
      <c r="H1049" s="19">
        <f t="shared" si="100"/>
        <v>0.28095238095238095</v>
      </c>
      <c r="I1049" s="23">
        <v>621</v>
      </c>
      <c r="J1049" s="132"/>
      <c r="K1049" s="132"/>
      <c r="M1049" s="124"/>
      <c r="N1049" s="9" t="s">
        <v>310</v>
      </c>
      <c r="O1049" s="23">
        <v>562</v>
      </c>
      <c r="P1049" s="19">
        <f t="shared" si="101"/>
        <v>0.90499194847020936</v>
      </c>
      <c r="Q1049" s="23">
        <v>59</v>
      </c>
      <c r="R1049" s="19">
        <f t="shared" si="102"/>
        <v>9.5008051529790666E-2</v>
      </c>
      <c r="S1049" s="23">
        <v>621</v>
      </c>
      <c r="T1049" s="132"/>
      <c r="U1049" s="132"/>
    </row>
    <row r="1050" spans="3:21" customFormat="1" x14ac:dyDescent="0.3">
      <c r="C1050" s="124"/>
      <c r="D1050" s="9" t="s">
        <v>311</v>
      </c>
      <c r="E1050" s="23">
        <v>788</v>
      </c>
      <c r="F1050" s="19">
        <f t="shared" si="99"/>
        <v>0.5288590604026846</v>
      </c>
      <c r="G1050" s="23">
        <v>118</v>
      </c>
      <c r="H1050" s="19">
        <f t="shared" si="100"/>
        <v>0.56190476190476191</v>
      </c>
      <c r="I1050" s="23">
        <v>906</v>
      </c>
      <c r="J1050" s="132"/>
      <c r="K1050" s="132"/>
      <c r="M1050" s="124"/>
      <c r="N1050" s="9" t="s">
        <v>311</v>
      </c>
      <c r="O1050" s="23">
        <v>788</v>
      </c>
      <c r="P1050" s="19">
        <f t="shared" si="101"/>
        <v>0.86975717439293598</v>
      </c>
      <c r="Q1050" s="23">
        <v>118</v>
      </c>
      <c r="R1050" s="19">
        <f t="shared" si="102"/>
        <v>0.13024282560706402</v>
      </c>
      <c r="S1050" s="23">
        <v>906</v>
      </c>
      <c r="T1050" s="132"/>
      <c r="U1050" s="132"/>
    </row>
    <row r="1051" spans="3:21" customFormat="1" x14ac:dyDescent="0.3">
      <c r="C1051" s="124"/>
      <c r="D1051" s="9" t="s">
        <v>312</v>
      </c>
      <c r="E1051" s="23">
        <v>98</v>
      </c>
      <c r="F1051" s="19">
        <f t="shared" si="99"/>
        <v>6.5771812080536909E-2</v>
      </c>
      <c r="G1051" s="23">
        <v>30</v>
      </c>
      <c r="H1051" s="19">
        <f t="shared" si="100"/>
        <v>0.14285714285714285</v>
      </c>
      <c r="I1051" s="23">
        <v>128</v>
      </c>
      <c r="J1051" s="132"/>
      <c r="K1051" s="132"/>
      <c r="M1051" s="124"/>
      <c r="N1051" s="9" t="s">
        <v>312</v>
      </c>
      <c r="O1051" s="23">
        <v>98</v>
      </c>
      <c r="P1051" s="19">
        <f t="shared" si="101"/>
        <v>0.765625</v>
      </c>
      <c r="Q1051" s="23">
        <v>30</v>
      </c>
      <c r="R1051" s="19">
        <f t="shared" si="102"/>
        <v>0.234375</v>
      </c>
      <c r="S1051" s="23">
        <v>128</v>
      </c>
      <c r="T1051" s="132"/>
      <c r="U1051" s="132"/>
    </row>
    <row r="1052" spans="3:21" customFormat="1" x14ac:dyDescent="0.3">
      <c r="C1052" s="123" t="s">
        <v>349</v>
      </c>
      <c r="D1052" s="22" t="s">
        <v>38</v>
      </c>
      <c r="E1052" s="23">
        <v>271</v>
      </c>
      <c r="F1052" s="19">
        <f t="shared" si="99"/>
        <v>0.18187919463087249</v>
      </c>
      <c r="G1052" s="23">
        <v>59</v>
      </c>
      <c r="H1052" s="19">
        <f t="shared" si="100"/>
        <v>0.28095238095238095</v>
      </c>
      <c r="I1052" s="23">
        <v>330</v>
      </c>
      <c r="J1052" s="127">
        <v>11.548999999999999</v>
      </c>
      <c r="K1052" s="126">
        <v>1E-3</v>
      </c>
      <c r="M1052" s="123" t="s">
        <v>349</v>
      </c>
      <c r="N1052" s="22" t="s">
        <v>38</v>
      </c>
      <c r="O1052" s="23">
        <v>271</v>
      </c>
      <c r="P1052" s="19">
        <f t="shared" si="101"/>
        <v>0.82121212121212117</v>
      </c>
      <c r="Q1052" s="23">
        <v>59</v>
      </c>
      <c r="R1052" s="19">
        <f t="shared" si="102"/>
        <v>0.1787878787878788</v>
      </c>
      <c r="S1052" s="23">
        <v>330</v>
      </c>
      <c r="T1052" s="127">
        <v>11.548999999999999</v>
      </c>
      <c r="U1052" s="126">
        <v>1E-3</v>
      </c>
    </row>
    <row r="1053" spans="3:21" customFormat="1" x14ac:dyDescent="0.3">
      <c r="C1053" s="124"/>
      <c r="D1053" s="22" t="s">
        <v>39</v>
      </c>
      <c r="E1053" s="23">
        <v>1219</v>
      </c>
      <c r="F1053" s="19">
        <f t="shared" si="99"/>
        <v>0.81812080536912757</v>
      </c>
      <c r="G1053" s="23">
        <v>151</v>
      </c>
      <c r="H1053" s="19">
        <f t="shared" si="100"/>
        <v>0.71904761904761905</v>
      </c>
      <c r="I1053" s="23">
        <v>1370</v>
      </c>
      <c r="J1053" s="127"/>
      <c r="K1053" s="127"/>
      <c r="M1053" s="124"/>
      <c r="N1053" s="22" t="s">
        <v>39</v>
      </c>
      <c r="O1053" s="23">
        <v>1219</v>
      </c>
      <c r="P1053" s="19">
        <f t="shared" si="101"/>
        <v>0.88978102189781016</v>
      </c>
      <c r="Q1053" s="23">
        <v>151</v>
      </c>
      <c r="R1053" s="19">
        <f t="shared" si="102"/>
        <v>0.11021897810218978</v>
      </c>
      <c r="S1053" s="23">
        <v>1370</v>
      </c>
      <c r="T1053" s="127"/>
      <c r="U1053" s="127"/>
    </row>
    <row r="1054" spans="3:21" customFormat="1" x14ac:dyDescent="0.3">
      <c r="C1054" s="123" t="s">
        <v>350</v>
      </c>
      <c r="D1054" s="22" t="s">
        <v>41</v>
      </c>
      <c r="E1054" s="23">
        <v>2</v>
      </c>
      <c r="F1054" s="19">
        <f t="shared" si="99"/>
        <v>1.3422818791946308E-3</v>
      </c>
      <c r="G1054" s="23">
        <v>0</v>
      </c>
      <c r="H1054" s="19">
        <f t="shared" si="100"/>
        <v>0</v>
      </c>
      <c r="I1054" s="23">
        <v>2</v>
      </c>
      <c r="J1054" s="127">
        <v>4.9180000000000001</v>
      </c>
      <c r="K1054" s="127">
        <v>0.29599999999999999</v>
      </c>
      <c r="M1054" s="123" t="s">
        <v>350</v>
      </c>
      <c r="N1054" s="22" t="s">
        <v>41</v>
      </c>
      <c r="O1054" s="23">
        <v>2</v>
      </c>
      <c r="P1054" s="19">
        <f t="shared" si="101"/>
        <v>1</v>
      </c>
      <c r="Q1054" s="23">
        <v>0</v>
      </c>
      <c r="R1054" s="19">
        <f t="shared" si="102"/>
        <v>0</v>
      </c>
      <c r="S1054" s="23">
        <v>2</v>
      </c>
      <c r="T1054" s="127">
        <v>4.9180000000000001</v>
      </c>
      <c r="U1054" s="127">
        <v>0.29599999999999999</v>
      </c>
    </row>
    <row r="1055" spans="3:21" customFormat="1" x14ac:dyDescent="0.3">
      <c r="C1055" s="124"/>
      <c r="D1055" s="22" t="s">
        <v>42</v>
      </c>
      <c r="E1055" s="23">
        <v>909</v>
      </c>
      <c r="F1055" s="19">
        <f t="shared" si="99"/>
        <v>0.61006711409395975</v>
      </c>
      <c r="G1055" s="23">
        <v>144</v>
      </c>
      <c r="H1055" s="19">
        <f t="shared" si="100"/>
        <v>0.68571428571428572</v>
      </c>
      <c r="I1055" s="23">
        <v>1053</v>
      </c>
      <c r="J1055" s="127"/>
      <c r="K1055" s="127"/>
      <c r="M1055" s="124"/>
      <c r="N1055" s="22" t="s">
        <v>42</v>
      </c>
      <c r="O1055" s="23">
        <v>909</v>
      </c>
      <c r="P1055" s="19">
        <f t="shared" si="101"/>
        <v>0.86324786324786329</v>
      </c>
      <c r="Q1055" s="23">
        <v>144</v>
      </c>
      <c r="R1055" s="19">
        <f t="shared" si="102"/>
        <v>0.13675213675213677</v>
      </c>
      <c r="S1055" s="23">
        <v>1053</v>
      </c>
      <c r="T1055" s="127"/>
      <c r="U1055" s="127"/>
    </row>
    <row r="1056" spans="3:21" customFormat="1" x14ac:dyDescent="0.3">
      <c r="C1056" s="124"/>
      <c r="D1056" s="22" t="s">
        <v>43</v>
      </c>
      <c r="E1056" s="23">
        <v>7</v>
      </c>
      <c r="F1056" s="19">
        <f t="shared" si="99"/>
        <v>4.6979865771812077E-3</v>
      </c>
      <c r="G1056" s="23">
        <v>1</v>
      </c>
      <c r="H1056" s="19">
        <f t="shared" si="100"/>
        <v>4.7619047619047623E-3</v>
      </c>
      <c r="I1056" s="23">
        <v>8</v>
      </c>
      <c r="J1056" s="127"/>
      <c r="K1056" s="127"/>
      <c r="M1056" s="124"/>
      <c r="N1056" s="22" t="s">
        <v>43</v>
      </c>
      <c r="O1056" s="23">
        <v>7</v>
      </c>
      <c r="P1056" s="19">
        <f t="shared" si="101"/>
        <v>0.875</v>
      </c>
      <c r="Q1056" s="23">
        <v>1</v>
      </c>
      <c r="R1056" s="19">
        <f t="shared" si="102"/>
        <v>0.125</v>
      </c>
      <c r="S1056" s="23">
        <v>8</v>
      </c>
      <c r="T1056" s="127"/>
      <c r="U1056" s="127"/>
    </row>
    <row r="1057" spans="3:21" customFormat="1" x14ac:dyDescent="0.3">
      <c r="C1057" s="124"/>
      <c r="D1057" s="22" t="s">
        <v>44</v>
      </c>
      <c r="E1057" s="23">
        <v>545</v>
      </c>
      <c r="F1057" s="19">
        <f t="shared" si="99"/>
        <v>0.36577181208053694</v>
      </c>
      <c r="G1057" s="23">
        <v>61</v>
      </c>
      <c r="H1057" s="19">
        <f t="shared" si="100"/>
        <v>0.2904761904761905</v>
      </c>
      <c r="I1057" s="23">
        <v>606</v>
      </c>
      <c r="J1057" s="127"/>
      <c r="K1057" s="127"/>
      <c r="M1057" s="124"/>
      <c r="N1057" s="22" t="s">
        <v>44</v>
      </c>
      <c r="O1057" s="23">
        <v>545</v>
      </c>
      <c r="P1057" s="19">
        <f t="shared" si="101"/>
        <v>0.89933993399339929</v>
      </c>
      <c r="Q1057" s="23">
        <v>61</v>
      </c>
      <c r="R1057" s="19">
        <f t="shared" si="102"/>
        <v>0.10066006600660066</v>
      </c>
      <c r="S1057" s="23">
        <v>606</v>
      </c>
      <c r="T1057" s="127"/>
      <c r="U1057" s="127"/>
    </row>
    <row r="1058" spans="3:21" customFormat="1" x14ac:dyDescent="0.3">
      <c r="C1058" s="124"/>
      <c r="D1058" s="22" t="s">
        <v>45</v>
      </c>
      <c r="E1058" s="23">
        <v>27</v>
      </c>
      <c r="F1058" s="19">
        <f t="shared" si="99"/>
        <v>1.8120805369127517E-2</v>
      </c>
      <c r="G1058" s="23">
        <v>4</v>
      </c>
      <c r="H1058" s="19">
        <f t="shared" si="100"/>
        <v>1.9047619047619049E-2</v>
      </c>
      <c r="I1058" s="23">
        <v>31</v>
      </c>
      <c r="J1058" s="127"/>
      <c r="K1058" s="127"/>
      <c r="M1058" s="124"/>
      <c r="N1058" s="22" t="s">
        <v>45</v>
      </c>
      <c r="O1058" s="23">
        <v>27</v>
      </c>
      <c r="P1058" s="19">
        <f t="shared" si="101"/>
        <v>0.87096774193548387</v>
      </c>
      <c r="Q1058" s="23">
        <v>4</v>
      </c>
      <c r="R1058" s="19">
        <f t="shared" si="102"/>
        <v>0.12903225806451613</v>
      </c>
      <c r="S1058" s="23">
        <v>31</v>
      </c>
      <c r="T1058" s="127"/>
      <c r="U1058" s="127"/>
    </row>
    <row r="1059" spans="3:21" customFormat="1" x14ac:dyDescent="0.3">
      <c r="C1059" s="123" t="s">
        <v>351</v>
      </c>
      <c r="D1059" s="22" t="s">
        <v>47</v>
      </c>
      <c r="E1059" s="23">
        <v>553</v>
      </c>
      <c r="F1059" s="19">
        <f t="shared" si="99"/>
        <v>0.37114093959731542</v>
      </c>
      <c r="G1059" s="23">
        <v>81</v>
      </c>
      <c r="H1059" s="19">
        <f t="shared" si="100"/>
        <v>0.38571428571428573</v>
      </c>
      <c r="I1059" s="23">
        <v>634</v>
      </c>
      <c r="J1059" s="127">
        <v>0.16700000000000001</v>
      </c>
      <c r="K1059" s="127">
        <v>0.68300000000000005</v>
      </c>
      <c r="M1059" s="123" t="s">
        <v>351</v>
      </c>
      <c r="N1059" s="22" t="s">
        <v>47</v>
      </c>
      <c r="O1059" s="23">
        <v>553</v>
      </c>
      <c r="P1059" s="19">
        <f t="shared" si="101"/>
        <v>0.87223974763406942</v>
      </c>
      <c r="Q1059" s="23">
        <v>81</v>
      </c>
      <c r="R1059" s="19">
        <f t="shared" si="102"/>
        <v>0.12776025236593061</v>
      </c>
      <c r="S1059" s="23">
        <v>634</v>
      </c>
      <c r="T1059" s="127">
        <v>0.16700000000000001</v>
      </c>
      <c r="U1059" s="127">
        <v>0.68300000000000005</v>
      </c>
    </row>
    <row r="1060" spans="3:21" customFormat="1" x14ac:dyDescent="0.3">
      <c r="C1060" s="124"/>
      <c r="D1060" s="22" t="s">
        <v>48</v>
      </c>
      <c r="E1060" s="23">
        <v>937</v>
      </c>
      <c r="F1060" s="19">
        <f t="shared" si="99"/>
        <v>0.62885906040268458</v>
      </c>
      <c r="G1060" s="23">
        <v>129</v>
      </c>
      <c r="H1060" s="19">
        <f t="shared" si="100"/>
        <v>0.61428571428571432</v>
      </c>
      <c r="I1060" s="23">
        <v>1066</v>
      </c>
      <c r="J1060" s="127"/>
      <c r="K1060" s="127"/>
      <c r="M1060" s="124"/>
      <c r="N1060" s="22" t="s">
        <v>48</v>
      </c>
      <c r="O1060" s="23">
        <v>937</v>
      </c>
      <c r="P1060" s="19">
        <f t="shared" si="101"/>
        <v>0.87898686679174487</v>
      </c>
      <c r="Q1060" s="23">
        <v>129</v>
      </c>
      <c r="R1060" s="19">
        <f t="shared" si="102"/>
        <v>0.12101313320825516</v>
      </c>
      <c r="S1060" s="23">
        <v>1066</v>
      </c>
      <c r="T1060" s="127"/>
      <c r="U1060" s="127"/>
    </row>
    <row r="1061" spans="3:21" customFormat="1" x14ac:dyDescent="0.3">
      <c r="C1061" s="123" t="s">
        <v>352</v>
      </c>
      <c r="D1061" s="22" t="s">
        <v>50</v>
      </c>
      <c r="E1061" s="23">
        <v>89</v>
      </c>
      <c r="F1061" s="19">
        <f t="shared" si="99"/>
        <v>5.9731543624161075E-2</v>
      </c>
      <c r="G1061" s="23">
        <v>5</v>
      </c>
      <c r="H1061" s="19">
        <f t="shared" si="100"/>
        <v>2.3809523809523808E-2</v>
      </c>
      <c r="I1061" s="23">
        <v>94</v>
      </c>
      <c r="J1061" s="132">
        <v>5.7229999999999999</v>
      </c>
      <c r="K1061" s="132">
        <v>0.126</v>
      </c>
      <c r="M1061" s="123" t="s">
        <v>352</v>
      </c>
      <c r="N1061" s="22" t="s">
        <v>50</v>
      </c>
      <c r="O1061" s="23">
        <v>89</v>
      </c>
      <c r="P1061" s="19">
        <f t="shared" si="101"/>
        <v>0.94680851063829785</v>
      </c>
      <c r="Q1061" s="23">
        <v>5</v>
      </c>
      <c r="R1061" s="19">
        <f t="shared" si="102"/>
        <v>5.3191489361702128E-2</v>
      </c>
      <c r="S1061" s="23">
        <v>94</v>
      </c>
      <c r="T1061" s="132">
        <v>5.7229999999999999</v>
      </c>
      <c r="U1061" s="132">
        <v>0.126</v>
      </c>
    </row>
    <row r="1062" spans="3:21" customFormat="1" ht="22.8" x14ac:dyDescent="0.3">
      <c r="C1062" s="124"/>
      <c r="D1062" s="22" t="s">
        <v>51</v>
      </c>
      <c r="E1062" s="23">
        <v>338</v>
      </c>
      <c r="F1062" s="19">
        <f t="shared" si="99"/>
        <v>0.22684563758389262</v>
      </c>
      <c r="G1062" s="23">
        <v>43</v>
      </c>
      <c r="H1062" s="19">
        <f t="shared" si="100"/>
        <v>0.20476190476190476</v>
      </c>
      <c r="I1062" s="23">
        <v>381</v>
      </c>
      <c r="J1062" s="132"/>
      <c r="K1062" s="132"/>
      <c r="M1062" s="124"/>
      <c r="N1062" s="22" t="s">
        <v>51</v>
      </c>
      <c r="O1062" s="23">
        <v>338</v>
      </c>
      <c r="P1062" s="19">
        <f t="shared" si="101"/>
        <v>0.88713910761154857</v>
      </c>
      <c r="Q1062" s="23">
        <v>43</v>
      </c>
      <c r="R1062" s="19">
        <f t="shared" si="102"/>
        <v>0.11286089238845144</v>
      </c>
      <c r="S1062" s="23">
        <v>381</v>
      </c>
      <c r="T1062" s="132"/>
      <c r="U1062" s="132"/>
    </row>
    <row r="1063" spans="3:21" customFormat="1" x14ac:dyDescent="0.3">
      <c r="C1063" s="124"/>
      <c r="D1063" s="22" t="s">
        <v>52</v>
      </c>
      <c r="E1063" s="23">
        <v>494</v>
      </c>
      <c r="F1063" s="19">
        <f t="shared" si="99"/>
        <v>0.3315436241610738</v>
      </c>
      <c r="G1063" s="23">
        <v>78</v>
      </c>
      <c r="H1063" s="19">
        <f t="shared" si="100"/>
        <v>0.37142857142857144</v>
      </c>
      <c r="I1063" s="23">
        <v>572</v>
      </c>
      <c r="J1063" s="132"/>
      <c r="K1063" s="132"/>
      <c r="M1063" s="124"/>
      <c r="N1063" s="22" t="s">
        <v>52</v>
      </c>
      <c r="O1063" s="23">
        <v>494</v>
      </c>
      <c r="P1063" s="19">
        <f t="shared" si="101"/>
        <v>0.86363636363636365</v>
      </c>
      <c r="Q1063" s="23">
        <v>78</v>
      </c>
      <c r="R1063" s="19">
        <f t="shared" si="102"/>
        <v>0.13636363636363635</v>
      </c>
      <c r="S1063" s="23">
        <v>572</v>
      </c>
      <c r="T1063" s="132"/>
      <c r="U1063" s="132"/>
    </row>
    <row r="1064" spans="3:21" customFormat="1" x14ac:dyDescent="0.3">
      <c r="C1064" s="124"/>
      <c r="D1064" s="22" t="s">
        <v>53</v>
      </c>
      <c r="E1064" s="23">
        <v>569</v>
      </c>
      <c r="F1064" s="19">
        <f t="shared" si="99"/>
        <v>0.3818791946308725</v>
      </c>
      <c r="G1064" s="23">
        <v>84</v>
      </c>
      <c r="H1064" s="19">
        <f t="shared" si="100"/>
        <v>0.4</v>
      </c>
      <c r="I1064" s="23">
        <v>653</v>
      </c>
      <c r="J1064" s="132"/>
      <c r="K1064" s="132"/>
      <c r="M1064" s="124"/>
      <c r="N1064" s="22" t="s">
        <v>53</v>
      </c>
      <c r="O1064" s="23">
        <v>569</v>
      </c>
      <c r="P1064" s="19">
        <f t="shared" si="101"/>
        <v>0.87136294027565087</v>
      </c>
      <c r="Q1064" s="23">
        <v>84</v>
      </c>
      <c r="R1064" s="19">
        <f t="shared" si="102"/>
        <v>0.12863705972434916</v>
      </c>
      <c r="S1064" s="23">
        <v>653</v>
      </c>
      <c r="T1064" s="132"/>
      <c r="U1064" s="132"/>
    </row>
    <row r="1065" spans="3:21" customFormat="1" x14ac:dyDescent="0.3">
      <c r="C1065" s="123" t="s">
        <v>353</v>
      </c>
      <c r="D1065" s="22" t="s">
        <v>55</v>
      </c>
      <c r="E1065" s="23">
        <v>223</v>
      </c>
      <c r="F1065" s="19">
        <f t="shared" si="99"/>
        <v>0.14966442953020134</v>
      </c>
      <c r="G1065" s="23">
        <v>50</v>
      </c>
      <c r="H1065" s="19">
        <f t="shared" si="100"/>
        <v>0.23809523809523808</v>
      </c>
      <c r="I1065" s="23">
        <v>273</v>
      </c>
      <c r="J1065" s="127">
        <v>22.195</v>
      </c>
      <c r="K1065" s="126">
        <v>2E-3</v>
      </c>
      <c r="M1065" s="123" t="s">
        <v>353</v>
      </c>
      <c r="N1065" s="22" t="s">
        <v>55</v>
      </c>
      <c r="O1065" s="23">
        <v>223</v>
      </c>
      <c r="P1065" s="19">
        <f t="shared" si="101"/>
        <v>0.81684981684981683</v>
      </c>
      <c r="Q1065" s="23">
        <v>50</v>
      </c>
      <c r="R1065" s="19">
        <f t="shared" si="102"/>
        <v>0.18315018315018314</v>
      </c>
      <c r="S1065" s="23">
        <v>273</v>
      </c>
      <c r="T1065" s="127">
        <v>22.195</v>
      </c>
      <c r="U1065" s="126">
        <v>2E-3</v>
      </c>
    </row>
    <row r="1066" spans="3:21" customFormat="1" x14ac:dyDescent="0.3">
      <c r="C1066" s="124"/>
      <c r="D1066" s="22" t="s">
        <v>56</v>
      </c>
      <c r="E1066" s="23">
        <v>196</v>
      </c>
      <c r="F1066" s="19">
        <f t="shared" si="99"/>
        <v>0.13154362416107382</v>
      </c>
      <c r="G1066" s="23">
        <v>14</v>
      </c>
      <c r="H1066" s="19">
        <f t="shared" si="100"/>
        <v>6.6666666666666666E-2</v>
      </c>
      <c r="I1066" s="23">
        <v>210</v>
      </c>
      <c r="J1066" s="127"/>
      <c r="K1066" s="127"/>
      <c r="M1066" s="124"/>
      <c r="N1066" s="22" t="s">
        <v>56</v>
      </c>
      <c r="O1066" s="23">
        <v>196</v>
      </c>
      <c r="P1066" s="19">
        <f t="shared" si="101"/>
        <v>0.93333333333333335</v>
      </c>
      <c r="Q1066" s="23">
        <v>14</v>
      </c>
      <c r="R1066" s="19">
        <f t="shared" si="102"/>
        <v>6.6666666666666666E-2</v>
      </c>
      <c r="S1066" s="23">
        <v>210</v>
      </c>
      <c r="T1066" s="127"/>
      <c r="U1066" s="127"/>
    </row>
    <row r="1067" spans="3:21" customFormat="1" x14ac:dyDescent="0.3">
      <c r="C1067" s="124"/>
      <c r="D1067" s="22" t="s">
        <v>57</v>
      </c>
      <c r="E1067" s="23">
        <v>131</v>
      </c>
      <c r="F1067" s="19">
        <f t="shared" si="99"/>
        <v>8.7919463087248323E-2</v>
      </c>
      <c r="G1067" s="23">
        <v>10</v>
      </c>
      <c r="H1067" s="19">
        <f t="shared" si="100"/>
        <v>4.7619047619047616E-2</v>
      </c>
      <c r="I1067" s="23">
        <v>141</v>
      </c>
      <c r="J1067" s="127"/>
      <c r="K1067" s="127"/>
      <c r="M1067" s="124"/>
      <c r="N1067" s="22" t="s">
        <v>57</v>
      </c>
      <c r="O1067" s="23">
        <v>131</v>
      </c>
      <c r="P1067" s="19">
        <f t="shared" si="101"/>
        <v>0.92907801418439717</v>
      </c>
      <c r="Q1067" s="23">
        <v>10</v>
      </c>
      <c r="R1067" s="19">
        <f t="shared" si="102"/>
        <v>7.0921985815602842E-2</v>
      </c>
      <c r="S1067" s="23">
        <v>141</v>
      </c>
      <c r="T1067" s="127"/>
      <c r="U1067" s="127"/>
    </row>
    <row r="1068" spans="3:21" customFormat="1" x14ac:dyDescent="0.3">
      <c r="C1068" s="124"/>
      <c r="D1068" s="22" t="s">
        <v>58</v>
      </c>
      <c r="E1068" s="23">
        <v>52</v>
      </c>
      <c r="F1068" s="19">
        <f t="shared" si="99"/>
        <v>3.4899328859060399E-2</v>
      </c>
      <c r="G1068" s="23">
        <v>7</v>
      </c>
      <c r="H1068" s="19">
        <f t="shared" si="100"/>
        <v>3.3333333333333333E-2</v>
      </c>
      <c r="I1068" s="23">
        <v>59</v>
      </c>
      <c r="J1068" s="127"/>
      <c r="K1068" s="127"/>
      <c r="M1068" s="124"/>
      <c r="N1068" s="22" t="s">
        <v>58</v>
      </c>
      <c r="O1068" s="23">
        <v>52</v>
      </c>
      <c r="P1068" s="19">
        <f t="shared" si="101"/>
        <v>0.88135593220338981</v>
      </c>
      <c r="Q1068" s="23">
        <v>7</v>
      </c>
      <c r="R1068" s="19">
        <f t="shared" si="102"/>
        <v>0.11864406779661017</v>
      </c>
      <c r="S1068" s="23">
        <v>59</v>
      </c>
      <c r="T1068" s="127"/>
      <c r="U1068" s="127"/>
    </row>
    <row r="1069" spans="3:21" customFormat="1" x14ac:dyDescent="0.3">
      <c r="C1069" s="124"/>
      <c r="D1069" s="22" t="s">
        <v>59</v>
      </c>
      <c r="E1069" s="23">
        <v>609</v>
      </c>
      <c r="F1069" s="19">
        <f t="shared" si="99"/>
        <v>0.40872483221476508</v>
      </c>
      <c r="G1069" s="23">
        <v>80</v>
      </c>
      <c r="H1069" s="19">
        <f t="shared" si="100"/>
        <v>0.38095238095238093</v>
      </c>
      <c r="I1069" s="23">
        <v>689</v>
      </c>
      <c r="J1069" s="127"/>
      <c r="K1069" s="127"/>
      <c r="M1069" s="124"/>
      <c r="N1069" s="22" t="s">
        <v>59</v>
      </c>
      <c r="O1069" s="23">
        <v>609</v>
      </c>
      <c r="P1069" s="19">
        <f t="shared" si="101"/>
        <v>0.88388969521044991</v>
      </c>
      <c r="Q1069" s="23">
        <v>80</v>
      </c>
      <c r="R1069" s="19">
        <f t="shared" si="102"/>
        <v>0.11611030478955008</v>
      </c>
      <c r="S1069" s="23">
        <v>689</v>
      </c>
      <c r="T1069" s="127"/>
      <c r="U1069" s="127"/>
    </row>
    <row r="1070" spans="3:21" customFormat="1" x14ac:dyDescent="0.3">
      <c r="C1070" s="124"/>
      <c r="D1070" s="22" t="s">
        <v>60</v>
      </c>
      <c r="E1070" s="23">
        <v>4</v>
      </c>
      <c r="F1070" s="19">
        <f t="shared" si="99"/>
        <v>2.6845637583892616E-3</v>
      </c>
      <c r="G1070" s="23">
        <v>0</v>
      </c>
      <c r="H1070" s="19">
        <f t="shared" si="100"/>
        <v>0</v>
      </c>
      <c r="I1070" s="23">
        <v>4</v>
      </c>
      <c r="J1070" s="127"/>
      <c r="K1070" s="127"/>
      <c r="M1070" s="124"/>
      <c r="N1070" s="22" t="s">
        <v>60</v>
      </c>
      <c r="O1070" s="23">
        <v>4</v>
      </c>
      <c r="P1070" s="19">
        <f t="shared" si="101"/>
        <v>1</v>
      </c>
      <c r="Q1070" s="23">
        <v>0</v>
      </c>
      <c r="R1070" s="19">
        <f t="shared" si="102"/>
        <v>0</v>
      </c>
      <c r="S1070" s="23">
        <v>4</v>
      </c>
      <c r="T1070" s="127"/>
      <c r="U1070" s="127"/>
    </row>
    <row r="1071" spans="3:21" customFormat="1" x14ac:dyDescent="0.3">
      <c r="C1071" s="124"/>
      <c r="D1071" s="22" t="s">
        <v>61</v>
      </c>
      <c r="E1071" s="23">
        <v>275</v>
      </c>
      <c r="F1071" s="19">
        <f t="shared" si="99"/>
        <v>0.18456375838926176</v>
      </c>
      <c r="G1071" s="23">
        <v>49</v>
      </c>
      <c r="H1071" s="19">
        <f t="shared" si="100"/>
        <v>0.23333333333333334</v>
      </c>
      <c r="I1071" s="23">
        <v>324</v>
      </c>
      <c r="J1071" s="127"/>
      <c r="K1071" s="127"/>
      <c r="M1071" s="124"/>
      <c r="N1071" s="22" t="s">
        <v>61</v>
      </c>
      <c r="O1071" s="23">
        <v>275</v>
      </c>
      <c r="P1071" s="19">
        <f t="shared" si="101"/>
        <v>0.84876543209876543</v>
      </c>
      <c r="Q1071" s="23">
        <v>49</v>
      </c>
      <c r="R1071" s="19">
        <f t="shared" si="102"/>
        <v>0.15123456790123457</v>
      </c>
      <c r="S1071" s="23">
        <v>324</v>
      </c>
      <c r="T1071" s="127"/>
      <c r="U1071" s="127"/>
    </row>
    <row r="1072" spans="3:21" customFormat="1" x14ac:dyDescent="0.3">
      <c r="C1072" s="123" t="s">
        <v>354</v>
      </c>
      <c r="D1072" s="22" t="s">
        <v>63</v>
      </c>
      <c r="E1072" s="23">
        <v>947</v>
      </c>
      <c r="F1072" s="19">
        <f t="shared" si="99"/>
        <v>0.63557046979865772</v>
      </c>
      <c r="G1072" s="23">
        <v>122</v>
      </c>
      <c r="H1072" s="19">
        <f t="shared" si="100"/>
        <v>0.580952380952381</v>
      </c>
      <c r="I1072" s="23">
        <v>1069</v>
      </c>
      <c r="J1072" s="127">
        <v>2.3519999999999999</v>
      </c>
      <c r="K1072" s="127">
        <v>0.125</v>
      </c>
      <c r="M1072" s="123" t="s">
        <v>354</v>
      </c>
      <c r="N1072" s="22" t="s">
        <v>63</v>
      </c>
      <c r="O1072" s="23">
        <v>947</v>
      </c>
      <c r="P1072" s="19">
        <f t="shared" si="101"/>
        <v>0.88587464920486436</v>
      </c>
      <c r="Q1072" s="23">
        <v>122</v>
      </c>
      <c r="R1072" s="19">
        <f t="shared" si="102"/>
        <v>0.11412535079513564</v>
      </c>
      <c r="S1072" s="23">
        <v>1069</v>
      </c>
      <c r="T1072" s="127">
        <v>2.3519999999999999</v>
      </c>
      <c r="U1072" s="127">
        <v>0.125</v>
      </c>
    </row>
    <row r="1073" spans="3:21" customFormat="1" x14ac:dyDescent="0.3">
      <c r="C1073" s="124"/>
      <c r="D1073" s="22" t="s">
        <v>64</v>
      </c>
      <c r="E1073" s="23">
        <v>543</v>
      </c>
      <c r="F1073" s="19">
        <f t="shared" si="99"/>
        <v>0.36442953020134228</v>
      </c>
      <c r="G1073" s="23">
        <v>88</v>
      </c>
      <c r="H1073" s="19">
        <f t="shared" si="100"/>
        <v>0.41904761904761906</v>
      </c>
      <c r="I1073" s="23">
        <v>631</v>
      </c>
      <c r="J1073" s="127"/>
      <c r="K1073" s="127"/>
      <c r="M1073" s="124"/>
      <c r="N1073" s="22" t="s">
        <v>64</v>
      </c>
      <c r="O1073" s="23">
        <v>543</v>
      </c>
      <c r="P1073" s="19">
        <f t="shared" si="101"/>
        <v>0.86053882725832009</v>
      </c>
      <c r="Q1073" s="23">
        <v>88</v>
      </c>
      <c r="R1073" s="19">
        <f t="shared" si="102"/>
        <v>0.13946117274167988</v>
      </c>
      <c r="S1073" s="23">
        <v>631</v>
      </c>
      <c r="T1073" s="127"/>
      <c r="U1073" s="127"/>
    </row>
    <row r="1074" spans="3:21" customFormat="1" x14ac:dyDescent="0.3">
      <c r="C1074" s="123" t="s">
        <v>355</v>
      </c>
      <c r="D1074" s="22" t="s">
        <v>66</v>
      </c>
      <c r="E1074" s="23">
        <v>1155</v>
      </c>
      <c r="F1074" s="19">
        <f t="shared" si="99"/>
        <v>0.77516778523489938</v>
      </c>
      <c r="G1074" s="23">
        <v>156</v>
      </c>
      <c r="H1074" s="19">
        <f t="shared" si="100"/>
        <v>0.74285714285714288</v>
      </c>
      <c r="I1074" s="23">
        <v>1311</v>
      </c>
      <c r="J1074" s="127">
        <v>5.0549999999999997</v>
      </c>
      <c r="K1074" s="127">
        <v>0.28199999999999997</v>
      </c>
      <c r="M1074" s="123" t="s">
        <v>355</v>
      </c>
      <c r="N1074" s="22" t="s">
        <v>66</v>
      </c>
      <c r="O1074" s="23">
        <v>1155</v>
      </c>
      <c r="P1074" s="19">
        <f t="shared" si="101"/>
        <v>0.8810068649885584</v>
      </c>
      <c r="Q1074" s="23">
        <v>156</v>
      </c>
      <c r="R1074" s="19">
        <f t="shared" si="102"/>
        <v>0.11899313501144165</v>
      </c>
      <c r="S1074" s="23">
        <v>1311</v>
      </c>
      <c r="T1074" s="127">
        <v>5.0549999999999997</v>
      </c>
      <c r="U1074" s="127">
        <v>0.28199999999999997</v>
      </c>
    </row>
    <row r="1075" spans="3:21" customFormat="1" x14ac:dyDescent="0.3">
      <c r="C1075" s="124"/>
      <c r="D1075" s="22" t="s">
        <v>67</v>
      </c>
      <c r="E1075" s="23">
        <v>43</v>
      </c>
      <c r="F1075" s="19">
        <f t="shared" si="99"/>
        <v>2.8859060402684565E-2</v>
      </c>
      <c r="G1075" s="23">
        <v>12</v>
      </c>
      <c r="H1075" s="19">
        <f t="shared" si="100"/>
        <v>5.7142857142857141E-2</v>
      </c>
      <c r="I1075" s="23">
        <v>55</v>
      </c>
      <c r="J1075" s="127"/>
      <c r="K1075" s="127"/>
      <c r="M1075" s="124"/>
      <c r="N1075" s="22" t="s">
        <v>67</v>
      </c>
      <c r="O1075" s="23">
        <v>43</v>
      </c>
      <c r="P1075" s="19">
        <f t="shared" si="101"/>
        <v>0.78181818181818186</v>
      </c>
      <c r="Q1075" s="23">
        <v>12</v>
      </c>
      <c r="R1075" s="19">
        <f t="shared" si="102"/>
        <v>0.21818181818181817</v>
      </c>
      <c r="S1075" s="23">
        <v>55</v>
      </c>
      <c r="T1075" s="127"/>
      <c r="U1075" s="127"/>
    </row>
    <row r="1076" spans="3:21" customFormat="1" x14ac:dyDescent="0.3">
      <c r="C1076" s="124"/>
      <c r="D1076" s="22" t="s">
        <v>68</v>
      </c>
      <c r="E1076" s="23">
        <v>5</v>
      </c>
      <c r="F1076" s="19">
        <f t="shared" si="99"/>
        <v>3.3557046979865771E-3</v>
      </c>
      <c r="G1076" s="23">
        <v>1</v>
      </c>
      <c r="H1076" s="19">
        <f t="shared" si="100"/>
        <v>4.7619047619047623E-3</v>
      </c>
      <c r="I1076" s="23">
        <v>6</v>
      </c>
      <c r="J1076" s="127"/>
      <c r="K1076" s="127"/>
      <c r="M1076" s="124"/>
      <c r="N1076" s="22" t="s">
        <v>68</v>
      </c>
      <c r="O1076" s="23">
        <v>5</v>
      </c>
      <c r="P1076" s="19">
        <f t="shared" si="101"/>
        <v>0.83333333333333337</v>
      </c>
      <c r="Q1076" s="23">
        <v>1</v>
      </c>
      <c r="R1076" s="19">
        <f t="shared" si="102"/>
        <v>0.16666666666666666</v>
      </c>
      <c r="S1076" s="23">
        <v>6</v>
      </c>
      <c r="T1076" s="127"/>
      <c r="U1076" s="127"/>
    </row>
    <row r="1077" spans="3:21" customFormat="1" x14ac:dyDescent="0.3">
      <c r="C1077" s="124"/>
      <c r="D1077" s="22" t="s">
        <v>69</v>
      </c>
      <c r="E1077" s="23">
        <v>1</v>
      </c>
      <c r="F1077" s="19">
        <f t="shared" si="99"/>
        <v>6.711409395973154E-4</v>
      </c>
      <c r="G1077" s="23">
        <v>0</v>
      </c>
      <c r="H1077" s="19">
        <f t="shared" si="100"/>
        <v>0</v>
      </c>
      <c r="I1077" s="23">
        <v>1</v>
      </c>
      <c r="J1077" s="127"/>
      <c r="K1077" s="127"/>
      <c r="M1077" s="124"/>
      <c r="N1077" s="22" t="s">
        <v>69</v>
      </c>
      <c r="O1077" s="23">
        <v>1</v>
      </c>
      <c r="P1077" s="19">
        <f t="shared" si="101"/>
        <v>1</v>
      </c>
      <c r="Q1077" s="23">
        <v>0</v>
      </c>
      <c r="R1077" s="19">
        <f t="shared" si="102"/>
        <v>0</v>
      </c>
      <c r="S1077" s="23">
        <v>1</v>
      </c>
      <c r="T1077" s="127"/>
      <c r="U1077" s="127"/>
    </row>
    <row r="1078" spans="3:21" customFormat="1" x14ac:dyDescent="0.3">
      <c r="C1078" s="124"/>
      <c r="D1078" s="22" t="s">
        <v>70</v>
      </c>
      <c r="E1078" s="23">
        <v>286</v>
      </c>
      <c r="F1078" s="19">
        <f t="shared" si="99"/>
        <v>0.1919463087248322</v>
      </c>
      <c r="G1078" s="23">
        <v>41</v>
      </c>
      <c r="H1078" s="19">
        <f t="shared" si="100"/>
        <v>0.19523809523809524</v>
      </c>
      <c r="I1078" s="23">
        <v>327</v>
      </c>
      <c r="J1078" s="127"/>
      <c r="K1078" s="127"/>
      <c r="M1078" s="124"/>
      <c r="N1078" s="22" t="s">
        <v>70</v>
      </c>
      <c r="O1078" s="23">
        <v>286</v>
      </c>
      <c r="P1078" s="19">
        <f t="shared" si="101"/>
        <v>0.87461773700305812</v>
      </c>
      <c r="Q1078" s="23">
        <v>41</v>
      </c>
      <c r="R1078" s="19">
        <f t="shared" si="102"/>
        <v>0.12538226299694188</v>
      </c>
      <c r="S1078" s="23">
        <v>327</v>
      </c>
      <c r="T1078" s="127"/>
      <c r="U1078" s="127"/>
    </row>
    <row r="1079" spans="3:21" customFormat="1" x14ac:dyDescent="0.3">
      <c r="C1079" s="123" t="s">
        <v>356</v>
      </c>
      <c r="D1079" s="22" t="s">
        <v>72</v>
      </c>
      <c r="E1079" s="23">
        <v>194</v>
      </c>
      <c r="F1079" s="19">
        <f t="shared" si="99"/>
        <v>0.13020134228187918</v>
      </c>
      <c r="G1079" s="23">
        <v>51</v>
      </c>
      <c r="H1079" s="19">
        <f t="shared" si="100"/>
        <v>0.24285714285714285</v>
      </c>
      <c r="I1079" s="23">
        <v>245</v>
      </c>
      <c r="J1079" s="127">
        <v>23.032</v>
      </c>
      <c r="K1079" s="126">
        <v>1E-3</v>
      </c>
      <c r="M1079" s="123" t="s">
        <v>356</v>
      </c>
      <c r="N1079" s="22" t="s">
        <v>72</v>
      </c>
      <c r="O1079" s="23">
        <v>194</v>
      </c>
      <c r="P1079" s="19">
        <f t="shared" si="101"/>
        <v>0.7918367346938775</v>
      </c>
      <c r="Q1079" s="23">
        <v>51</v>
      </c>
      <c r="R1079" s="19">
        <f t="shared" si="102"/>
        <v>0.20816326530612245</v>
      </c>
      <c r="S1079" s="23">
        <v>245</v>
      </c>
      <c r="T1079" s="127">
        <v>23.032</v>
      </c>
      <c r="U1079" s="126">
        <v>1E-3</v>
      </c>
    </row>
    <row r="1080" spans="3:21" customFormat="1" x14ac:dyDescent="0.3">
      <c r="C1080" s="124"/>
      <c r="D1080" s="22" t="s">
        <v>73</v>
      </c>
      <c r="E1080" s="23">
        <v>512</v>
      </c>
      <c r="F1080" s="19">
        <f t="shared" si="99"/>
        <v>0.34362416107382548</v>
      </c>
      <c r="G1080" s="23">
        <v>58</v>
      </c>
      <c r="H1080" s="19">
        <f t="shared" si="100"/>
        <v>0.27619047619047621</v>
      </c>
      <c r="I1080" s="23">
        <v>570</v>
      </c>
      <c r="J1080" s="127"/>
      <c r="K1080" s="127"/>
      <c r="M1080" s="124"/>
      <c r="N1080" s="22" t="s">
        <v>73</v>
      </c>
      <c r="O1080" s="23">
        <v>512</v>
      </c>
      <c r="P1080" s="19">
        <f t="shared" si="101"/>
        <v>0.89824561403508774</v>
      </c>
      <c r="Q1080" s="23">
        <v>58</v>
      </c>
      <c r="R1080" s="19">
        <f t="shared" si="102"/>
        <v>0.10175438596491228</v>
      </c>
      <c r="S1080" s="23">
        <v>570</v>
      </c>
      <c r="T1080" s="127"/>
      <c r="U1080" s="127"/>
    </row>
    <row r="1081" spans="3:21" customFormat="1" x14ac:dyDescent="0.3">
      <c r="C1081" s="124"/>
      <c r="D1081" s="22" t="s">
        <v>74</v>
      </c>
      <c r="E1081" s="23">
        <v>214</v>
      </c>
      <c r="F1081" s="19">
        <f t="shared" si="99"/>
        <v>0.1436241610738255</v>
      </c>
      <c r="G1081" s="23">
        <v>33</v>
      </c>
      <c r="H1081" s="19">
        <f t="shared" si="100"/>
        <v>0.15714285714285714</v>
      </c>
      <c r="I1081" s="23">
        <v>247</v>
      </c>
      <c r="J1081" s="127"/>
      <c r="K1081" s="127"/>
      <c r="M1081" s="124"/>
      <c r="N1081" s="22" t="s">
        <v>74</v>
      </c>
      <c r="O1081" s="23">
        <v>214</v>
      </c>
      <c r="P1081" s="19">
        <f t="shared" si="101"/>
        <v>0.8663967611336032</v>
      </c>
      <c r="Q1081" s="23">
        <v>33</v>
      </c>
      <c r="R1081" s="19">
        <f t="shared" si="102"/>
        <v>0.13360323886639677</v>
      </c>
      <c r="S1081" s="23">
        <v>247</v>
      </c>
      <c r="T1081" s="127"/>
      <c r="U1081" s="127"/>
    </row>
    <row r="1082" spans="3:21" customFormat="1" x14ac:dyDescent="0.3">
      <c r="C1082" s="124"/>
      <c r="D1082" s="22" t="s">
        <v>75</v>
      </c>
      <c r="E1082" s="23">
        <v>14</v>
      </c>
      <c r="F1082" s="19">
        <f t="shared" si="99"/>
        <v>9.3959731543624154E-3</v>
      </c>
      <c r="G1082" s="23">
        <v>0</v>
      </c>
      <c r="H1082" s="19">
        <f t="shared" si="100"/>
        <v>0</v>
      </c>
      <c r="I1082" s="23">
        <v>14</v>
      </c>
      <c r="J1082" s="127"/>
      <c r="K1082" s="127"/>
      <c r="M1082" s="124"/>
      <c r="N1082" s="22" t="s">
        <v>75</v>
      </c>
      <c r="O1082" s="23">
        <v>14</v>
      </c>
      <c r="P1082" s="19">
        <f t="shared" si="101"/>
        <v>1</v>
      </c>
      <c r="Q1082" s="23">
        <v>0</v>
      </c>
      <c r="R1082" s="19">
        <f t="shared" si="102"/>
        <v>0</v>
      </c>
      <c r="S1082" s="23">
        <v>14</v>
      </c>
      <c r="T1082" s="127"/>
      <c r="U1082" s="127"/>
    </row>
    <row r="1083" spans="3:21" customFormat="1" x14ac:dyDescent="0.3">
      <c r="C1083" s="124"/>
      <c r="D1083" s="22" t="s">
        <v>76</v>
      </c>
      <c r="E1083" s="23">
        <v>428</v>
      </c>
      <c r="F1083" s="19">
        <f t="shared" si="99"/>
        <v>0.287248322147651</v>
      </c>
      <c r="G1083" s="23">
        <v>56</v>
      </c>
      <c r="H1083" s="19">
        <f t="shared" si="100"/>
        <v>0.26666666666666666</v>
      </c>
      <c r="I1083" s="23">
        <v>484</v>
      </c>
      <c r="J1083" s="127"/>
      <c r="K1083" s="127"/>
      <c r="M1083" s="124"/>
      <c r="N1083" s="22" t="s">
        <v>76</v>
      </c>
      <c r="O1083" s="23">
        <v>428</v>
      </c>
      <c r="P1083" s="19">
        <f t="shared" si="101"/>
        <v>0.88429752066115708</v>
      </c>
      <c r="Q1083" s="23">
        <v>56</v>
      </c>
      <c r="R1083" s="19">
        <f t="shared" si="102"/>
        <v>0.11570247933884298</v>
      </c>
      <c r="S1083" s="23">
        <v>484</v>
      </c>
      <c r="T1083" s="127"/>
      <c r="U1083" s="127"/>
    </row>
    <row r="1084" spans="3:21" customFormat="1" x14ac:dyDescent="0.3">
      <c r="C1084" s="124"/>
      <c r="D1084" s="22" t="s">
        <v>77</v>
      </c>
      <c r="E1084" s="23">
        <v>128</v>
      </c>
      <c r="F1084" s="19">
        <f t="shared" si="99"/>
        <v>8.5906040268456371E-2</v>
      </c>
      <c r="G1084" s="23">
        <v>12</v>
      </c>
      <c r="H1084" s="19">
        <f t="shared" si="100"/>
        <v>5.7142857142857141E-2</v>
      </c>
      <c r="I1084" s="23">
        <v>140</v>
      </c>
      <c r="J1084" s="127"/>
      <c r="K1084" s="127"/>
      <c r="M1084" s="124"/>
      <c r="N1084" s="22" t="s">
        <v>77</v>
      </c>
      <c r="O1084" s="23">
        <v>128</v>
      </c>
      <c r="P1084" s="19">
        <f t="shared" si="101"/>
        <v>0.91428571428571426</v>
      </c>
      <c r="Q1084" s="23">
        <v>12</v>
      </c>
      <c r="R1084" s="19">
        <f t="shared" si="102"/>
        <v>8.5714285714285715E-2</v>
      </c>
      <c r="S1084" s="23">
        <v>140</v>
      </c>
      <c r="T1084" s="127"/>
      <c r="U1084" s="127"/>
    </row>
    <row r="1085" spans="3:21" customFormat="1" x14ac:dyDescent="0.3">
      <c r="C1085" s="123" t="s">
        <v>357</v>
      </c>
      <c r="D1085" s="22" t="s">
        <v>79</v>
      </c>
      <c r="E1085" s="23">
        <v>5</v>
      </c>
      <c r="F1085" s="19">
        <f t="shared" si="99"/>
        <v>3.3557046979865771E-3</v>
      </c>
      <c r="G1085" s="23">
        <v>0</v>
      </c>
      <c r="H1085" s="19">
        <f t="shared" si="100"/>
        <v>0</v>
      </c>
      <c r="I1085" s="23">
        <v>5</v>
      </c>
      <c r="J1085" s="125">
        <v>1.869</v>
      </c>
      <c r="K1085" s="125">
        <v>0.33</v>
      </c>
      <c r="M1085" s="123" t="s">
        <v>357</v>
      </c>
      <c r="N1085" s="22" t="s">
        <v>79</v>
      </c>
      <c r="O1085" s="23">
        <v>5</v>
      </c>
      <c r="P1085" s="19">
        <f t="shared" si="101"/>
        <v>1</v>
      </c>
      <c r="Q1085" s="23">
        <v>0</v>
      </c>
      <c r="R1085" s="19">
        <f t="shared" si="102"/>
        <v>0</v>
      </c>
      <c r="S1085" s="23">
        <v>5</v>
      </c>
      <c r="T1085" s="125">
        <v>1.869</v>
      </c>
      <c r="U1085" s="125">
        <v>0.33</v>
      </c>
    </row>
    <row r="1086" spans="3:21" customFormat="1" x14ac:dyDescent="0.3">
      <c r="C1086" s="124"/>
      <c r="D1086" s="22" t="s">
        <v>80</v>
      </c>
      <c r="E1086" s="23">
        <v>116</v>
      </c>
      <c r="F1086" s="19">
        <f t="shared" si="99"/>
        <v>7.7852348993288592E-2</v>
      </c>
      <c r="G1086" s="23">
        <v>12</v>
      </c>
      <c r="H1086" s="19">
        <f t="shared" si="100"/>
        <v>5.7142857142857141E-2</v>
      </c>
      <c r="I1086" s="23">
        <v>128</v>
      </c>
      <c r="J1086" s="125"/>
      <c r="K1086" s="125"/>
      <c r="M1086" s="124"/>
      <c r="N1086" s="22" t="s">
        <v>80</v>
      </c>
      <c r="O1086" s="23">
        <v>116</v>
      </c>
      <c r="P1086" s="19">
        <f t="shared" si="101"/>
        <v>0.90625</v>
      </c>
      <c r="Q1086" s="23">
        <v>12</v>
      </c>
      <c r="R1086" s="19">
        <f t="shared" si="102"/>
        <v>9.375E-2</v>
      </c>
      <c r="S1086" s="23">
        <v>128</v>
      </c>
      <c r="T1086" s="125"/>
      <c r="U1086" s="125"/>
    </row>
    <row r="1087" spans="3:21" customFormat="1" x14ac:dyDescent="0.3">
      <c r="C1087" s="124"/>
      <c r="D1087" s="22" t="s">
        <v>81</v>
      </c>
      <c r="E1087" s="23">
        <v>1369</v>
      </c>
      <c r="F1087" s="19">
        <f t="shared" si="99"/>
        <v>0.91879194630872485</v>
      </c>
      <c r="G1087" s="23">
        <v>198</v>
      </c>
      <c r="H1087" s="19">
        <f t="shared" si="100"/>
        <v>0.94285714285714284</v>
      </c>
      <c r="I1087" s="23">
        <v>1567</v>
      </c>
      <c r="J1087" s="125"/>
      <c r="K1087" s="125"/>
      <c r="M1087" s="124"/>
      <c r="N1087" s="22" t="s">
        <v>81</v>
      </c>
      <c r="O1087" s="23">
        <v>1369</v>
      </c>
      <c r="P1087" s="19">
        <f t="shared" si="101"/>
        <v>0.87364390555201021</v>
      </c>
      <c r="Q1087" s="23">
        <v>198</v>
      </c>
      <c r="R1087" s="19">
        <f t="shared" si="102"/>
        <v>0.12635609444798979</v>
      </c>
      <c r="S1087" s="23">
        <v>1567</v>
      </c>
      <c r="T1087" s="125"/>
      <c r="U1087" s="125"/>
    </row>
    <row r="1088" spans="3:21" customFormat="1" x14ac:dyDescent="0.3">
      <c r="C1088" s="145" t="s">
        <v>358</v>
      </c>
      <c r="D1088" s="36" t="s">
        <v>460</v>
      </c>
      <c r="E1088" s="37">
        <v>1115</v>
      </c>
      <c r="F1088" s="19">
        <f t="shared" si="99"/>
        <v>0.74832214765100669</v>
      </c>
      <c r="G1088" s="37">
        <v>162</v>
      </c>
      <c r="H1088" s="19">
        <f t="shared" si="100"/>
        <v>0.77142857142857146</v>
      </c>
      <c r="I1088" s="37">
        <v>1277</v>
      </c>
      <c r="J1088" s="109">
        <v>0.52600000000000002</v>
      </c>
      <c r="K1088" s="109">
        <v>0.46800000000000003</v>
      </c>
      <c r="M1088" s="123" t="s">
        <v>358</v>
      </c>
      <c r="N1088" s="36" t="s">
        <v>460</v>
      </c>
      <c r="O1088" s="37">
        <v>1115</v>
      </c>
      <c r="P1088" s="19">
        <f t="shared" si="101"/>
        <v>0.87314017227877838</v>
      </c>
      <c r="Q1088" s="37">
        <v>162</v>
      </c>
      <c r="R1088" s="19">
        <f t="shared" si="102"/>
        <v>0.12685982772122162</v>
      </c>
      <c r="S1088" s="37">
        <v>1277</v>
      </c>
      <c r="T1088" s="109">
        <v>0.52600000000000002</v>
      </c>
      <c r="U1088" s="109">
        <v>0.46800000000000003</v>
      </c>
    </row>
    <row r="1089" spans="3:21" customFormat="1" x14ac:dyDescent="0.3">
      <c r="C1089" s="146"/>
      <c r="D1089" s="36" t="s">
        <v>461</v>
      </c>
      <c r="E1089" s="37">
        <v>375</v>
      </c>
      <c r="F1089" s="19">
        <f t="shared" si="99"/>
        <v>0.25167785234899331</v>
      </c>
      <c r="G1089" s="37">
        <v>48</v>
      </c>
      <c r="H1089" s="19">
        <f t="shared" si="100"/>
        <v>0.22857142857142856</v>
      </c>
      <c r="I1089" s="37">
        <v>423</v>
      </c>
      <c r="J1089" s="109"/>
      <c r="K1089" s="109"/>
      <c r="M1089" s="124"/>
      <c r="N1089" s="36" t="s">
        <v>461</v>
      </c>
      <c r="O1089" s="37">
        <v>375</v>
      </c>
      <c r="P1089" s="19">
        <f t="shared" si="101"/>
        <v>0.88652482269503541</v>
      </c>
      <c r="Q1089" s="37">
        <v>48</v>
      </c>
      <c r="R1089" s="19">
        <f t="shared" si="102"/>
        <v>0.11347517730496454</v>
      </c>
      <c r="S1089" s="37">
        <v>423</v>
      </c>
      <c r="T1089" s="109"/>
      <c r="U1089" s="109"/>
    </row>
    <row r="1090" spans="3:21" customFormat="1" x14ac:dyDescent="0.3">
      <c r="C1090" s="123" t="s">
        <v>359</v>
      </c>
      <c r="D1090" s="22" t="s">
        <v>82</v>
      </c>
      <c r="E1090" s="23">
        <v>1484</v>
      </c>
      <c r="F1090" s="19">
        <f t="shared" si="99"/>
        <v>0.99597315436241607</v>
      </c>
      <c r="G1090" s="23">
        <v>210</v>
      </c>
      <c r="H1090" s="19">
        <f t="shared" si="100"/>
        <v>1</v>
      </c>
      <c r="I1090" s="23">
        <v>1694</v>
      </c>
      <c r="J1090" s="125">
        <v>0.84899999999999998</v>
      </c>
      <c r="K1090" s="125">
        <v>0.35699999999999998</v>
      </c>
      <c r="M1090" s="123" t="s">
        <v>359</v>
      </c>
      <c r="N1090" s="22" t="s">
        <v>82</v>
      </c>
      <c r="O1090" s="23">
        <v>1484</v>
      </c>
      <c r="P1090" s="19">
        <f t="shared" si="101"/>
        <v>0.87603305785123964</v>
      </c>
      <c r="Q1090" s="23">
        <v>210</v>
      </c>
      <c r="R1090" s="19">
        <f t="shared" si="102"/>
        <v>0.12396694214876033</v>
      </c>
      <c r="S1090" s="23">
        <v>1694</v>
      </c>
      <c r="T1090" s="125">
        <v>0.84899999999999998</v>
      </c>
      <c r="U1090" s="125">
        <v>0.35699999999999998</v>
      </c>
    </row>
    <row r="1091" spans="3:21" customFormat="1" x14ac:dyDescent="0.3">
      <c r="C1091" s="124"/>
      <c r="D1091" s="22" t="s">
        <v>83</v>
      </c>
      <c r="E1091" s="23">
        <v>6</v>
      </c>
      <c r="F1091" s="19">
        <f t="shared" si="99"/>
        <v>4.0268456375838931E-3</v>
      </c>
      <c r="G1091" s="23">
        <v>0</v>
      </c>
      <c r="H1091" s="19">
        <f t="shared" si="100"/>
        <v>0</v>
      </c>
      <c r="I1091" s="23">
        <v>6</v>
      </c>
      <c r="J1091" s="125"/>
      <c r="K1091" s="125"/>
      <c r="M1091" s="124"/>
      <c r="N1091" s="22" t="s">
        <v>83</v>
      </c>
      <c r="O1091" s="23">
        <v>6</v>
      </c>
      <c r="P1091" s="19">
        <f t="shared" si="101"/>
        <v>1</v>
      </c>
      <c r="Q1091" s="23">
        <v>0</v>
      </c>
      <c r="R1091" s="19">
        <f t="shared" si="102"/>
        <v>0</v>
      </c>
      <c r="S1091" s="23">
        <v>6</v>
      </c>
      <c r="T1091" s="125"/>
      <c r="U1091" s="125"/>
    </row>
    <row r="1092" spans="3:21" customFormat="1" x14ac:dyDescent="0.3">
      <c r="C1092" s="123" t="s">
        <v>360</v>
      </c>
      <c r="D1092" s="22" t="s">
        <v>82</v>
      </c>
      <c r="E1092" s="23">
        <v>1486</v>
      </c>
      <c r="F1092" s="19">
        <f t="shared" si="99"/>
        <v>0.99731543624161079</v>
      </c>
      <c r="G1092" s="23">
        <v>208</v>
      </c>
      <c r="H1092" s="19">
        <f t="shared" si="100"/>
        <v>0.99047619047619051</v>
      </c>
      <c r="I1092" s="23">
        <v>1694</v>
      </c>
      <c r="J1092" s="125">
        <v>2.448</v>
      </c>
      <c r="K1092" s="125">
        <v>0.11799999999999999</v>
      </c>
      <c r="M1092" s="123" t="s">
        <v>360</v>
      </c>
      <c r="N1092" s="22" t="s">
        <v>82</v>
      </c>
      <c r="O1092" s="23">
        <v>1486</v>
      </c>
      <c r="P1092" s="19">
        <f t="shared" si="101"/>
        <v>0.87721369539551353</v>
      </c>
      <c r="Q1092" s="23">
        <v>208</v>
      </c>
      <c r="R1092" s="19">
        <f t="shared" si="102"/>
        <v>0.12278630460448642</v>
      </c>
      <c r="S1092" s="23">
        <v>1694</v>
      </c>
      <c r="T1092" s="125">
        <v>2.448</v>
      </c>
      <c r="U1092" s="125">
        <v>0.11799999999999999</v>
      </c>
    </row>
    <row r="1093" spans="3:21" customFormat="1" x14ac:dyDescent="0.3">
      <c r="C1093" s="124"/>
      <c r="D1093" s="22" t="s">
        <v>83</v>
      </c>
      <c r="E1093" s="23">
        <v>4</v>
      </c>
      <c r="F1093" s="19">
        <f t="shared" si="99"/>
        <v>2.6845637583892616E-3</v>
      </c>
      <c r="G1093" s="23">
        <v>2</v>
      </c>
      <c r="H1093" s="19">
        <f t="shared" si="100"/>
        <v>9.5238095238095247E-3</v>
      </c>
      <c r="I1093" s="23">
        <v>6</v>
      </c>
      <c r="J1093" s="125"/>
      <c r="K1093" s="125"/>
      <c r="M1093" s="124"/>
      <c r="N1093" s="22" t="s">
        <v>83</v>
      </c>
      <c r="O1093" s="23">
        <v>4</v>
      </c>
      <c r="P1093" s="19">
        <f t="shared" si="101"/>
        <v>0.66666666666666663</v>
      </c>
      <c r="Q1093" s="23">
        <v>2</v>
      </c>
      <c r="R1093" s="19">
        <f t="shared" si="102"/>
        <v>0.33333333333333331</v>
      </c>
      <c r="S1093" s="23">
        <v>6</v>
      </c>
      <c r="T1093" s="125"/>
      <c r="U1093" s="125"/>
    </row>
    <row r="1094" spans="3:21" customFormat="1" x14ac:dyDescent="0.3">
      <c r="C1094" s="123" t="s">
        <v>361</v>
      </c>
      <c r="D1094" s="22" t="s">
        <v>82</v>
      </c>
      <c r="E1094" s="23">
        <v>1488</v>
      </c>
      <c r="F1094" s="19">
        <f t="shared" si="99"/>
        <v>0.99865771812080539</v>
      </c>
      <c r="G1094" s="23">
        <v>209</v>
      </c>
      <c r="H1094" s="19">
        <f t="shared" si="100"/>
        <v>0.99523809523809526</v>
      </c>
      <c r="I1094" s="23">
        <v>1697</v>
      </c>
      <c r="J1094" s="125">
        <v>1.222</v>
      </c>
      <c r="K1094" s="125">
        <v>0.26900000000000002</v>
      </c>
      <c r="M1094" s="123" t="s">
        <v>361</v>
      </c>
      <c r="N1094" s="22" t="s">
        <v>82</v>
      </c>
      <c r="O1094" s="23">
        <v>1488</v>
      </c>
      <c r="P1094" s="19">
        <f t="shared" si="101"/>
        <v>0.87684148497348258</v>
      </c>
      <c r="Q1094" s="23">
        <v>209</v>
      </c>
      <c r="R1094" s="19">
        <f t="shared" si="102"/>
        <v>0.12315851502651738</v>
      </c>
      <c r="S1094" s="23">
        <v>1697</v>
      </c>
      <c r="T1094" s="125">
        <v>1.222</v>
      </c>
      <c r="U1094" s="125">
        <v>0.26900000000000002</v>
      </c>
    </row>
    <row r="1095" spans="3:21" customFormat="1" x14ac:dyDescent="0.3">
      <c r="C1095" s="124"/>
      <c r="D1095" s="22" t="s">
        <v>83</v>
      </c>
      <c r="E1095" s="23">
        <v>2</v>
      </c>
      <c r="F1095" s="19">
        <f t="shared" si="99"/>
        <v>1.3422818791946308E-3</v>
      </c>
      <c r="G1095" s="23">
        <v>1</v>
      </c>
      <c r="H1095" s="19">
        <f t="shared" si="100"/>
        <v>4.7619047619047623E-3</v>
      </c>
      <c r="I1095" s="23">
        <v>3</v>
      </c>
      <c r="J1095" s="125"/>
      <c r="K1095" s="125"/>
      <c r="M1095" s="124"/>
      <c r="N1095" s="22" t="s">
        <v>83</v>
      </c>
      <c r="O1095" s="23">
        <v>2</v>
      </c>
      <c r="P1095" s="19">
        <f t="shared" si="101"/>
        <v>0.66666666666666663</v>
      </c>
      <c r="Q1095" s="23">
        <v>1</v>
      </c>
      <c r="R1095" s="19">
        <f t="shared" si="102"/>
        <v>0.33333333333333331</v>
      </c>
      <c r="S1095" s="23">
        <v>3</v>
      </c>
      <c r="T1095" s="125"/>
      <c r="U1095" s="125"/>
    </row>
    <row r="1096" spans="3:21" customFormat="1" x14ac:dyDescent="0.3">
      <c r="C1096" s="123" t="s">
        <v>362</v>
      </c>
      <c r="D1096" s="22" t="s">
        <v>82</v>
      </c>
      <c r="E1096" s="23">
        <v>1425</v>
      </c>
      <c r="F1096" s="19">
        <f t="shared" si="99"/>
        <v>0.9563758389261745</v>
      </c>
      <c r="G1096" s="23">
        <v>197</v>
      </c>
      <c r="H1096" s="19">
        <f t="shared" si="100"/>
        <v>0.93809523809523809</v>
      </c>
      <c r="I1096" s="23">
        <v>1622</v>
      </c>
      <c r="J1096" s="125">
        <v>1.405</v>
      </c>
      <c r="K1096" s="125">
        <v>0.23599999999999999</v>
      </c>
      <c r="M1096" s="123" t="s">
        <v>362</v>
      </c>
      <c r="N1096" s="22" t="s">
        <v>82</v>
      </c>
      <c r="O1096" s="23">
        <v>1425</v>
      </c>
      <c r="P1096" s="19">
        <f t="shared" si="101"/>
        <v>0.87854500616522813</v>
      </c>
      <c r="Q1096" s="23">
        <v>197</v>
      </c>
      <c r="R1096" s="19">
        <f t="shared" si="102"/>
        <v>0.12145499383477189</v>
      </c>
      <c r="S1096" s="23">
        <v>1622</v>
      </c>
      <c r="T1096" s="125">
        <v>1.405</v>
      </c>
      <c r="U1096" s="125">
        <v>0.23599999999999999</v>
      </c>
    </row>
    <row r="1097" spans="3:21" customFormat="1" x14ac:dyDescent="0.3">
      <c r="C1097" s="124"/>
      <c r="D1097" s="22" t="s">
        <v>83</v>
      </c>
      <c r="E1097" s="23">
        <v>65</v>
      </c>
      <c r="F1097" s="19">
        <f t="shared" si="99"/>
        <v>4.3624161073825503E-2</v>
      </c>
      <c r="G1097" s="23">
        <v>13</v>
      </c>
      <c r="H1097" s="19">
        <f t="shared" si="100"/>
        <v>6.1904761904761907E-2</v>
      </c>
      <c r="I1097" s="23">
        <v>78</v>
      </c>
      <c r="J1097" s="125"/>
      <c r="K1097" s="125"/>
      <c r="M1097" s="124"/>
      <c r="N1097" s="22" t="s">
        <v>83</v>
      </c>
      <c r="O1097" s="23">
        <v>65</v>
      </c>
      <c r="P1097" s="19">
        <f t="shared" si="101"/>
        <v>0.83333333333333337</v>
      </c>
      <c r="Q1097" s="23">
        <v>13</v>
      </c>
      <c r="R1097" s="19">
        <f t="shared" si="102"/>
        <v>0.16666666666666666</v>
      </c>
      <c r="S1097" s="23">
        <v>78</v>
      </c>
      <c r="T1097" s="125"/>
      <c r="U1097" s="125"/>
    </row>
    <row r="1098" spans="3:21" customFormat="1" x14ac:dyDescent="0.3">
      <c r="C1098" s="123" t="s">
        <v>363</v>
      </c>
      <c r="D1098" s="22" t="s">
        <v>82</v>
      </c>
      <c r="E1098" s="23">
        <v>1197</v>
      </c>
      <c r="F1098" s="19">
        <f t="shared" si="99"/>
        <v>0.80335570469798656</v>
      </c>
      <c r="G1098" s="23">
        <v>130</v>
      </c>
      <c r="H1098" s="19">
        <f t="shared" si="100"/>
        <v>0.61904761904761907</v>
      </c>
      <c r="I1098" s="23">
        <v>1327</v>
      </c>
      <c r="J1098" s="125">
        <v>36.506</v>
      </c>
      <c r="K1098" s="128">
        <v>1E-3</v>
      </c>
      <c r="M1098" s="123" t="s">
        <v>363</v>
      </c>
      <c r="N1098" s="22" t="s">
        <v>82</v>
      </c>
      <c r="O1098" s="23">
        <v>1197</v>
      </c>
      <c r="P1098" s="19">
        <f t="shared" si="101"/>
        <v>0.90203466465712134</v>
      </c>
      <c r="Q1098" s="23">
        <v>130</v>
      </c>
      <c r="R1098" s="19">
        <f t="shared" si="102"/>
        <v>9.7965335342878671E-2</v>
      </c>
      <c r="S1098" s="23">
        <v>1327</v>
      </c>
      <c r="T1098" s="125">
        <v>36.506</v>
      </c>
      <c r="U1098" s="128">
        <v>1E-3</v>
      </c>
    </row>
    <row r="1099" spans="3:21" customFormat="1" x14ac:dyDescent="0.3">
      <c r="C1099" s="124"/>
      <c r="D1099" s="22" t="s">
        <v>83</v>
      </c>
      <c r="E1099" s="23">
        <v>293</v>
      </c>
      <c r="F1099" s="19">
        <f t="shared" si="99"/>
        <v>0.19664429530201341</v>
      </c>
      <c r="G1099" s="23">
        <v>80</v>
      </c>
      <c r="H1099" s="19">
        <f t="shared" si="100"/>
        <v>0.38095238095238093</v>
      </c>
      <c r="I1099" s="23">
        <v>373</v>
      </c>
      <c r="J1099" s="125"/>
      <c r="K1099" s="125"/>
      <c r="M1099" s="124"/>
      <c r="N1099" s="22" t="s">
        <v>83</v>
      </c>
      <c r="O1099" s="23">
        <v>293</v>
      </c>
      <c r="P1099" s="19">
        <f t="shared" si="101"/>
        <v>0.78552278820375332</v>
      </c>
      <c r="Q1099" s="23">
        <v>80</v>
      </c>
      <c r="R1099" s="19">
        <f t="shared" si="102"/>
        <v>0.21447721179624665</v>
      </c>
      <c r="S1099" s="23">
        <v>373</v>
      </c>
      <c r="T1099" s="125"/>
      <c r="U1099" s="125"/>
    </row>
    <row r="1100" spans="3:21" customFormat="1" x14ac:dyDescent="0.3">
      <c r="C1100" s="123" t="s">
        <v>364</v>
      </c>
      <c r="D1100" s="22" t="s">
        <v>82</v>
      </c>
      <c r="E1100" s="23">
        <v>1490</v>
      </c>
      <c r="F1100" s="19">
        <f t="shared" si="99"/>
        <v>1</v>
      </c>
      <c r="G1100" s="23">
        <v>209</v>
      </c>
      <c r="H1100" s="19">
        <f t="shared" si="100"/>
        <v>0.99523809523809526</v>
      </c>
      <c r="I1100" s="23">
        <v>1699</v>
      </c>
      <c r="J1100" s="125">
        <v>7.0990000000000002</v>
      </c>
      <c r="K1100" s="128">
        <v>8.0000000000000002E-3</v>
      </c>
      <c r="M1100" s="123" t="s">
        <v>364</v>
      </c>
      <c r="N1100" s="22" t="s">
        <v>82</v>
      </c>
      <c r="O1100" s="23">
        <v>1490</v>
      </c>
      <c r="P1100" s="19">
        <f t="shared" si="101"/>
        <v>0.87698646262507363</v>
      </c>
      <c r="Q1100" s="23">
        <v>209</v>
      </c>
      <c r="R1100" s="19">
        <f t="shared" si="102"/>
        <v>0.12301353737492643</v>
      </c>
      <c r="S1100" s="23">
        <v>1699</v>
      </c>
      <c r="T1100" s="125">
        <v>7.0990000000000002</v>
      </c>
      <c r="U1100" s="128">
        <v>8.0000000000000002E-3</v>
      </c>
    </row>
    <row r="1101" spans="3:21" customFormat="1" x14ac:dyDescent="0.3">
      <c r="C1101" s="124"/>
      <c r="D1101" s="22" t="s">
        <v>83</v>
      </c>
      <c r="E1101" s="23">
        <v>0</v>
      </c>
      <c r="F1101" s="19">
        <f t="shared" si="99"/>
        <v>0</v>
      </c>
      <c r="G1101" s="23">
        <v>1</v>
      </c>
      <c r="H1101" s="19">
        <f t="shared" si="100"/>
        <v>4.7619047619047623E-3</v>
      </c>
      <c r="I1101" s="23">
        <v>1</v>
      </c>
      <c r="J1101" s="125"/>
      <c r="K1101" s="125"/>
      <c r="M1101" s="124"/>
      <c r="N1101" s="22" t="s">
        <v>83</v>
      </c>
      <c r="O1101" s="23">
        <v>0</v>
      </c>
      <c r="P1101" s="19">
        <f t="shared" si="101"/>
        <v>0</v>
      </c>
      <c r="Q1101" s="23">
        <v>1</v>
      </c>
      <c r="R1101" s="19">
        <f t="shared" si="102"/>
        <v>1</v>
      </c>
      <c r="S1101" s="23">
        <v>1</v>
      </c>
      <c r="T1101" s="125"/>
      <c r="U1101" s="125"/>
    </row>
    <row r="1102" spans="3:21" customFormat="1" x14ac:dyDescent="0.3">
      <c r="C1102" s="123" t="s">
        <v>365</v>
      </c>
      <c r="D1102" s="22" t="s">
        <v>82</v>
      </c>
      <c r="E1102" s="23">
        <v>1046</v>
      </c>
      <c r="F1102" s="19">
        <f t="shared" si="99"/>
        <v>0.70201342281879198</v>
      </c>
      <c r="G1102" s="23">
        <v>120</v>
      </c>
      <c r="H1102" s="19">
        <f t="shared" si="100"/>
        <v>0.5714285714285714</v>
      </c>
      <c r="I1102" s="23">
        <v>1166</v>
      </c>
      <c r="J1102" s="125">
        <v>14.568</v>
      </c>
      <c r="K1102" s="128">
        <v>1E-3</v>
      </c>
      <c r="M1102" s="123" t="s">
        <v>365</v>
      </c>
      <c r="N1102" s="22" t="s">
        <v>82</v>
      </c>
      <c r="O1102" s="23">
        <v>1046</v>
      </c>
      <c r="P1102" s="19">
        <f t="shared" si="101"/>
        <v>0.89708404802744424</v>
      </c>
      <c r="Q1102" s="23">
        <v>120</v>
      </c>
      <c r="R1102" s="19">
        <f t="shared" si="102"/>
        <v>0.10291595197255575</v>
      </c>
      <c r="S1102" s="23">
        <v>1166</v>
      </c>
      <c r="T1102" s="125">
        <v>14.568</v>
      </c>
      <c r="U1102" s="128">
        <v>1E-3</v>
      </c>
    </row>
    <row r="1103" spans="3:21" customFormat="1" x14ac:dyDescent="0.3">
      <c r="C1103" s="124"/>
      <c r="D1103" s="22" t="s">
        <v>83</v>
      </c>
      <c r="E1103" s="23">
        <v>444</v>
      </c>
      <c r="F1103" s="19">
        <f t="shared" si="99"/>
        <v>0.29798657718120808</v>
      </c>
      <c r="G1103" s="23">
        <v>90</v>
      </c>
      <c r="H1103" s="19">
        <f t="shared" si="100"/>
        <v>0.42857142857142855</v>
      </c>
      <c r="I1103" s="23">
        <v>534</v>
      </c>
      <c r="J1103" s="125"/>
      <c r="K1103" s="125"/>
      <c r="M1103" s="124"/>
      <c r="N1103" s="22" t="s">
        <v>83</v>
      </c>
      <c r="O1103" s="23">
        <v>444</v>
      </c>
      <c r="P1103" s="19">
        <f t="shared" si="101"/>
        <v>0.8314606741573034</v>
      </c>
      <c r="Q1103" s="23">
        <v>90</v>
      </c>
      <c r="R1103" s="19">
        <f t="shared" si="102"/>
        <v>0.16853932584269662</v>
      </c>
      <c r="S1103" s="23">
        <v>534</v>
      </c>
      <c r="T1103" s="125"/>
      <c r="U1103" s="125"/>
    </row>
    <row r="1104" spans="3:21" customFormat="1" x14ac:dyDescent="0.3">
      <c r="C1104" s="123" t="s">
        <v>367</v>
      </c>
      <c r="D1104" s="22" t="s">
        <v>82</v>
      </c>
      <c r="E1104" s="23">
        <v>1482</v>
      </c>
      <c r="F1104" s="19">
        <f t="shared" si="99"/>
        <v>0.99463087248322146</v>
      </c>
      <c r="G1104" s="23">
        <v>209</v>
      </c>
      <c r="H1104" s="19">
        <f t="shared" si="100"/>
        <v>0.99523809523809526</v>
      </c>
      <c r="I1104" s="23">
        <v>1691</v>
      </c>
      <c r="J1104" s="125">
        <v>1.2999999999999999E-2</v>
      </c>
      <c r="K1104" s="125">
        <v>0.91</v>
      </c>
      <c r="M1104" s="123" t="s">
        <v>367</v>
      </c>
      <c r="N1104" s="22" t="s">
        <v>82</v>
      </c>
      <c r="O1104" s="23">
        <v>1482</v>
      </c>
      <c r="P1104" s="19">
        <f t="shared" si="101"/>
        <v>0.8764044943820225</v>
      </c>
      <c r="Q1104" s="23">
        <v>209</v>
      </c>
      <c r="R1104" s="19">
        <f t="shared" si="102"/>
        <v>0.12359550561797752</v>
      </c>
      <c r="S1104" s="23">
        <v>1691</v>
      </c>
      <c r="T1104" s="125">
        <v>1.2999999999999999E-2</v>
      </c>
      <c r="U1104" s="125">
        <v>0.91</v>
      </c>
    </row>
    <row r="1105" spans="3:21" customFormat="1" x14ac:dyDescent="0.3">
      <c r="C1105" s="124"/>
      <c r="D1105" s="22" t="s">
        <v>83</v>
      </c>
      <c r="E1105" s="23">
        <v>8</v>
      </c>
      <c r="F1105" s="19">
        <f t="shared" si="99"/>
        <v>5.3691275167785232E-3</v>
      </c>
      <c r="G1105" s="23">
        <v>1</v>
      </c>
      <c r="H1105" s="19">
        <f t="shared" si="100"/>
        <v>4.7619047619047623E-3</v>
      </c>
      <c r="I1105" s="23">
        <v>9</v>
      </c>
      <c r="J1105" s="125"/>
      <c r="K1105" s="125"/>
      <c r="M1105" s="124"/>
      <c r="N1105" s="22" t="s">
        <v>83</v>
      </c>
      <c r="O1105" s="23">
        <v>8</v>
      </c>
      <c r="P1105" s="19">
        <f t="shared" si="101"/>
        <v>0.88888888888888884</v>
      </c>
      <c r="Q1105" s="23">
        <v>1</v>
      </c>
      <c r="R1105" s="19">
        <f t="shared" si="102"/>
        <v>0.1111111111111111</v>
      </c>
      <c r="S1105" s="23">
        <v>9</v>
      </c>
      <c r="T1105" s="125"/>
      <c r="U1105" s="125"/>
    </row>
    <row r="1106" spans="3:21" customFormat="1" x14ac:dyDescent="0.3">
      <c r="C1106" s="123" t="s">
        <v>368</v>
      </c>
      <c r="D1106" s="22" t="s">
        <v>82</v>
      </c>
      <c r="E1106" s="23">
        <v>1437</v>
      </c>
      <c r="F1106" s="19">
        <f t="shared" si="99"/>
        <v>0.96442953020134226</v>
      </c>
      <c r="G1106" s="23">
        <v>196</v>
      </c>
      <c r="H1106" s="19">
        <f t="shared" si="100"/>
        <v>0.93333333333333335</v>
      </c>
      <c r="I1106" s="23">
        <v>1633</v>
      </c>
      <c r="J1106" s="125">
        <v>4.7009999999999996</v>
      </c>
      <c r="K1106" s="128">
        <v>0.03</v>
      </c>
      <c r="M1106" s="123" t="s">
        <v>368</v>
      </c>
      <c r="N1106" s="22" t="s">
        <v>82</v>
      </c>
      <c r="O1106" s="23">
        <v>1437</v>
      </c>
      <c r="P1106" s="19">
        <f t="shared" si="101"/>
        <v>0.87997550520514389</v>
      </c>
      <c r="Q1106" s="23">
        <v>196</v>
      </c>
      <c r="R1106" s="19">
        <f t="shared" si="102"/>
        <v>0.12002449479485609</v>
      </c>
      <c r="S1106" s="23">
        <v>1633</v>
      </c>
      <c r="T1106" s="125">
        <v>4.7009999999999996</v>
      </c>
      <c r="U1106" s="128">
        <v>0.03</v>
      </c>
    </row>
    <row r="1107" spans="3:21" customFormat="1" x14ac:dyDescent="0.3">
      <c r="C1107" s="124"/>
      <c r="D1107" s="22" t="s">
        <v>83</v>
      </c>
      <c r="E1107" s="23">
        <v>53</v>
      </c>
      <c r="F1107" s="19">
        <f t="shared" si="99"/>
        <v>3.5570469798657717E-2</v>
      </c>
      <c r="G1107" s="23">
        <v>14</v>
      </c>
      <c r="H1107" s="19">
        <f t="shared" si="100"/>
        <v>6.6666666666666666E-2</v>
      </c>
      <c r="I1107" s="23">
        <v>67</v>
      </c>
      <c r="J1107" s="125"/>
      <c r="K1107" s="125"/>
      <c r="M1107" s="124"/>
      <c r="N1107" s="22" t="s">
        <v>83</v>
      </c>
      <c r="O1107" s="23">
        <v>53</v>
      </c>
      <c r="P1107" s="19">
        <f t="shared" si="101"/>
        <v>0.79104477611940294</v>
      </c>
      <c r="Q1107" s="23">
        <v>14</v>
      </c>
      <c r="R1107" s="19">
        <f t="shared" si="102"/>
        <v>0.20895522388059701</v>
      </c>
      <c r="S1107" s="23">
        <v>67</v>
      </c>
      <c r="T1107" s="125"/>
      <c r="U1107" s="125"/>
    </row>
    <row r="1108" spans="3:21" customFormat="1" x14ac:dyDescent="0.3">
      <c r="C1108" s="123" t="s">
        <v>369</v>
      </c>
      <c r="D1108" s="22" t="s">
        <v>82</v>
      </c>
      <c r="E1108" s="23">
        <v>1429</v>
      </c>
      <c r="F1108" s="19">
        <f t="shared" ref="F1108:F1171" si="103">E1108/1490</f>
        <v>0.95906040268456372</v>
      </c>
      <c r="G1108" s="23">
        <v>201</v>
      </c>
      <c r="H1108" s="19">
        <f t="shared" ref="H1108:H1171" si="104">G1108/210</f>
        <v>0.95714285714285718</v>
      </c>
      <c r="I1108" s="23">
        <v>1630</v>
      </c>
      <c r="J1108" s="125">
        <v>1.7000000000000001E-2</v>
      </c>
      <c r="K1108" s="125">
        <v>0.89600000000000002</v>
      </c>
      <c r="M1108" s="123" t="s">
        <v>369</v>
      </c>
      <c r="N1108" s="22" t="s">
        <v>82</v>
      </c>
      <c r="O1108" s="23">
        <v>1429</v>
      </c>
      <c r="P1108" s="19">
        <f t="shared" si="101"/>
        <v>0.87668711656441722</v>
      </c>
      <c r="Q1108" s="23">
        <v>201</v>
      </c>
      <c r="R1108" s="19">
        <f t="shared" si="102"/>
        <v>0.12331288343558282</v>
      </c>
      <c r="S1108" s="23">
        <v>1630</v>
      </c>
      <c r="T1108" s="125">
        <v>1.7000000000000001E-2</v>
      </c>
      <c r="U1108" s="125">
        <v>0.89600000000000002</v>
      </c>
    </row>
    <row r="1109" spans="3:21" customFormat="1" x14ac:dyDescent="0.3">
      <c r="C1109" s="124"/>
      <c r="D1109" s="22" t="s">
        <v>83</v>
      </c>
      <c r="E1109" s="23">
        <v>61</v>
      </c>
      <c r="F1109" s="19">
        <f t="shared" si="103"/>
        <v>4.0939597315436241E-2</v>
      </c>
      <c r="G1109" s="23">
        <v>9</v>
      </c>
      <c r="H1109" s="19">
        <f t="shared" si="104"/>
        <v>4.2857142857142858E-2</v>
      </c>
      <c r="I1109" s="23">
        <v>70</v>
      </c>
      <c r="J1109" s="125"/>
      <c r="K1109" s="125"/>
      <c r="M1109" s="124"/>
      <c r="N1109" s="22" t="s">
        <v>83</v>
      </c>
      <c r="O1109" s="23">
        <v>61</v>
      </c>
      <c r="P1109" s="19">
        <f t="shared" si="101"/>
        <v>0.87142857142857144</v>
      </c>
      <c r="Q1109" s="23">
        <v>9</v>
      </c>
      <c r="R1109" s="19">
        <f t="shared" si="102"/>
        <v>0.12857142857142856</v>
      </c>
      <c r="S1109" s="23">
        <v>70</v>
      </c>
      <c r="T1109" s="125"/>
      <c r="U1109" s="125"/>
    </row>
    <row r="1110" spans="3:21" customFormat="1" x14ac:dyDescent="0.3">
      <c r="C1110" s="123" t="s">
        <v>370</v>
      </c>
      <c r="D1110" s="22" t="s">
        <v>82</v>
      </c>
      <c r="E1110" s="23">
        <v>1489</v>
      </c>
      <c r="F1110" s="19">
        <f t="shared" si="103"/>
        <v>0.9993288590604027</v>
      </c>
      <c r="G1110" s="23">
        <v>209</v>
      </c>
      <c r="H1110" s="19">
        <f t="shared" si="104"/>
        <v>0.99523809523809526</v>
      </c>
      <c r="I1110" s="23">
        <v>1698</v>
      </c>
      <c r="J1110" s="125">
        <v>2.621</v>
      </c>
      <c r="K1110" s="125">
        <v>0.105</v>
      </c>
      <c r="M1110" s="123" t="s">
        <v>370</v>
      </c>
      <c r="N1110" s="22" t="s">
        <v>82</v>
      </c>
      <c r="O1110" s="23">
        <v>1489</v>
      </c>
      <c r="P1110" s="19">
        <f t="shared" si="101"/>
        <v>0.87691401648998824</v>
      </c>
      <c r="Q1110" s="23">
        <v>209</v>
      </c>
      <c r="R1110" s="19">
        <f t="shared" si="102"/>
        <v>0.12308598351001178</v>
      </c>
      <c r="S1110" s="23">
        <v>1698</v>
      </c>
      <c r="T1110" s="125">
        <v>2.621</v>
      </c>
      <c r="U1110" s="125">
        <v>0.105</v>
      </c>
    </row>
    <row r="1111" spans="3:21" customFormat="1" x14ac:dyDescent="0.3">
      <c r="C1111" s="124"/>
      <c r="D1111" s="22" t="s">
        <v>83</v>
      </c>
      <c r="E1111" s="23">
        <v>1</v>
      </c>
      <c r="F1111" s="19">
        <f t="shared" si="103"/>
        <v>6.711409395973154E-4</v>
      </c>
      <c r="G1111" s="23">
        <v>1</v>
      </c>
      <c r="H1111" s="19">
        <f t="shared" si="104"/>
        <v>4.7619047619047623E-3</v>
      </c>
      <c r="I1111" s="23">
        <v>2</v>
      </c>
      <c r="J1111" s="125"/>
      <c r="K1111" s="125"/>
      <c r="M1111" s="124"/>
      <c r="N1111" s="22" t="s">
        <v>83</v>
      </c>
      <c r="O1111" s="23">
        <v>1</v>
      </c>
      <c r="P1111" s="19">
        <f t="shared" si="101"/>
        <v>0.5</v>
      </c>
      <c r="Q1111" s="23">
        <v>1</v>
      </c>
      <c r="R1111" s="19">
        <f t="shared" si="102"/>
        <v>0.5</v>
      </c>
      <c r="S1111" s="23">
        <v>2</v>
      </c>
      <c r="T1111" s="125"/>
      <c r="U1111" s="125"/>
    </row>
    <row r="1112" spans="3:21" customFormat="1" x14ac:dyDescent="0.3">
      <c r="C1112" s="123" t="s">
        <v>371</v>
      </c>
      <c r="D1112" s="22" t="s">
        <v>82</v>
      </c>
      <c r="E1112" s="23">
        <v>1458</v>
      </c>
      <c r="F1112" s="19">
        <f t="shared" si="103"/>
        <v>0.97852348993288596</v>
      </c>
      <c r="G1112" s="23">
        <v>206</v>
      </c>
      <c r="H1112" s="19">
        <f t="shared" si="104"/>
        <v>0.98095238095238091</v>
      </c>
      <c r="I1112" s="23">
        <v>1664</v>
      </c>
      <c r="J1112" s="125">
        <v>5.1999999999999998E-2</v>
      </c>
      <c r="K1112" s="125">
        <v>0.81899999999999995</v>
      </c>
      <c r="M1112" s="123" t="s">
        <v>371</v>
      </c>
      <c r="N1112" s="22" t="s">
        <v>82</v>
      </c>
      <c r="O1112" s="23">
        <v>1458</v>
      </c>
      <c r="P1112" s="19">
        <f t="shared" ref="P1112:P1175" si="105">O1112/S1112</f>
        <v>0.87620192307692313</v>
      </c>
      <c r="Q1112" s="23">
        <v>206</v>
      </c>
      <c r="R1112" s="19">
        <f t="shared" ref="R1112:R1175" si="106">Q1112/S1112</f>
        <v>0.12379807692307693</v>
      </c>
      <c r="S1112" s="23">
        <v>1664</v>
      </c>
      <c r="T1112" s="125">
        <v>5.1999999999999998E-2</v>
      </c>
      <c r="U1112" s="125">
        <v>0.81899999999999995</v>
      </c>
    </row>
    <row r="1113" spans="3:21" customFormat="1" x14ac:dyDescent="0.3">
      <c r="C1113" s="124"/>
      <c r="D1113" s="22" t="s">
        <v>83</v>
      </c>
      <c r="E1113" s="23">
        <v>32</v>
      </c>
      <c r="F1113" s="19">
        <f t="shared" si="103"/>
        <v>2.1476510067114093E-2</v>
      </c>
      <c r="G1113" s="23">
        <v>4</v>
      </c>
      <c r="H1113" s="19">
        <f t="shared" si="104"/>
        <v>1.9047619047619049E-2</v>
      </c>
      <c r="I1113" s="23">
        <v>36</v>
      </c>
      <c r="J1113" s="125"/>
      <c r="K1113" s="125"/>
      <c r="M1113" s="124"/>
      <c r="N1113" s="22" t="s">
        <v>83</v>
      </c>
      <c r="O1113" s="23">
        <v>32</v>
      </c>
      <c r="P1113" s="19">
        <f t="shared" si="105"/>
        <v>0.88888888888888884</v>
      </c>
      <c r="Q1113" s="23">
        <v>4</v>
      </c>
      <c r="R1113" s="19">
        <f t="shared" si="106"/>
        <v>0.1111111111111111</v>
      </c>
      <c r="S1113" s="23">
        <v>36</v>
      </c>
      <c r="T1113" s="125"/>
      <c r="U1113" s="125"/>
    </row>
    <row r="1114" spans="3:21" customFormat="1" x14ac:dyDescent="0.3">
      <c r="C1114" s="123" t="s">
        <v>372</v>
      </c>
      <c r="D1114" s="22" t="s">
        <v>82</v>
      </c>
      <c r="E1114" s="23">
        <v>1384</v>
      </c>
      <c r="F1114" s="19">
        <f t="shared" si="103"/>
        <v>0.92885906040268451</v>
      </c>
      <c r="G1114" s="23">
        <v>190</v>
      </c>
      <c r="H1114" s="19">
        <f t="shared" si="104"/>
        <v>0.90476190476190477</v>
      </c>
      <c r="I1114" s="23">
        <v>1574</v>
      </c>
      <c r="J1114" s="125">
        <v>1.5569999999999999</v>
      </c>
      <c r="K1114" s="125">
        <v>0.21199999999999999</v>
      </c>
      <c r="M1114" s="123" t="s">
        <v>372</v>
      </c>
      <c r="N1114" s="22" t="s">
        <v>82</v>
      </c>
      <c r="O1114" s="23">
        <v>1384</v>
      </c>
      <c r="P1114" s="19">
        <f t="shared" si="105"/>
        <v>0.87928843710292248</v>
      </c>
      <c r="Q1114" s="23">
        <v>190</v>
      </c>
      <c r="R1114" s="19">
        <f t="shared" si="106"/>
        <v>0.1207115628970775</v>
      </c>
      <c r="S1114" s="23">
        <v>1574</v>
      </c>
      <c r="T1114" s="125">
        <v>1.5569999999999999</v>
      </c>
      <c r="U1114" s="125">
        <v>0.21199999999999999</v>
      </c>
    </row>
    <row r="1115" spans="3:21" customFormat="1" x14ac:dyDescent="0.3">
      <c r="C1115" s="124"/>
      <c r="D1115" s="22" t="s">
        <v>83</v>
      </c>
      <c r="E1115" s="23">
        <v>106</v>
      </c>
      <c r="F1115" s="19">
        <f t="shared" si="103"/>
        <v>7.1140939597315433E-2</v>
      </c>
      <c r="G1115" s="23">
        <v>20</v>
      </c>
      <c r="H1115" s="19">
        <f t="shared" si="104"/>
        <v>9.5238095238095233E-2</v>
      </c>
      <c r="I1115" s="23">
        <v>126</v>
      </c>
      <c r="J1115" s="125"/>
      <c r="K1115" s="125"/>
      <c r="M1115" s="124"/>
      <c r="N1115" s="22" t="s">
        <v>83</v>
      </c>
      <c r="O1115" s="23">
        <v>106</v>
      </c>
      <c r="P1115" s="19">
        <f t="shared" si="105"/>
        <v>0.84126984126984128</v>
      </c>
      <c r="Q1115" s="23">
        <v>20</v>
      </c>
      <c r="R1115" s="19">
        <f t="shared" si="106"/>
        <v>0.15873015873015872</v>
      </c>
      <c r="S1115" s="23">
        <v>126</v>
      </c>
      <c r="T1115" s="125"/>
      <c r="U1115" s="125"/>
    </row>
    <row r="1116" spans="3:21" customFormat="1" x14ac:dyDescent="0.3">
      <c r="C1116" s="123" t="s">
        <v>373</v>
      </c>
      <c r="D1116" s="22" t="s">
        <v>82</v>
      </c>
      <c r="E1116" s="23">
        <v>822</v>
      </c>
      <c r="F1116" s="19">
        <f t="shared" si="103"/>
        <v>0.55167785234899325</v>
      </c>
      <c r="G1116" s="23">
        <v>140</v>
      </c>
      <c r="H1116" s="19">
        <f t="shared" si="104"/>
        <v>0.66666666666666663</v>
      </c>
      <c r="I1116" s="23">
        <v>962</v>
      </c>
      <c r="J1116" s="125">
        <v>9.907</v>
      </c>
      <c r="K1116" s="128">
        <v>2E-3</v>
      </c>
      <c r="M1116" s="123" t="s">
        <v>373</v>
      </c>
      <c r="N1116" s="22" t="s">
        <v>82</v>
      </c>
      <c r="O1116" s="23">
        <v>822</v>
      </c>
      <c r="P1116" s="19">
        <f t="shared" si="105"/>
        <v>0.85446985446985446</v>
      </c>
      <c r="Q1116" s="23">
        <v>140</v>
      </c>
      <c r="R1116" s="19">
        <f t="shared" si="106"/>
        <v>0.14553014553014554</v>
      </c>
      <c r="S1116" s="23">
        <v>962</v>
      </c>
      <c r="T1116" s="125">
        <v>9.907</v>
      </c>
      <c r="U1116" s="128">
        <v>2E-3</v>
      </c>
    </row>
    <row r="1117" spans="3:21" customFormat="1" x14ac:dyDescent="0.3">
      <c r="C1117" s="124"/>
      <c r="D1117" s="22" t="s">
        <v>83</v>
      </c>
      <c r="E1117" s="23">
        <v>668</v>
      </c>
      <c r="F1117" s="19">
        <f t="shared" si="103"/>
        <v>0.4483221476510067</v>
      </c>
      <c r="G1117" s="23">
        <v>70</v>
      </c>
      <c r="H1117" s="19">
        <f t="shared" si="104"/>
        <v>0.33333333333333331</v>
      </c>
      <c r="I1117" s="23">
        <v>738</v>
      </c>
      <c r="J1117" s="125"/>
      <c r="K1117" s="125"/>
      <c r="M1117" s="124"/>
      <c r="N1117" s="22" t="s">
        <v>83</v>
      </c>
      <c r="O1117" s="23">
        <v>668</v>
      </c>
      <c r="P1117" s="19">
        <f t="shared" si="105"/>
        <v>0.90514905149051494</v>
      </c>
      <c r="Q1117" s="23">
        <v>70</v>
      </c>
      <c r="R1117" s="19">
        <f t="shared" si="106"/>
        <v>9.4850948509485097E-2</v>
      </c>
      <c r="S1117" s="23">
        <v>738</v>
      </c>
      <c r="T1117" s="125"/>
      <c r="U1117" s="125"/>
    </row>
    <row r="1118" spans="3:21" customFormat="1" x14ac:dyDescent="0.3">
      <c r="C1118" s="123" t="s">
        <v>374</v>
      </c>
      <c r="D1118" s="22" t="s">
        <v>85</v>
      </c>
      <c r="E1118" s="23">
        <v>159</v>
      </c>
      <c r="F1118" s="19">
        <f t="shared" si="103"/>
        <v>0.10671140939597315</v>
      </c>
      <c r="G1118" s="23">
        <v>15</v>
      </c>
      <c r="H1118" s="19">
        <f t="shared" si="104"/>
        <v>7.1428571428571425E-2</v>
      </c>
      <c r="I1118" s="23">
        <v>174</v>
      </c>
      <c r="J1118" s="127">
        <v>5.657</v>
      </c>
      <c r="K1118" s="127">
        <v>5.8999999999999997E-2</v>
      </c>
      <c r="M1118" s="123" t="s">
        <v>374</v>
      </c>
      <c r="N1118" s="22" t="s">
        <v>85</v>
      </c>
      <c r="O1118" s="23">
        <v>159</v>
      </c>
      <c r="P1118" s="19">
        <f t="shared" si="105"/>
        <v>0.91379310344827591</v>
      </c>
      <c r="Q1118" s="23">
        <v>15</v>
      </c>
      <c r="R1118" s="19">
        <f t="shared" si="106"/>
        <v>8.6206896551724144E-2</v>
      </c>
      <c r="S1118" s="23">
        <v>174</v>
      </c>
      <c r="T1118" s="127">
        <v>5.657</v>
      </c>
      <c r="U1118" s="127">
        <v>5.8999999999999997E-2</v>
      </c>
    </row>
    <row r="1119" spans="3:21" customFormat="1" x14ac:dyDescent="0.3">
      <c r="C1119" s="124"/>
      <c r="D1119" s="22" t="s">
        <v>86</v>
      </c>
      <c r="E1119" s="23">
        <v>183</v>
      </c>
      <c r="F1119" s="19">
        <f t="shared" si="103"/>
        <v>0.12281879194630872</v>
      </c>
      <c r="G1119" s="23">
        <v>36</v>
      </c>
      <c r="H1119" s="19">
        <f t="shared" si="104"/>
        <v>0.17142857142857143</v>
      </c>
      <c r="I1119" s="23">
        <v>219</v>
      </c>
      <c r="J1119" s="127"/>
      <c r="K1119" s="127"/>
      <c r="M1119" s="124"/>
      <c r="N1119" s="22" t="s">
        <v>86</v>
      </c>
      <c r="O1119" s="23">
        <v>183</v>
      </c>
      <c r="P1119" s="19">
        <f t="shared" si="105"/>
        <v>0.83561643835616439</v>
      </c>
      <c r="Q1119" s="23">
        <v>36</v>
      </c>
      <c r="R1119" s="19">
        <f t="shared" si="106"/>
        <v>0.16438356164383561</v>
      </c>
      <c r="S1119" s="23">
        <v>219</v>
      </c>
      <c r="T1119" s="127"/>
      <c r="U1119" s="127"/>
    </row>
    <row r="1120" spans="3:21" customFormat="1" x14ac:dyDescent="0.3">
      <c r="C1120" s="124"/>
      <c r="D1120" s="22" t="s">
        <v>87</v>
      </c>
      <c r="E1120" s="23">
        <v>1148</v>
      </c>
      <c r="F1120" s="19">
        <f t="shared" si="103"/>
        <v>0.77046979865771814</v>
      </c>
      <c r="G1120" s="23">
        <v>159</v>
      </c>
      <c r="H1120" s="19">
        <f t="shared" si="104"/>
        <v>0.75714285714285712</v>
      </c>
      <c r="I1120" s="23">
        <v>1307</v>
      </c>
      <c r="J1120" s="127"/>
      <c r="K1120" s="127"/>
      <c r="M1120" s="124"/>
      <c r="N1120" s="22" t="s">
        <v>87</v>
      </c>
      <c r="O1120" s="23">
        <v>1148</v>
      </c>
      <c r="P1120" s="19">
        <f t="shared" si="105"/>
        <v>0.87834736036725325</v>
      </c>
      <c r="Q1120" s="23">
        <v>159</v>
      </c>
      <c r="R1120" s="19">
        <f t="shared" si="106"/>
        <v>0.12165263963274675</v>
      </c>
      <c r="S1120" s="23">
        <v>1307</v>
      </c>
      <c r="T1120" s="127"/>
      <c r="U1120" s="127"/>
    </row>
    <row r="1121" spans="3:21" customFormat="1" x14ac:dyDescent="0.3">
      <c r="C1121" s="123" t="s">
        <v>375</v>
      </c>
      <c r="D1121" s="22" t="s">
        <v>89</v>
      </c>
      <c r="E1121" s="23">
        <v>181</v>
      </c>
      <c r="F1121" s="19">
        <f t="shared" si="103"/>
        <v>0.12147651006711409</v>
      </c>
      <c r="G1121" s="23">
        <v>24</v>
      </c>
      <c r="H1121" s="19">
        <f t="shared" si="104"/>
        <v>0.11428571428571428</v>
      </c>
      <c r="I1121" s="23">
        <v>205</v>
      </c>
      <c r="J1121" s="127">
        <v>4.1319999999999997</v>
      </c>
      <c r="K1121" s="127">
        <v>0.248</v>
      </c>
      <c r="M1121" s="123" t="s">
        <v>375</v>
      </c>
      <c r="N1121" s="22" t="s">
        <v>89</v>
      </c>
      <c r="O1121" s="23">
        <v>181</v>
      </c>
      <c r="P1121" s="19">
        <f t="shared" si="105"/>
        <v>0.88292682926829269</v>
      </c>
      <c r="Q1121" s="23">
        <v>24</v>
      </c>
      <c r="R1121" s="19">
        <f t="shared" si="106"/>
        <v>0.11707317073170732</v>
      </c>
      <c r="S1121" s="23">
        <v>205</v>
      </c>
      <c r="T1121" s="127">
        <v>4.1319999999999997</v>
      </c>
      <c r="U1121" s="127">
        <v>0.248</v>
      </c>
    </row>
    <row r="1122" spans="3:21" customFormat="1" x14ac:dyDescent="0.3">
      <c r="C1122" s="124"/>
      <c r="D1122" s="22" t="s">
        <v>90</v>
      </c>
      <c r="E1122" s="23">
        <v>9</v>
      </c>
      <c r="F1122" s="19">
        <f t="shared" si="103"/>
        <v>6.0402684563758387E-3</v>
      </c>
      <c r="G1122" s="23">
        <v>0</v>
      </c>
      <c r="H1122" s="19">
        <f t="shared" si="104"/>
        <v>0</v>
      </c>
      <c r="I1122" s="23">
        <v>9</v>
      </c>
      <c r="J1122" s="127"/>
      <c r="K1122" s="127"/>
      <c r="M1122" s="124"/>
      <c r="N1122" s="22" t="s">
        <v>90</v>
      </c>
      <c r="O1122" s="23">
        <v>9</v>
      </c>
      <c r="P1122" s="19">
        <f t="shared" si="105"/>
        <v>1</v>
      </c>
      <c r="Q1122" s="23">
        <v>0</v>
      </c>
      <c r="R1122" s="19">
        <f t="shared" si="106"/>
        <v>0</v>
      </c>
      <c r="S1122" s="23">
        <v>9</v>
      </c>
      <c r="T1122" s="127"/>
      <c r="U1122" s="127"/>
    </row>
    <row r="1123" spans="3:21" customFormat="1" x14ac:dyDescent="0.3">
      <c r="C1123" s="124"/>
      <c r="D1123" s="22" t="s">
        <v>91</v>
      </c>
      <c r="E1123" s="23">
        <v>391</v>
      </c>
      <c r="F1123" s="19">
        <f t="shared" si="103"/>
        <v>0.26241610738255033</v>
      </c>
      <c r="G1123" s="23">
        <v>45</v>
      </c>
      <c r="H1123" s="19">
        <f t="shared" si="104"/>
        <v>0.21428571428571427</v>
      </c>
      <c r="I1123" s="23">
        <v>436</v>
      </c>
      <c r="J1123" s="127"/>
      <c r="K1123" s="127"/>
      <c r="M1123" s="124"/>
      <c r="N1123" s="22" t="s">
        <v>91</v>
      </c>
      <c r="O1123" s="23">
        <v>391</v>
      </c>
      <c r="P1123" s="19">
        <f t="shared" si="105"/>
        <v>0.89678899082568808</v>
      </c>
      <c r="Q1123" s="23">
        <v>45</v>
      </c>
      <c r="R1123" s="19">
        <f t="shared" si="106"/>
        <v>0.10321100917431193</v>
      </c>
      <c r="S1123" s="23">
        <v>436</v>
      </c>
      <c r="T1123" s="127"/>
      <c r="U1123" s="127"/>
    </row>
    <row r="1124" spans="3:21" customFormat="1" x14ac:dyDescent="0.3">
      <c r="C1124" s="124"/>
      <c r="D1124" s="22" t="s">
        <v>92</v>
      </c>
      <c r="E1124" s="23">
        <v>909</v>
      </c>
      <c r="F1124" s="19">
        <f t="shared" si="103"/>
        <v>0.61006711409395975</v>
      </c>
      <c r="G1124" s="23">
        <v>141</v>
      </c>
      <c r="H1124" s="19">
        <f t="shared" si="104"/>
        <v>0.67142857142857137</v>
      </c>
      <c r="I1124" s="23">
        <v>1050</v>
      </c>
      <c r="J1124" s="127"/>
      <c r="K1124" s="127"/>
      <c r="M1124" s="124"/>
      <c r="N1124" s="22" t="s">
        <v>92</v>
      </c>
      <c r="O1124" s="23">
        <v>909</v>
      </c>
      <c r="P1124" s="19">
        <f t="shared" si="105"/>
        <v>0.86571428571428577</v>
      </c>
      <c r="Q1124" s="23">
        <v>141</v>
      </c>
      <c r="R1124" s="19">
        <f t="shared" si="106"/>
        <v>0.13428571428571429</v>
      </c>
      <c r="S1124" s="23">
        <v>1050</v>
      </c>
      <c r="T1124" s="127"/>
      <c r="U1124" s="127"/>
    </row>
    <row r="1125" spans="3:21" customFormat="1" x14ac:dyDescent="0.3">
      <c r="C1125" s="123" t="s">
        <v>376</v>
      </c>
      <c r="D1125" s="22" t="s">
        <v>89</v>
      </c>
      <c r="E1125" s="23">
        <v>338</v>
      </c>
      <c r="F1125" s="19">
        <f t="shared" si="103"/>
        <v>0.22684563758389262</v>
      </c>
      <c r="G1125" s="23">
        <v>47</v>
      </c>
      <c r="H1125" s="19">
        <f t="shared" si="104"/>
        <v>0.22380952380952382</v>
      </c>
      <c r="I1125" s="23">
        <v>385</v>
      </c>
      <c r="J1125" s="127">
        <v>8.6199999999999992</v>
      </c>
      <c r="K1125" s="126">
        <v>3.5000000000000003E-2</v>
      </c>
      <c r="M1125" s="123" t="s">
        <v>376</v>
      </c>
      <c r="N1125" s="22" t="s">
        <v>89</v>
      </c>
      <c r="O1125" s="23">
        <v>338</v>
      </c>
      <c r="P1125" s="19">
        <f t="shared" si="105"/>
        <v>0.87792207792207788</v>
      </c>
      <c r="Q1125" s="23">
        <v>47</v>
      </c>
      <c r="R1125" s="19">
        <f t="shared" si="106"/>
        <v>0.12207792207792208</v>
      </c>
      <c r="S1125" s="23">
        <v>385</v>
      </c>
      <c r="T1125" s="127">
        <v>8.6199999999999992</v>
      </c>
      <c r="U1125" s="126">
        <v>3.5000000000000003E-2</v>
      </c>
    </row>
    <row r="1126" spans="3:21" customFormat="1" x14ac:dyDescent="0.3">
      <c r="C1126" s="124"/>
      <c r="D1126" s="22" t="s">
        <v>90</v>
      </c>
      <c r="E1126" s="23">
        <v>16</v>
      </c>
      <c r="F1126" s="19">
        <f t="shared" si="103"/>
        <v>1.0738255033557046E-2</v>
      </c>
      <c r="G1126" s="23">
        <v>0</v>
      </c>
      <c r="H1126" s="19">
        <f t="shared" si="104"/>
        <v>0</v>
      </c>
      <c r="I1126" s="23">
        <v>16</v>
      </c>
      <c r="J1126" s="127"/>
      <c r="K1126" s="127"/>
      <c r="M1126" s="124"/>
      <c r="N1126" s="22" t="s">
        <v>90</v>
      </c>
      <c r="O1126" s="23">
        <v>16</v>
      </c>
      <c r="P1126" s="19">
        <f t="shared" si="105"/>
        <v>1</v>
      </c>
      <c r="Q1126" s="23">
        <v>0</v>
      </c>
      <c r="R1126" s="19">
        <f t="shared" si="106"/>
        <v>0</v>
      </c>
      <c r="S1126" s="23">
        <v>16</v>
      </c>
      <c r="T1126" s="127"/>
      <c r="U1126" s="127"/>
    </row>
    <row r="1127" spans="3:21" customFormat="1" x14ac:dyDescent="0.3">
      <c r="C1127" s="124"/>
      <c r="D1127" s="22" t="s">
        <v>91</v>
      </c>
      <c r="E1127" s="23">
        <v>383</v>
      </c>
      <c r="F1127" s="19">
        <f t="shared" si="103"/>
        <v>0.2570469798657718</v>
      </c>
      <c r="G1127" s="23">
        <v>39</v>
      </c>
      <c r="H1127" s="19">
        <f t="shared" si="104"/>
        <v>0.18571428571428572</v>
      </c>
      <c r="I1127" s="23">
        <v>422</v>
      </c>
      <c r="J1127" s="127"/>
      <c r="K1127" s="127"/>
      <c r="M1127" s="124"/>
      <c r="N1127" s="22" t="s">
        <v>91</v>
      </c>
      <c r="O1127" s="23">
        <v>383</v>
      </c>
      <c r="P1127" s="19">
        <f t="shared" si="105"/>
        <v>0.90758293838862558</v>
      </c>
      <c r="Q1127" s="23">
        <v>39</v>
      </c>
      <c r="R1127" s="19">
        <f t="shared" si="106"/>
        <v>9.2417061611374404E-2</v>
      </c>
      <c r="S1127" s="23">
        <v>422</v>
      </c>
      <c r="T1127" s="127"/>
      <c r="U1127" s="127"/>
    </row>
    <row r="1128" spans="3:21" customFormat="1" x14ac:dyDescent="0.3">
      <c r="C1128" s="124"/>
      <c r="D1128" s="22" t="s">
        <v>92</v>
      </c>
      <c r="E1128" s="23">
        <v>753</v>
      </c>
      <c r="F1128" s="19">
        <f t="shared" si="103"/>
        <v>0.50536912751677854</v>
      </c>
      <c r="G1128" s="23">
        <v>124</v>
      </c>
      <c r="H1128" s="19">
        <f t="shared" si="104"/>
        <v>0.59047619047619049</v>
      </c>
      <c r="I1128" s="23">
        <v>877</v>
      </c>
      <c r="J1128" s="127"/>
      <c r="K1128" s="127"/>
      <c r="M1128" s="124"/>
      <c r="N1128" s="22" t="s">
        <v>92</v>
      </c>
      <c r="O1128" s="23">
        <v>753</v>
      </c>
      <c r="P1128" s="19">
        <f t="shared" si="105"/>
        <v>0.8586088939566705</v>
      </c>
      <c r="Q1128" s="23">
        <v>124</v>
      </c>
      <c r="R1128" s="19">
        <f t="shared" si="106"/>
        <v>0.14139110604332952</v>
      </c>
      <c r="S1128" s="23">
        <v>877</v>
      </c>
      <c r="T1128" s="127"/>
      <c r="U1128" s="127"/>
    </row>
    <row r="1129" spans="3:21" customFormat="1" x14ac:dyDescent="0.3">
      <c r="C1129" s="123" t="s">
        <v>377</v>
      </c>
      <c r="D1129" s="22" t="s">
        <v>89</v>
      </c>
      <c r="E1129" s="23">
        <v>320</v>
      </c>
      <c r="F1129" s="19">
        <f t="shared" si="103"/>
        <v>0.21476510067114093</v>
      </c>
      <c r="G1129" s="23">
        <v>50</v>
      </c>
      <c r="H1129" s="19">
        <f t="shared" si="104"/>
        <v>0.23809523809523808</v>
      </c>
      <c r="I1129" s="23">
        <v>370</v>
      </c>
      <c r="J1129" s="127">
        <v>5.7640000000000002</v>
      </c>
      <c r="K1129" s="127">
        <v>0.124</v>
      </c>
      <c r="M1129" s="123" t="s">
        <v>377</v>
      </c>
      <c r="N1129" s="22" t="s">
        <v>89</v>
      </c>
      <c r="O1129" s="23">
        <v>320</v>
      </c>
      <c r="P1129" s="19">
        <f t="shared" si="105"/>
        <v>0.86486486486486491</v>
      </c>
      <c r="Q1129" s="23">
        <v>50</v>
      </c>
      <c r="R1129" s="19">
        <f t="shared" si="106"/>
        <v>0.13513513513513514</v>
      </c>
      <c r="S1129" s="23">
        <v>370</v>
      </c>
      <c r="T1129" s="127">
        <v>5.7640000000000002</v>
      </c>
      <c r="U1129" s="127">
        <v>0.124</v>
      </c>
    </row>
    <row r="1130" spans="3:21" customFormat="1" x14ac:dyDescent="0.3">
      <c r="C1130" s="124"/>
      <c r="D1130" s="22" t="s">
        <v>90</v>
      </c>
      <c r="E1130" s="23">
        <v>18</v>
      </c>
      <c r="F1130" s="19">
        <f t="shared" si="103"/>
        <v>1.2080536912751677E-2</v>
      </c>
      <c r="G1130" s="23">
        <v>1</v>
      </c>
      <c r="H1130" s="19">
        <f t="shared" si="104"/>
        <v>4.7619047619047623E-3</v>
      </c>
      <c r="I1130" s="23">
        <v>19</v>
      </c>
      <c r="J1130" s="127"/>
      <c r="K1130" s="127"/>
      <c r="M1130" s="124"/>
      <c r="N1130" s="22" t="s">
        <v>90</v>
      </c>
      <c r="O1130" s="23">
        <v>18</v>
      </c>
      <c r="P1130" s="19">
        <f t="shared" si="105"/>
        <v>0.94736842105263153</v>
      </c>
      <c r="Q1130" s="23">
        <v>1</v>
      </c>
      <c r="R1130" s="19">
        <f t="shared" si="106"/>
        <v>5.2631578947368418E-2</v>
      </c>
      <c r="S1130" s="23">
        <v>19</v>
      </c>
      <c r="T1130" s="127"/>
      <c r="U1130" s="127"/>
    </row>
    <row r="1131" spans="3:21" customFormat="1" x14ac:dyDescent="0.3">
      <c r="C1131" s="124"/>
      <c r="D1131" s="22" t="s">
        <v>91</v>
      </c>
      <c r="E1131" s="23">
        <v>323</v>
      </c>
      <c r="F1131" s="19">
        <f t="shared" si="103"/>
        <v>0.21677852348993287</v>
      </c>
      <c r="G1131" s="23">
        <v>32</v>
      </c>
      <c r="H1131" s="19">
        <f t="shared" si="104"/>
        <v>0.15238095238095239</v>
      </c>
      <c r="I1131" s="23">
        <v>355</v>
      </c>
      <c r="J1131" s="127"/>
      <c r="K1131" s="127"/>
      <c r="M1131" s="124"/>
      <c r="N1131" s="22" t="s">
        <v>91</v>
      </c>
      <c r="O1131" s="23">
        <v>323</v>
      </c>
      <c r="P1131" s="19">
        <f t="shared" si="105"/>
        <v>0.90985915492957747</v>
      </c>
      <c r="Q1131" s="23">
        <v>32</v>
      </c>
      <c r="R1131" s="19">
        <f t="shared" si="106"/>
        <v>9.014084507042254E-2</v>
      </c>
      <c r="S1131" s="23">
        <v>355</v>
      </c>
      <c r="T1131" s="127"/>
      <c r="U1131" s="127"/>
    </row>
    <row r="1132" spans="3:21" customFormat="1" x14ac:dyDescent="0.3">
      <c r="C1132" s="124"/>
      <c r="D1132" s="22" t="s">
        <v>92</v>
      </c>
      <c r="E1132" s="23">
        <v>829</v>
      </c>
      <c r="F1132" s="19">
        <f t="shared" si="103"/>
        <v>0.55637583892617448</v>
      </c>
      <c r="G1132" s="23">
        <v>127</v>
      </c>
      <c r="H1132" s="19">
        <f t="shared" si="104"/>
        <v>0.60476190476190472</v>
      </c>
      <c r="I1132" s="23">
        <v>956</v>
      </c>
      <c r="J1132" s="127"/>
      <c r="K1132" s="127"/>
      <c r="M1132" s="124"/>
      <c r="N1132" s="22" t="s">
        <v>92</v>
      </c>
      <c r="O1132" s="23">
        <v>829</v>
      </c>
      <c r="P1132" s="19">
        <f t="shared" si="105"/>
        <v>0.86715481171548114</v>
      </c>
      <c r="Q1132" s="23">
        <v>127</v>
      </c>
      <c r="R1132" s="19">
        <f t="shared" si="106"/>
        <v>0.13284518828451883</v>
      </c>
      <c r="S1132" s="23">
        <v>956</v>
      </c>
      <c r="T1132" s="127"/>
      <c r="U1132" s="127"/>
    </row>
    <row r="1133" spans="3:21" customFormat="1" x14ac:dyDescent="0.3">
      <c r="C1133" s="123" t="s">
        <v>378</v>
      </c>
      <c r="D1133" s="22" t="s">
        <v>96</v>
      </c>
      <c r="E1133" s="23">
        <v>521</v>
      </c>
      <c r="F1133" s="19">
        <f t="shared" si="103"/>
        <v>0.34966442953020133</v>
      </c>
      <c r="G1133" s="23">
        <v>125</v>
      </c>
      <c r="H1133" s="19">
        <f t="shared" si="104"/>
        <v>0.59523809523809523</v>
      </c>
      <c r="I1133" s="23">
        <v>646</v>
      </c>
      <c r="J1133" s="127">
        <v>47.134</v>
      </c>
      <c r="K1133" s="126">
        <v>1E-3</v>
      </c>
      <c r="M1133" s="123" t="s">
        <v>378</v>
      </c>
      <c r="N1133" s="22" t="s">
        <v>96</v>
      </c>
      <c r="O1133" s="23">
        <v>521</v>
      </c>
      <c r="P1133" s="19">
        <f t="shared" si="105"/>
        <v>0.80650154798761609</v>
      </c>
      <c r="Q1133" s="23">
        <v>125</v>
      </c>
      <c r="R1133" s="19">
        <f t="shared" si="106"/>
        <v>0.19349845201238391</v>
      </c>
      <c r="S1133" s="23">
        <v>646</v>
      </c>
      <c r="T1133" s="127">
        <v>47.134</v>
      </c>
      <c r="U1133" s="126">
        <v>1E-3</v>
      </c>
    </row>
    <row r="1134" spans="3:21" customFormat="1" x14ac:dyDescent="0.3">
      <c r="C1134" s="124"/>
      <c r="D1134" s="22" t="s">
        <v>97</v>
      </c>
      <c r="E1134" s="23">
        <v>21</v>
      </c>
      <c r="F1134" s="19">
        <f t="shared" si="103"/>
        <v>1.4093959731543624E-2</v>
      </c>
      <c r="G1134" s="23">
        <v>2</v>
      </c>
      <c r="H1134" s="19">
        <f t="shared" si="104"/>
        <v>9.5238095238095247E-3</v>
      </c>
      <c r="I1134" s="23">
        <v>23</v>
      </c>
      <c r="J1134" s="127"/>
      <c r="K1134" s="127"/>
      <c r="M1134" s="124"/>
      <c r="N1134" s="22" t="s">
        <v>97</v>
      </c>
      <c r="O1134" s="23">
        <v>21</v>
      </c>
      <c r="P1134" s="19">
        <f t="shared" si="105"/>
        <v>0.91304347826086951</v>
      </c>
      <c r="Q1134" s="23">
        <v>2</v>
      </c>
      <c r="R1134" s="19">
        <f t="shared" si="106"/>
        <v>8.6956521739130432E-2</v>
      </c>
      <c r="S1134" s="23">
        <v>23</v>
      </c>
      <c r="T1134" s="127"/>
      <c r="U1134" s="127"/>
    </row>
    <row r="1135" spans="3:21" customFormat="1" x14ac:dyDescent="0.3">
      <c r="C1135" s="124"/>
      <c r="D1135" s="22" t="s">
        <v>98</v>
      </c>
      <c r="E1135" s="23">
        <v>37</v>
      </c>
      <c r="F1135" s="19">
        <f t="shared" si="103"/>
        <v>2.4832214765100672E-2</v>
      </c>
      <c r="G1135" s="23">
        <v>3</v>
      </c>
      <c r="H1135" s="19">
        <f t="shared" si="104"/>
        <v>1.4285714285714285E-2</v>
      </c>
      <c r="I1135" s="23">
        <v>40</v>
      </c>
      <c r="J1135" s="127"/>
      <c r="K1135" s="127"/>
      <c r="M1135" s="124"/>
      <c r="N1135" s="22" t="s">
        <v>98</v>
      </c>
      <c r="O1135" s="23">
        <v>37</v>
      </c>
      <c r="P1135" s="19">
        <f t="shared" si="105"/>
        <v>0.92500000000000004</v>
      </c>
      <c r="Q1135" s="23">
        <v>3</v>
      </c>
      <c r="R1135" s="19">
        <f t="shared" si="106"/>
        <v>7.4999999999999997E-2</v>
      </c>
      <c r="S1135" s="23">
        <v>40</v>
      </c>
      <c r="T1135" s="127"/>
      <c r="U1135" s="127"/>
    </row>
    <row r="1136" spans="3:21" customFormat="1" x14ac:dyDescent="0.3">
      <c r="C1136" s="124"/>
      <c r="D1136" s="22" t="s">
        <v>89</v>
      </c>
      <c r="E1136" s="23">
        <v>911</v>
      </c>
      <c r="F1136" s="19">
        <f t="shared" si="103"/>
        <v>0.61140939597315436</v>
      </c>
      <c r="G1136" s="23">
        <v>80</v>
      </c>
      <c r="H1136" s="19">
        <f t="shared" si="104"/>
        <v>0.38095238095238093</v>
      </c>
      <c r="I1136" s="23">
        <v>991</v>
      </c>
      <c r="J1136" s="127"/>
      <c r="K1136" s="127"/>
      <c r="M1136" s="124"/>
      <c r="N1136" s="22" t="s">
        <v>89</v>
      </c>
      <c r="O1136" s="23">
        <v>911</v>
      </c>
      <c r="P1136" s="19">
        <f t="shared" si="105"/>
        <v>0.91927346115035313</v>
      </c>
      <c r="Q1136" s="23">
        <v>80</v>
      </c>
      <c r="R1136" s="19">
        <f t="shared" si="106"/>
        <v>8.0726538849646826E-2</v>
      </c>
      <c r="S1136" s="23">
        <v>991</v>
      </c>
      <c r="T1136" s="127"/>
      <c r="U1136" s="127"/>
    </row>
    <row r="1137" spans="3:21" customFormat="1" x14ac:dyDescent="0.3">
      <c r="C1137" s="123" t="s">
        <v>379</v>
      </c>
      <c r="D1137" s="22" t="s">
        <v>82</v>
      </c>
      <c r="E1137" s="23">
        <v>920</v>
      </c>
      <c r="F1137" s="19">
        <f t="shared" si="103"/>
        <v>0.6174496644295302</v>
      </c>
      <c r="G1137" s="23">
        <v>80</v>
      </c>
      <c r="H1137" s="19">
        <f t="shared" si="104"/>
        <v>0.38095238095238093</v>
      </c>
      <c r="I1137" s="23">
        <v>1000</v>
      </c>
      <c r="J1137" s="127">
        <v>42.502000000000002</v>
      </c>
      <c r="K1137" s="126">
        <v>1E-3</v>
      </c>
      <c r="M1137" s="123" t="s">
        <v>379</v>
      </c>
      <c r="N1137" s="22" t="s">
        <v>82</v>
      </c>
      <c r="O1137" s="23">
        <v>920</v>
      </c>
      <c r="P1137" s="19">
        <f t="shared" si="105"/>
        <v>0.92</v>
      </c>
      <c r="Q1137" s="23">
        <v>80</v>
      </c>
      <c r="R1137" s="19">
        <f t="shared" si="106"/>
        <v>0.08</v>
      </c>
      <c r="S1137" s="23">
        <v>1000</v>
      </c>
      <c r="T1137" s="127">
        <v>42.502000000000002</v>
      </c>
      <c r="U1137" s="126">
        <v>1E-3</v>
      </c>
    </row>
    <row r="1138" spans="3:21" customFormat="1" x14ac:dyDescent="0.3">
      <c r="C1138" s="124"/>
      <c r="D1138" s="22" t="s">
        <v>83</v>
      </c>
      <c r="E1138" s="23">
        <v>570</v>
      </c>
      <c r="F1138" s="19">
        <f t="shared" si="103"/>
        <v>0.3825503355704698</v>
      </c>
      <c r="G1138" s="23">
        <v>130</v>
      </c>
      <c r="H1138" s="19">
        <f t="shared" si="104"/>
        <v>0.61904761904761907</v>
      </c>
      <c r="I1138" s="23">
        <v>700</v>
      </c>
      <c r="J1138" s="127"/>
      <c r="K1138" s="127"/>
      <c r="M1138" s="124"/>
      <c r="N1138" s="22" t="s">
        <v>83</v>
      </c>
      <c r="O1138" s="23">
        <v>570</v>
      </c>
      <c r="P1138" s="19">
        <f t="shared" si="105"/>
        <v>0.81428571428571428</v>
      </c>
      <c r="Q1138" s="23">
        <v>130</v>
      </c>
      <c r="R1138" s="19">
        <f t="shared" si="106"/>
        <v>0.18571428571428572</v>
      </c>
      <c r="S1138" s="23">
        <v>700</v>
      </c>
      <c r="T1138" s="127"/>
      <c r="U1138" s="127"/>
    </row>
    <row r="1139" spans="3:21" customFormat="1" x14ac:dyDescent="0.3">
      <c r="C1139" s="123" t="s">
        <v>380</v>
      </c>
      <c r="D1139" s="22" t="s">
        <v>82</v>
      </c>
      <c r="E1139" s="23">
        <v>1078</v>
      </c>
      <c r="F1139" s="19">
        <f t="shared" si="103"/>
        <v>0.72348993288590602</v>
      </c>
      <c r="G1139" s="23">
        <v>111</v>
      </c>
      <c r="H1139" s="19">
        <f t="shared" si="104"/>
        <v>0.52857142857142858</v>
      </c>
      <c r="I1139" s="23">
        <v>1189</v>
      </c>
      <c r="J1139" s="127">
        <v>33.262999999999998</v>
      </c>
      <c r="K1139" s="126">
        <v>1E-3</v>
      </c>
      <c r="M1139" s="123" t="s">
        <v>380</v>
      </c>
      <c r="N1139" s="22" t="s">
        <v>82</v>
      </c>
      <c r="O1139" s="23">
        <v>1078</v>
      </c>
      <c r="P1139" s="19">
        <f t="shared" si="105"/>
        <v>0.90664423885618162</v>
      </c>
      <c r="Q1139" s="23">
        <v>111</v>
      </c>
      <c r="R1139" s="19">
        <f t="shared" si="106"/>
        <v>9.3355761143818342E-2</v>
      </c>
      <c r="S1139" s="23">
        <v>1189</v>
      </c>
      <c r="T1139" s="127">
        <v>33.262999999999998</v>
      </c>
      <c r="U1139" s="126">
        <v>1E-3</v>
      </c>
    </row>
    <row r="1140" spans="3:21" customFormat="1" x14ac:dyDescent="0.3">
      <c r="C1140" s="124"/>
      <c r="D1140" s="22" t="s">
        <v>83</v>
      </c>
      <c r="E1140" s="23">
        <v>412</v>
      </c>
      <c r="F1140" s="19">
        <f t="shared" si="103"/>
        <v>0.27651006711409398</v>
      </c>
      <c r="G1140" s="23">
        <v>99</v>
      </c>
      <c r="H1140" s="19">
        <f t="shared" si="104"/>
        <v>0.47142857142857142</v>
      </c>
      <c r="I1140" s="23">
        <v>511</v>
      </c>
      <c r="J1140" s="127"/>
      <c r="K1140" s="127"/>
      <c r="M1140" s="124"/>
      <c r="N1140" s="22" t="s">
        <v>83</v>
      </c>
      <c r="O1140" s="23">
        <v>412</v>
      </c>
      <c r="P1140" s="19">
        <f t="shared" si="105"/>
        <v>0.80626223091976512</v>
      </c>
      <c r="Q1140" s="23">
        <v>99</v>
      </c>
      <c r="R1140" s="19">
        <f t="shared" si="106"/>
        <v>0.19373776908023482</v>
      </c>
      <c r="S1140" s="23">
        <v>511</v>
      </c>
      <c r="T1140" s="127"/>
      <c r="U1140" s="127"/>
    </row>
    <row r="1141" spans="3:21" customFormat="1" x14ac:dyDescent="0.3">
      <c r="C1141" s="123" t="s">
        <v>381</v>
      </c>
      <c r="D1141" s="22" t="s">
        <v>82</v>
      </c>
      <c r="E1141" s="23">
        <v>1348</v>
      </c>
      <c r="F1141" s="19">
        <f t="shared" si="103"/>
        <v>0.90469798657718126</v>
      </c>
      <c r="G1141" s="23">
        <v>179</v>
      </c>
      <c r="H1141" s="19">
        <f t="shared" si="104"/>
        <v>0.85238095238095235</v>
      </c>
      <c r="I1141" s="23">
        <v>1527</v>
      </c>
      <c r="J1141" s="127">
        <v>5.5110000000000001</v>
      </c>
      <c r="K1141" s="126">
        <v>1.9E-2</v>
      </c>
      <c r="M1141" s="123" t="s">
        <v>381</v>
      </c>
      <c r="N1141" s="22" t="s">
        <v>82</v>
      </c>
      <c r="O1141" s="23">
        <v>1348</v>
      </c>
      <c r="P1141" s="19">
        <f t="shared" si="105"/>
        <v>0.88277668631303208</v>
      </c>
      <c r="Q1141" s="23">
        <v>179</v>
      </c>
      <c r="R1141" s="19">
        <f t="shared" si="106"/>
        <v>0.11722331368696791</v>
      </c>
      <c r="S1141" s="23">
        <v>1527</v>
      </c>
      <c r="T1141" s="127">
        <v>5.5110000000000001</v>
      </c>
      <c r="U1141" s="126">
        <v>1.9E-2</v>
      </c>
    </row>
    <row r="1142" spans="3:21" customFormat="1" x14ac:dyDescent="0.3">
      <c r="C1142" s="124"/>
      <c r="D1142" s="22" t="s">
        <v>83</v>
      </c>
      <c r="E1142" s="23">
        <v>142</v>
      </c>
      <c r="F1142" s="19">
        <f t="shared" si="103"/>
        <v>9.5302013422818799E-2</v>
      </c>
      <c r="G1142" s="23">
        <v>31</v>
      </c>
      <c r="H1142" s="19">
        <f t="shared" si="104"/>
        <v>0.14761904761904762</v>
      </c>
      <c r="I1142" s="23">
        <v>173</v>
      </c>
      <c r="J1142" s="127"/>
      <c r="K1142" s="127"/>
      <c r="M1142" s="124"/>
      <c r="N1142" s="22" t="s">
        <v>83</v>
      </c>
      <c r="O1142" s="23">
        <v>142</v>
      </c>
      <c r="P1142" s="19">
        <f t="shared" si="105"/>
        <v>0.82080924855491333</v>
      </c>
      <c r="Q1142" s="23">
        <v>31</v>
      </c>
      <c r="R1142" s="19">
        <f t="shared" si="106"/>
        <v>0.1791907514450867</v>
      </c>
      <c r="S1142" s="23">
        <v>173</v>
      </c>
      <c r="T1142" s="127"/>
      <c r="U1142" s="127"/>
    </row>
    <row r="1143" spans="3:21" customFormat="1" x14ac:dyDescent="0.3">
      <c r="C1143" s="123" t="s">
        <v>382</v>
      </c>
      <c r="D1143" s="22" t="s">
        <v>82</v>
      </c>
      <c r="E1143" s="23">
        <v>1478</v>
      </c>
      <c r="F1143" s="19">
        <f t="shared" si="103"/>
        <v>0.99194630872483225</v>
      </c>
      <c r="G1143" s="23">
        <v>209</v>
      </c>
      <c r="H1143" s="19">
        <f t="shared" si="104"/>
        <v>0.99523809523809526</v>
      </c>
      <c r="I1143" s="23">
        <v>1687</v>
      </c>
      <c r="J1143" s="127">
        <v>0.26300000000000001</v>
      </c>
      <c r="K1143" s="127">
        <v>0.60799999999999998</v>
      </c>
      <c r="M1143" s="123" t="s">
        <v>382</v>
      </c>
      <c r="N1143" s="22" t="s">
        <v>82</v>
      </c>
      <c r="O1143" s="23">
        <v>1478</v>
      </c>
      <c r="P1143" s="19">
        <f t="shared" si="105"/>
        <v>0.87611144042679312</v>
      </c>
      <c r="Q1143" s="23">
        <v>209</v>
      </c>
      <c r="R1143" s="19">
        <f t="shared" si="106"/>
        <v>0.12388855957320688</v>
      </c>
      <c r="S1143" s="23">
        <v>1687</v>
      </c>
      <c r="T1143" s="127">
        <v>0.26300000000000001</v>
      </c>
      <c r="U1143" s="127">
        <v>0.60799999999999998</v>
      </c>
    </row>
    <row r="1144" spans="3:21" customFormat="1" x14ac:dyDescent="0.3">
      <c r="C1144" s="124"/>
      <c r="D1144" s="22" t="s">
        <v>83</v>
      </c>
      <c r="E1144" s="23">
        <v>12</v>
      </c>
      <c r="F1144" s="19">
        <f t="shared" si="103"/>
        <v>8.0536912751677861E-3</v>
      </c>
      <c r="G1144" s="23">
        <v>1</v>
      </c>
      <c r="H1144" s="19">
        <f t="shared" si="104"/>
        <v>4.7619047619047623E-3</v>
      </c>
      <c r="I1144" s="23">
        <v>13</v>
      </c>
      <c r="J1144" s="127"/>
      <c r="K1144" s="127"/>
      <c r="M1144" s="124"/>
      <c r="N1144" s="22" t="s">
        <v>83</v>
      </c>
      <c r="O1144" s="23">
        <v>12</v>
      </c>
      <c r="P1144" s="19">
        <f t="shared" si="105"/>
        <v>0.92307692307692313</v>
      </c>
      <c r="Q1144" s="23">
        <v>1</v>
      </c>
      <c r="R1144" s="19">
        <f t="shared" si="106"/>
        <v>7.6923076923076927E-2</v>
      </c>
      <c r="S1144" s="23">
        <v>13</v>
      </c>
      <c r="T1144" s="127"/>
      <c r="U1144" s="127"/>
    </row>
    <row r="1145" spans="3:21" customFormat="1" x14ac:dyDescent="0.3">
      <c r="C1145" s="123" t="s">
        <v>383</v>
      </c>
      <c r="D1145" s="22" t="s">
        <v>82</v>
      </c>
      <c r="E1145" s="23">
        <v>1395</v>
      </c>
      <c r="F1145" s="19">
        <f t="shared" si="103"/>
        <v>0.93624161073825507</v>
      </c>
      <c r="G1145" s="23">
        <v>193</v>
      </c>
      <c r="H1145" s="19">
        <f t="shared" si="104"/>
        <v>0.919047619047619</v>
      </c>
      <c r="I1145" s="23">
        <v>1588</v>
      </c>
      <c r="J1145" s="127">
        <v>0.88400000000000001</v>
      </c>
      <c r="K1145" s="127">
        <v>0.34699999999999998</v>
      </c>
      <c r="M1145" s="123" t="s">
        <v>383</v>
      </c>
      <c r="N1145" s="22" t="s">
        <v>82</v>
      </c>
      <c r="O1145" s="23">
        <v>1395</v>
      </c>
      <c r="P1145" s="19">
        <f t="shared" si="105"/>
        <v>0.87846347607052899</v>
      </c>
      <c r="Q1145" s="23">
        <v>193</v>
      </c>
      <c r="R1145" s="19">
        <f t="shared" si="106"/>
        <v>0.12153652392947104</v>
      </c>
      <c r="S1145" s="23">
        <v>1588</v>
      </c>
      <c r="T1145" s="127">
        <v>0.88400000000000001</v>
      </c>
      <c r="U1145" s="127">
        <v>0.34699999999999998</v>
      </c>
    </row>
    <row r="1146" spans="3:21" customFormat="1" x14ac:dyDescent="0.3">
      <c r="C1146" s="124"/>
      <c r="D1146" s="22" t="s">
        <v>83</v>
      </c>
      <c r="E1146" s="23">
        <v>95</v>
      </c>
      <c r="F1146" s="19">
        <f t="shared" si="103"/>
        <v>6.3758389261744972E-2</v>
      </c>
      <c r="G1146" s="23">
        <v>17</v>
      </c>
      <c r="H1146" s="19">
        <f t="shared" si="104"/>
        <v>8.0952380952380956E-2</v>
      </c>
      <c r="I1146" s="23">
        <v>112</v>
      </c>
      <c r="J1146" s="127"/>
      <c r="K1146" s="127"/>
      <c r="M1146" s="124"/>
      <c r="N1146" s="22" t="s">
        <v>83</v>
      </c>
      <c r="O1146" s="23">
        <v>95</v>
      </c>
      <c r="P1146" s="19">
        <f t="shared" si="105"/>
        <v>0.8482142857142857</v>
      </c>
      <c r="Q1146" s="23">
        <v>17</v>
      </c>
      <c r="R1146" s="19">
        <f t="shared" si="106"/>
        <v>0.15178571428571427</v>
      </c>
      <c r="S1146" s="23">
        <v>112</v>
      </c>
      <c r="T1146" s="127"/>
      <c r="U1146" s="127"/>
    </row>
    <row r="1147" spans="3:21" customFormat="1" x14ac:dyDescent="0.3">
      <c r="C1147" s="123" t="s">
        <v>384</v>
      </c>
      <c r="D1147" s="22" t="s">
        <v>82</v>
      </c>
      <c r="E1147" s="23">
        <v>1412</v>
      </c>
      <c r="F1147" s="19">
        <f t="shared" si="103"/>
        <v>0.94765100671140945</v>
      </c>
      <c r="G1147" s="23">
        <v>192</v>
      </c>
      <c r="H1147" s="19">
        <f t="shared" si="104"/>
        <v>0.91428571428571426</v>
      </c>
      <c r="I1147" s="23">
        <v>1604</v>
      </c>
      <c r="J1147" s="127">
        <v>3.8460000000000001</v>
      </c>
      <c r="K1147" s="127">
        <v>0.05</v>
      </c>
      <c r="M1147" s="123" t="s">
        <v>384</v>
      </c>
      <c r="N1147" s="22" t="s">
        <v>82</v>
      </c>
      <c r="O1147" s="23">
        <v>1412</v>
      </c>
      <c r="P1147" s="19">
        <f t="shared" si="105"/>
        <v>0.88029925187032421</v>
      </c>
      <c r="Q1147" s="23">
        <v>192</v>
      </c>
      <c r="R1147" s="19">
        <f t="shared" si="106"/>
        <v>0.11970074812967581</v>
      </c>
      <c r="S1147" s="23">
        <v>1604</v>
      </c>
      <c r="T1147" s="127">
        <v>3.8460000000000001</v>
      </c>
      <c r="U1147" s="127">
        <v>0.05</v>
      </c>
    </row>
    <row r="1148" spans="3:21" customFormat="1" x14ac:dyDescent="0.3">
      <c r="C1148" s="124"/>
      <c r="D1148" s="22" t="s">
        <v>83</v>
      </c>
      <c r="E1148" s="23">
        <v>78</v>
      </c>
      <c r="F1148" s="19">
        <f t="shared" si="103"/>
        <v>5.2348993288590606E-2</v>
      </c>
      <c r="G1148" s="23">
        <v>18</v>
      </c>
      <c r="H1148" s="19">
        <f t="shared" si="104"/>
        <v>8.5714285714285715E-2</v>
      </c>
      <c r="I1148" s="23">
        <v>96</v>
      </c>
      <c r="J1148" s="127"/>
      <c r="K1148" s="127"/>
      <c r="M1148" s="124"/>
      <c r="N1148" s="22" t="s">
        <v>83</v>
      </c>
      <c r="O1148" s="23">
        <v>78</v>
      </c>
      <c r="P1148" s="19">
        <f t="shared" si="105"/>
        <v>0.8125</v>
      </c>
      <c r="Q1148" s="23">
        <v>18</v>
      </c>
      <c r="R1148" s="19">
        <f t="shared" si="106"/>
        <v>0.1875</v>
      </c>
      <c r="S1148" s="23">
        <v>96</v>
      </c>
      <c r="T1148" s="127"/>
      <c r="U1148" s="127"/>
    </row>
    <row r="1149" spans="3:21" customFormat="1" x14ac:dyDescent="0.3">
      <c r="C1149" s="123" t="s">
        <v>385</v>
      </c>
      <c r="D1149" s="22" t="s">
        <v>96</v>
      </c>
      <c r="E1149" s="23">
        <v>138</v>
      </c>
      <c r="F1149" s="19">
        <f t="shared" si="103"/>
        <v>9.261744966442953E-2</v>
      </c>
      <c r="G1149" s="23">
        <v>17</v>
      </c>
      <c r="H1149" s="19">
        <f t="shared" si="104"/>
        <v>8.0952380952380956E-2</v>
      </c>
      <c r="I1149" s="23">
        <v>155</v>
      </c>
      <c r="J1149" s="127">
        <v>5.5339999999999998</v>
      </c>
      <c r="K1149" s="127">
        <v>0.13700000000000001</v>
      </c>
      <c r="M1149" s="123" t="s">
        <v>385</v>
      </c>
      <c r="N1149" s="22" t="s">
        <v>96</v>
      </c>
      <c r="O1149" s="23">
        <v>138</v>
      </c>
      <c r="P1149" s="19">
        <f t="shared" si="105"/>
        <v>0.89032258064516134</v>
      </c>
      <c r="Q1149" s="23">
        <v>17</v>
      </c>
      <c r="R1149" s="19">
        <f t="shared" si="106"/>
        <v>0.10967741935483871</v>
      </c>
      <c r="S1149" s="23">
        <v>155</v>
      </c>
      <c r="T1149" s="127">
        <v>5.5339999999999998</v>
      </c>
      <c r="U1149" s="127">
        <v>0.13700000000000001</v>
      </c>
    </row>
    <row r="1150" spans="3:21" customFormat="1" x14ac:dyDescent="0.3">
      <c r="C1150" s="124"/>
      <c r="D1150" s="22" t="s">
        <v>97</v>
      </c>
      <c r="E1150" s="23">
        <v>158</v>
      </c>
      <c r="F1150" s="19">
        <f t="shared" si="103"/>
        <v>0.10604026845637583</v>
      </c>
      <c r="G1150" s="23">
        <v>16</v>
      </c>
      <c r="H1150" s="19">
        <f t="shared" si="104"/>
        <v>7.6190476190476197E-2</v>
      </c>
      <c r="I1150" s="23">
        <v>174</v>
      </c>
      <c r="J1150" s="127"/>
      <c r="K1150" s="127"/>
      <c r="M1150" s="124"/>
      <c r="N1150" s="22" t="s">
        <v>97</v>
      </c>
      <c r="O1150" s="23">
        <v>158</v>
      </c>
      <c r="P1150" s="19">
        <f t="shared" si="105"/>
        <v>0.90804597701149425</v>
      </c>
      <c r="Q1150" s="23">
        <v>16</v>
      </c>
      <c r="R1150" s="19">
        <f t="shared" si="106"/>
        <v>9.1954022988505746E-2</v>
      </c>
      <c r="S1150" s="23">
        <v>174</v>
      </c>
      <c r="T1150" s="127"/>
      <c r="U1150" s="127"/>
    </row>
    <row r="1151" spans="3:21" customFormat="1" x14ac:dyDescent="0.3">
      <c r="C1151" s="124"/>
      <c r="D1151" s="22" t="s">
        <v>98</v>
      </c>
      <c r="E1151" s="23">
        <v>64</v>
      </c>
      <c r="F1151" s="19">
        <f t="shared" si="103"/>
        <v>4.2953020134228186E-2</v>
      </c>
      <c r="G1151" s="23">
        <v>4</v>
      </c>
      <c r="H1151" s="19">
        <f t="shared" si="104"/>
        <v>1.9047619047619049E-2</v>
      </c>
      <c r="I1151" s="23">
        <v>68</v>
      </c>
      <c r="J1151" s="127"/>
      <c r="K1151" s="127"/>
      <c r="M1151" s="124"/>
      <c r="N1151" s="22" t="s">
        <v>98</v>
      </c>
      <c r="O1151" s="23">
        <v>64</v>
      </c>
      <c r="P1151" s="19">
        <f t="shared" si="105"/>
        <v>0.94117647058823528</v>
      </c>
      <c r="Q1151" s="23">
        <v>4</v>
      </c>
      <c r="R1151" s="19">
        <f t="shared" si="106"/>
        <v>5.8823529411764705E-2</v>
      </c>
      <c r="S1151" s="23">
        <v>68</v>
      </c>
      <c r="T1151" s="127"/>
      <c r="U1151" s="127"/>
    </row>
    <row r="1152" spans="3:21" customFormat="1" x14ac:dyDescent="0.3">
      <c r="C1152" s="124"/>
      <c r="D1152" s="22" t="s">
        <v>89</v>
      </c>
      <c r="E1152" s="23">
        <v>1130</v>
      </c>
      <c r="F1152" s="19">
        <f t="shared" si="103"/>
        <v>0.75838926174496646</v>
      </c>
      <c r="G1152" s="23">
        <v>173</v>
      </c>
      <c r="H1152" s="19">
        <f t="shared" si="104"/>
        <v>0.82380952380952377</v>
      </c>
      <c r="I1152" s="23">
        <v>1303</v>
      </c>
      <c r="J1152" s="127"/>
      <c r="K1152" s="127"/>
      <c r="M1152" s="124"/>
      <c r="N1152" s="22" t="s">
        <v>89</v>
      </c>
      <c r="O1152" s="23">
        <v>1130</v>
      </c>
      <c r="P1152" s="19">
        <f t="shared" si="105"/>
        <v>0.86722947045280119</v>
      </c>
      <c r="Q1152" s="23">
        <v>173</v>
      </c>
      <c r="R1152" s="19">
        <f t="shared" si="106"/>
        <v>0.13277052954719878</v>
      </c>
      <c r="S1152" s="23">
        <v>1303</v>
      </c>
      <c r="T1152" s="127"/>
      <c r="U1152" s="127"/>
    </row>
    <row r="1153" spans="3:21" customFormat="1" x14ac:dyDescent="0.3">
      <c r="C1153" s="123" t="s">
        <v>386</v>
      </c>
      <c r="D1153" s="22" t="s">
        <v>82</v>
      </c>
      <c r="E1153" s="23">
        <v>1485</v>
      </c>
      <c r="F1153" s="19">
        <f t="shared" si="103"/>
        <v>0.99664429530201337</v>
      </c>
      <c r="G1153" s="23">
        <v>208</v>
      </c>
      <c r="H1153" s="19">
        <f t="shared" si="104"/>
        <v>0.99047619047619051</v>
      </c>
      <c r="I1153" s="23">
        <v>1693</v>
      </c>
      <c r="J1153" s="127">
        <v>1.708</v>
      </c>
      <c r="K1153" s="127">
        <v>0.191</v>
      </c>
      <c r="M1153" s="123" t="s">
        <v>386</v>
      </c>
      <c r="N1153" s="22" t="s">
        <v>82</v>
      </c>
      <c r="O1153" s="23">
        <v>1485</v>
      </c>
      <c r="P1153" s="19">
        <f t="shared" si="105"/>
        <v>0.87714116952155941</v>
      </c>
      <c r="Q1153" s="23">
        <v>208</v>
      </c>
      <c r="R1153" s="19">
        <f t="shared" si="106"/>
        <v>0.12285883047844064</v>
      </c>
      <c r="S1153" s="23">
        <v>1693</v>
      </c>
      <c r="T1153" s="127">
        <v>1.708</v>
      </c>
      <c r="U1153" s="127">
        <v>0.191</v>
      </c>
    </row>
    <row r="1154" spans="3:21" customFormat="1" x14ac:dyDescent="0.3">
      <c r="C1154" s="124"/>
      <c r="D1154" s="22" t="s">
        <v>83</v>
      </c>
      <c r="E1154" s="23">
        <v>5</v>
      </c>
      <c r="F1154" s="19">
        <f t="shared" si="103"/>
        <v>3.3557046979865771E-3</v>
      </c>
      <c r="G1154" s="23">
        <v>2</v>
      </c>
      <c r="H1154" s="19">
        <f t="shared" si="104"/>
        <v>9.5238095238095247E-3</v>
      </c>
      <c r="I1154" s="23">
        <v>7</v>
      </c>
      <c r="J1154" s="127"/>
      <c r="K1154" s="127"/>
      <c r="M1154" s="124"/>
      <c r="N1154" s="22" t="s">
        <v>83</v>
      </c>
      <c r="O1154" s="23">
        <v>5</v>
      </c>
      <c r="P1154" s="19">
        <f t="shared" si="105"/>
        <v>0.7142857142857143</v>
      </c>
      <c r="Q1154" s="23">
        <v>2</v>
      </c>
      <c r="R1154" s="19">
        <f t="shared" si="106"/>
        <v>0.2857142857142857</v>
      </c>
      <c r="S1154" s="23">
        <v>7</v>
      </c>
      <c r="T1154" s="127"/>
      <c r="U1154" s="127"/>
    </row>
    <row r="1155" spans="3:21" customFormat="1" x14ac:dyDescent="0.3">
      <c r="C1155" s="123" t="s">
        <v>387</v>
      </c>
      <c r="D1155" s="22" t="s">
        <v>82</v>
      </c>
      <c r="E1155" s="23">
        <v>1487</v>
      </c>
      <c r="F1155" s="19">
        <f t="shared" si="103"/>
        <v>0.99798657718120809</v>
      </c>
      <c r="G1155" s="23">
        <v>210</v>
      </c>
      <c r="H1155" s="19">
        <f t="shared" si="104"/>
        <v>1</v>
      </c>
      <c r="I1155" s="23">
        <v>1697</v>
      </c>
      <c r="J1155" s="127">
        <v>0.42399999999999999</v>
      </c>
      <c r="K1155" s="127">
        <v>0.51500000000000001</v>
      </c>
      <c r="M1155" s="123" t="s">
        <v>387</v>
      </c>
      <c r="N1155" s="22" t="s">
        <v>82</v>
      </c>
      <c r="O1155" s="23">
        <v>1487</v>
      </c>
      <c r="P1155" s="19">
        <f t="shared" si="105"/>
        <v>0.87625220978196816</v>
      </c>
      <c r="Q1155" s="23">
        <v>210</v>
      </c>
      <c r="R1155" s="19">
        <f t="shared" si="106"/>
        <v>0.12374779021803183</v>
      </c>
      <c r="S1155" s="23">
        <v>1697</v>
      </c>
      <c r="T1155" s="127">
        <v>0.42399999999999999</v>
      </c>
      <c r="U1155" s="127">
        <v>0.51500000000000001</v>
      </c>
    </row>
    <row r="1156" spans="3:21" customFormat="1" x14ac:dyDescent="0.3">
      <c r="C1156" s="124"/>
      <c r="D1156" s="22" t="s">
        <v>83</v>
      </c>
      <c r="E1156" s="23">
        <v>3</v>
      </c>
      <c r="F1156" s="19">
        <f t="shared" si="103"/>
        <v>2.0134228187919465E-3</v>
      </c>
      <c r="G1156" s="23">
        <v>0</v>
      </c>
      <c r="H1156" s="19">
        <f t="shared" si="104"/>
        <v>0</v>
      </c>
      <c r="I1156" s="23">
        <v>3</v>
      </c>
      <c r="J1156" s="127"/>
      <c r="K1156" s="127"/>
      <c r="M1156" s="124"/>
      <c r="N1156" s="22" t="s">
        <v>83</v>
      </c>
      <c r="O1156" s="23">
        <v>3</v>
      </c>
      <c r="P1156" s="19">
        <f t="shared" si="105"/>
        <v>1</v>
      </c>
      <c r="Q1156" s="23">
        <v>0</v>
      </c>
      <c r="R1156" s="19">
        <f t="shared" si="106"/>
        <v>0</v>
      </c>
      <c r="S1156" s="23">
        <v>3</v>
      </c>
      <c r="T1156" s="127"/>
      <c r="U1156" s="127"/>
    </row>
    <row r="1157" spans="3:21" customFormat="1" x14ac:dyDescent="0.3">
      <c r="C1157" s="123" t="s">
        <v>418</v>
      </c>
      <c r="D1157" s="22" t="s">
        <v>82</v>
      </c>
      <c r="E1157" s="23">
        <v>1489</v>
      </c>
      <c r="F1157" s="19">
        <f t="shared" si="103"/>
        <v>0.9993288590604027</v>
      </c>
      <c r="G1157" s="23">
        <v>210</v>
      </c>
      <c r="H1157" s="19">
        <f t="shared" si="104"/>
        <v>1</v>
      </c>
      <c r="I1157" s="23">
        <v>1699</v>
      </c>
      <c r="J1157" s="127">
        <v>0.14099999999999999</v>
      </c>
      <c r="K1157" s="127">
        <v>0.70699999999999996</v>
      </c>
      <c r="M1157" s="123" t="s">
        <v>418</v>
      </c>
      <c r="N1157" s="22" t="s">
        <v>82</v>
      </c>
      <c r="O1157" s="23">
        <v>1489</v>
      </c>
      <c r="P1157" s="19">
        <f t="shared" si="105"/>
        <v>0.87639788110653327</v>
      </c>
      <c r="Q1157" s="23">
        <v>210</v>
      </c>
      <c r="R1157" s="19">
        <f t="shared" si="106"/>
        <v>0.12360211889346674</v>
      </c>
      <c r="S1157" s="23">
        <v>1699</v>
      </c>
      <c r="T1157" s="127">
        <v>0.14099999999999999</v>
      </c>
      <c r="U1157" s="127">
        <v>0.70699999999999996</v>
      </c>
    </row>
    <row r="1158" spans="3:21" customFormat="1" x14ac:dyDescent="0.3">
      <c r="C1158" s="124"/>
      <c r="D1158" s="22" t="s">
        <v>83</v>
      </c>
      <c r="E1158" s="23">
        <v>1</v>
      </c>
      <c r="F1158" s="19">
        <f t="shared" si="103"/>
        <v>6.711409395973154E-4</v>
      </c>
      <c r="G1158" s="23">
        <v>0</v>
      </c>
      <c r="H1158" s="19">
        <f t="shared" si="104"/>
        <v>0</v>
      </c>
      <c r="I1158" s="23">
        <v>1</v>
      </c>
      <c r="J1158" s="127"/>
      <c r="K1158" s="127"/>
      <c r="M1158" s="124"/>
      <c r="N1158" s="22" t="s">
        <v>83</v>
      </c>
      <c r="O1158" s="23">
        <v>1</v>
      </c>
      <c r="P1158" s="19">
        <f t="shared" si="105"/>
        <v>1</v>
      </c>
      <c r="Q1158" s="23">
        <v>0</v>
      </c>
      <c r="R1158" s="19">
        <f t="shared" si="106"/>
        <v>0</v>
      </c>
      <c r="S1158" s="23">
        <v>1</v>
      </c>
      <c r="T1158" s="127"/>
      <c r="U1158" s="127"/>
    </row>
    <row r="1159" spans="3:21" customFormat="1" x14ac:dyDescent="0.3">
      <c r="C1159" s="123" t="s">
        <v>388</v>
      </c>
      <c r="D1159" s="22" t="s">
        <v>105</v>
      </c>
      <c r="E1159" s="23">
        <v>9</v>
      </c>
      <c r="F1159" s="19">
        <f t="shared" si="103"/>
        <v>6.0402684563758387E-3</v>
      </c>
      <c r="G1159" s="23">
        <v>1</v>
      </c>
      <c r="H1159" s="19">
        <f t="shared" si="104"/>
        <v>4.7619047619047623E-3</v>
      </c>
      <c r="I1159" s="23">
        <v>10</v>
      </c>
      <c r="J1159" s="127">
        <v>0.33400000000000002</v>
      </c>
      <c r="K1159" s="127">
        <v>0.84599999999999997</v>
      </c>
      <c r="M1159" s="123" t="s">
        <v>388</v>
      </c>
      <c r="N1159" s="22" t="s">
        <v>105</v>
      </c>
      <c r="O1159" s="23">
        <v>9</v>
      </c>
      <c r="P1159" s="19">
        <f t="shared" si="105"/>
        <v>0.9</v>
      </c>
      <c r="Q1159" s="23">
        <v>1</v>
      </c>
      <c r="R1159" s="19">
        <f t="shared" si="106"/>
        <v>0.1</v>
      </c>
      <c r="S1159" s="23">
        <v>10</v>
      </c>
      <c r="T1159" s="127">
        <v>0.33400000000000002</v>
      </c>
      <c r="U1159" s="127">
        <v>0.84599999999999997</v>
      </c>
    </row>
    <row r="1160" spans="3:21" customFormat="1" x14ac:dyDescent="0.3">
      <c r="C1160" s="124"/>
      <c r="D1160" s="22" t="s">
        <v>106</v>
      </c>
      <c r="E1160" s="23">
        <v>1479</v>
      </c>
      <c r="F1160" s="19">
        <f t="shared" si="103"/>
        <v>0.99261744966442955</v>
      </c>
      <c r="G1160" s="23">
        <v>209</v>
      </c>
      <c r="H1160" s="19">
        <f t="shared" si="104"/>
        <v>0.99523809523809526</v>
      </c>
      <c r="I1160" s="23">
        <v>1688</v>
      </c>
      <c r="J1160" s="127"/>
      <c r="K1160" s="127"/>
      <c r="M1160" s="124"/>
      <c r="N1160" s="22" t="s">
        <v>106</v>
      </c>
      <c r="O1160" s="23">
        <v>1479</v>
      </c>
      <c r="P1160" s="19">
        <f t="shared" si="105"/>
        <v>0.87618483412322279</v>
      </c>
      <c r="Q1160" s="23">
        <v>209</v>
      </c>
      <c r="R1160" s="19">
        <f t="shared" si="106"/>
        <v>0.12381516587677725</v>
      </c>
      <c r="S1160" s="23">
        <v>1688</v>
      </c>
      <c r="T1160" s="127"/>
      <c r="U1160" s="127"/>
    </row>
    <row r="1161" spans="3:21" customFormat="1" x14ac:dyDescent="0.3">
      <c r="C1161" s="124"/>
      <c r="D1161" s="22" t="s">
        <v>107</v>
      </c>
      <c r="E1161" s="23">
        <v>2</v>
      </c>
      <c r="F1161" s="19">
        <f t="shared" si="103"/>
        <v>1.3422818791946308E-3</v>
      </c>
      <c r="G1161" s="23">
        <v>0</v>
      </c>
      <c r="H1161" s="19">
        <f t="shared" si="104"/>
        <v>0</v>
      </c>
      <c r="I1161" s="23">
        <v>2</v>
      </c>
      <c r="J1161" s="127"/>
      <c r="K1161" s="127"/>
      <c r="M1161" s="124"/>
      <c r="N1161" s="22" t="s">
        <v>107</v>
      </c>
      <c r="O1161" s="23">
        <v>2</v>
      </c>
      <c r="P1161" s="19">
        <f t="shared" si="105"/>
        <v>1</v>
      </c>
      <c r="Q1161" s="23">
        <v>0</v>
      </c>
      <c r="R1161" s="19">
        <f t="shared" si="106"/>
        <v>0</v>
      </c>
      <c r="S1161" s="23">
        <v>2</v>
      </c>
      <c r="T1161" s="127"/>
      <c r="U1161" s="127"/>
    </row>
    <row r="1162" spans="3:21" customFormat="1" x14ac:dyDescent="0.3">
      <c r="C1162" s="123" t="s">
        <v>389</v>
      </c>
      <c r="D1162" s="22" t="s">
        <v>82</v>
      </c>
      <c r="E1162" s="23">
        <v>1325</v>
      </c>
      <c r="F1162" s="19">
        <f t="shared" si="103"/>
        <v>0.88926174496644295</v>
      </c>
      <c r="G1162" s="23">
        <v>174</v>
      </c>
      <c r="H1162" s="19">
        <f t="shared" si="104"/>
        <v>0.82857142857142863</v>
      </c>
      <c r="I1162" s="23">
        <v>1499</v>
      </c>
      <c r="J1162" s="127">
        <v>6.5030000000000001</v>
      </c>
      <c r="K1162" s="126">
        <v>1.0999999999999999E-2</v>
      </c>
      <c r="M1162" s="123" t="s">
        <v>389</v>
      </c>
      <c r="N1162" s="22" t="s">
        <v>82</v>
      </c>
      <c r="O1162" s="23">
        <v>1325</v>
      </c>
      <c r="P1162" s="19">
        <f t="shared" si="105"/>
        <v>0.88392261507671777</v>
      </c>
      <c r="Q1162" s="23">
        <v>174</v>
      </c>
      <c r="R1162" s="19">
        <f t="shared" si="106"/>
        <v>0.11607738492328219</v>
      </c>
      <c r="S1162" s="23">
        <v>1499</v>
      </c>
      <c r="T1162" s="127">
        <v>6.5030000000000001</v>
      </c>
      <c r="U1162" s="126">
        <v>1.0999999999999999E-2</v>
      </c>
    </row>
    <row r="1163" spans="3:21" customFormat="1" x14ac:dyDescent="0.3">
      <c r="C1163" s="124"/>
      <c r="D1163" s="22" t="s">
        <v>83</v>
      </c>
      <c r="E1163" s="23">
        <v>165</v>
      </c>
      <c r="F1163" s="19">
        <f t="shared" si="103"/>
        <v>0.11073825503355705</v>
      </c>
      <c r="G1163" s="23">
        <v>36</v>
      </c>
      <c r="H1163" s="19">
        <f t="shared" si="104"/>
        <v>0.17142857142857143</v>
      </c>
      <c r="I1163" s="23">
        <v>201</v>
      </c>
      <c r="J1163" s="127"/>
      <c r="K1163" s="127"/>
      <c r="M1163" s="124"/>
      <c r="N1163" s="22" t="s">
        <v>83</v>
      </c>
      <c r="O1163" s="23">
        <v>165</v>
      </c>
      <c r="P1163" s="19">
        <f t="shared" si="105"/>
        <v>0.82089552238805974</v>
      </c>
      <c r="Q1163" s="23">
        <v>36</v>
      </c>
      <c r="R1163" s="19">
        <f t="shared" si="106"/>
        <v>0.17910447761194029</v>
      </c>
      <c r="S1163" s="23">
        <v>201</v>
      </c>
      <c r="T1163" s="127"/>
      <c r="U1163" s="127"/>
    </row>
    <row r="1164" spans="3:21" customFormat="1" x14ac:dyDescent="0.3">
      <c r="C1164" s="123" t="s">
        <v>390</v>
      </c>
      <c r="D1164" s="22" t="s">
        <v>82</v>
      </c>
      <c r="E1164" s="23">
        <v>1334</v>
      </c>
      <c r="F1164" s="19">
        <f t="shared" si="103"/>
        <v>0.89530201342281879</v>
      </c>
      <c r="G1164" s="23">
        <v>178</v>
      </c>
      <c r="H1164" s="19">
        <f t="shared" si="104"/>
        <v>0.84761904761904761</v>
      </c>
      <c r="I1164" s="23">
        <v>1512</v>
      </c>
      <c r="J1164" s="127">
        <v>4.2549999999999999</v>
      </c>
      <c r="K1164" s="126">
        <v>3.9E-2</v>
      </c>
      <c r="M1164" s="123" t="s">
        <v>390</v>
      </c>
      <c r="N1164" s="22" t="s">
        <v>82</v>
      </c>
      <c r="O1164" s="23">
        <v>1334</v>
      </c>
      <c r="P1164" s="19">
        <f t="shared" si="105"/>
        <v>0.88227513227513232</v>
      </c>
      <c r="Q1164" s="23">
        <v>178</v>
      </c>
      <c r="R1164" s="19">
        <f t="shared" si="106"/>
        <v>0.11772486772486772</v>
      </c>
      <c r="S1164" s="23">
        <v>1512</v>
      </c>
      <c r="T1164" s="127">
        <v>4.2549999999999999</v>
      </c>
      <c r="U1164" s="126">
        <v>3.9E-2</v>
      </c>
    </row>
    <row r="1165" spans="3:21" customFormat="1" x14ac:dyDescent="0.3">
      <c r="C1165" s="124"/>
      <c r="D1165" s="22" t="s">
        <v>83</v>
      </c>
      <c r="E1165" s="23">
        <v>156</v>
      </c>
      <c r="F1165" s="19">
        <f t="shared" si="103"/>
        <v>0.10469798657718121</v>
      </c>
      <c r="G1165" s="23">
        <v>32</v>
      </c>
      <c r="H1165" s="19">
        <f t="shared" si="104"/>
        <v>0.15238095238095239</v>
      </c>
      <c r="I1165" s="23">
        <v>188</v>
      </c>
      <c r="J1165" s="127"/>
      <c r="K1165" s="127"/>
      <c r="M1165" s="124"/>
      <c r="N1165" s="22" t="s">
        <v>83</v>
      </c>
      <c r="O1165" s="23">
        <v>156</v>
      </c>
      <c r="P1165" s="19">
        <f t="shared" si="105"/>
        <v>0.82978723404255317</v>
      </c>
      <c r="Q1165" s="23">
        <v>32</v>
      </c>
      <c r="R1165" s="19">
        <f t="shared" si="106"/>
        <v>0.1702127659574468</v>
      </c>
      <c r="S1165" s="23">
        <v>188</v>
      </c>
      <c r="T1165" s="127"/>
      <c r="U1165" s="127"/>
    </row>
    <row r="1166" spans="3:21" customFormat="1" x14ac:dyDescent="0.3">
      <c r="C1166" s="123" t="s">
        <v>391</v>
      </c>
      <c r="D1166" s="22" t="s">
        <v>82</v>
      </c>
      <c r="E1166" s="23">
        <v>1463</v>
      </c>
      <c r="F1166" s="19">
        <f t="shared" si="103"/>
        <v>0.98187919463087248</v>
      </c>
      <c r="G1166" s="23">
        <v>207</v>
      </c>
      <c r="H1166" s="19">
        <f t="shared" si="104"/>
        <v>0.98571428571428577</v>
      </c>
      <c r="I1166" s="23">
        <v>1670</v>
      </c>
      <c r="J1166" s="127">
        <v>0.156</v>
      </c>
      <c r="K1166" s="127">
        <v>0.69299999999999995</v>
      </c>
      <c r="M1166" s="123" t="s">
        <v>391</v>
      </c>
      <c r="N1166" s="22" t="s">
        <v>82</v>
      </c>
      <c r="O1166" s="23">
        <v>1463</v>
      </c>
      <c r="P1166" s="19">
        <f t="shared" si="105"/>
        <v>0.87604790419161682</v>
      </c>
      <c r="Q1166" s="23">
        <v>207</v>
      </c>
      <c r="R1166" s="19">
        <f t="shared" si="106"/>
        <v>0.12395209580838323</v>
      </c>
      <c r="S1166" s="23">
        <v>1670</v>
      </c>
      <c r="T1166" s="127">
        <v>0.156</v>
      </c>
      <c r="U1166" s="127">
        <v>0.69299999999999995</v>
      </c>
    </row>
    <row r="1167" spans="3:21" customFormat="1" x14ac:dyDescent="0.3">
      <c r="C1167" s="124"/>
      <c r="D1167" s="22" t="s">
        <v>83</v>
      </c>
      <c r="E1167" s="23">
        <v>27</v>
      </c>
      <c r="F1167" s="19">
        <f t="shared" si="103"/>
        <v>1.8120805369127517E-2</v>
      </c>
      <c r="G1167" s="23">
        <v>3</v>
      </c>
      <c r="H1167" s="19">
        <f t="shared" si="104"/>
        <v>1.4285714285714285E-2</v>
      </c>
      <c r="I1167" s="23">
        <v>30</v>
      </c>
      <c r="J1167" s="127"/>
      <c r="K1167" s="127"/>
      <c r="M1167" s="124"/>
      <c r="N1167" s="22" t="s">
        <v>83</v>
      </c>
      <c r="O1167" s="23">
        <v>27</v>
      </c>
      <c r="P1167" s="19">
        <f t="shared" si="105"/>
        <v>0.9</v>
      </c>
      <c r="Q1167" s="23">
        <v>3</v>
      </c>
      <c r="R1167" s="19">
        <f t="shared" si="106"/>
        <v>0.1</v>
      </c>
      <c r="S1167" s="23">
        <v>30</v>
      </c>
      <c r="T1167" s="127"/>
      <c r="U1167" s="127"/>
    </row>
    <row r="1168" spans="3:21" customFormat="1" x14ac:dyDescent="0.3">
      <c r="C1168" s="123" t="s">
        <v>392</v>
      </c>
      <c r="D1168" s="22" t="s">
        <v>82</v>
      </c>
      <c r="E1168" s="23">
        <v>1405</v>
      </c>
      <c r="F1168" s="19">
        <f t="shared" si="103"/>
        <v>0.94295302013422821</v>
      </c>
      <c r="G1168" s="23">
        <v>202</v>
      </c>
      <c r="H1168" s="19">
        <f t="shared" si="104"/>
        <v>0.96190476190476193</v>
      </c>
      <c r="I1168" s="23">
        <v>1607</v>
      </c>
      <c r="J1168" s="127">
        <v>1.278</v>
      </c>
      <c r="K1168" s="127">
        <v>0.25800000000000001</v>
      </c>
      <c r="M1168" s="123" t="s">
        <v>392</v>
      </c>
      <c r="N1168" s="22" t="s">
        <v>82</v>
      </c>
      <c r="O1168" s="23">
        <v>1405</v>
      </c>
      <c r="P1168" s="19">
        <f t="shared" si="105"/>
        <v>0.87429993777224646</v>
      </c>
      <c r="Q1168" s="23">
        <v>202</v>
      </c>
      <c r="R1168" s="19">
        <f t="shared" si="106"/>
        <v>0.12570006222775357</v>
      </c>
      <c r="S1168" s="23">
        <v>1607</v>
      </c>
      <c r="T1168" s="127">
        <v>1.278</v>
      </c>
      <c r="U1168" s="127">
        <v>0.25800000000000001</v>
      </c>
    </row>
    <row r="1169" spans="3:21" customFormat="1" x14ac:dyDescent="0.3">
      <c r="C1169" s="124"/>
      <c r="D1169" s="22" t="s">
        <v>83</v>
      </c>
      <c r="E1169" s="23">
        <v>85</v>
      </c>
      <c r="F1169" s="19">
        <f t="shared" si="103"/>
        <v>5.7046979865771813E-2</v>
      </c>
      <c r="G1169" s="23">
        <v>8</v>
      </c>
      <c r="H1169" s="19">
        <f t="shared" si="104"/>
        <v>3.8095238095238099E-2</v>
      </c>
      <c r="I1169" s="23">
        <v>93</v>
      </c>
      <c r="J1169" s="127"/>
      <c r="K1169" s="127"/>
      <c r="M1169" s="124"/>
      <c r="N1169" s="22" t="s">
        <v>83</v>
      </c>
      <c r="O1169" s="23">
        <v>85</v>
      </c>
      <c r="P1169" s="19">
        <f t="shared" si="105"/>
        <v>0.91397849462365588</v>
      </c>
      <c r="Q1169" s="23">
        <v>8</v>
      </c>
      <c r="R1169" s="19">
        <f t="shared" si="106"/>
        <v>8.6021505376344093E-2</v>
      </c>
      <c r="S1169" s="23">
        <v>93</v>
      </c>
      <c r="T1169" s="127"/>
      <c r="U1169" s="127"/>
    </row>
    <row r="1170" spans="3:21" customFormat="1" x14ac:dyDescent="0.3">
      <c r="C1170" s="123" t="s">
        <v>393</v>
      </c>
      <c r="D1170" s="22" t="s">
        <v>82</v>
      </c>
      <c r="E1170" s="23">
        <v>1409</v>
      </c>
      <c r="F1170" s="19">
        <f t="shared" si="103"/>
        <v>0.94563758389261743</v>
      </c>
      <c r="G1170" s="23">
        <v>200</v>
      </c>
      <c r="H1170" s="19">
        <f t="shared" si="104"/>
        <v>0.95238095238095233</v>
      </c>
      <c r="I1170" s="23">
        <v>1609</v>
      </c>
      <c r="J1170" s="127">
        <v>0.16500000000000001</v>
      </c>
      <c r="K1170" s="127">
        <v>0.68400000000000005</v>
      </c>
      <c r="M1170" s="123" t="s">
        <v>393</v>
      </c>
      <c r="N1170" s="22" t="s">
        <v>82</v>
      </c>
      <c r="O1170" s="23">
        <v>1409</v>
      </c>
      <c r="P1170" s="19">
        <f t="shared" si="105"/>
        <v>0.87569919204474833</v>
      </c>
      <c r="Q1170" s="23">
        <v>200</v>
      </c>
      <c r="R1170" s="19">
        <f t="shared" si="106"/>
        <v>0.12430080795525171</v>
      </c>
      <c r="S1170" s="23">
        <v>1609</v>
      </c>
      <c r="T1170" s="127">
        <v>0.16500000000000001</v>
      </c>
      <c r="U1170" s="127">
        <v>0.68400000000000005</v>
      </c>
    </row>
    <row r="1171" spans="3:21" customFormat="1" x14ac:dyDescent="0.3">
      <c r="C1171" s="124"/>
      <c r="D1171" s="22" t="s">
        <v>83</v>
      </c>
      <c r="E1171" s="23">
        <v>81</v>
      </c>
      <c r="F1171" s="19">
        <f t="shared" si="103"/>
        <v>5.4362416107382551E-2</v>
      </c>
      <c r="G1171" s="23">
        <v>10</v>
      </c>
      <c r="H1171" s="19">
        <f t="shared" si="104"/>
        <v>4.7619047619047616E-2</v>
      </c>
      <c r="I1171" s="23">
        <v>91</v>
      </c>
      <c r="J1171" s="127"/>
      <c r="K1171" s="127"/>
      <c r="M1171" s="124"/>
      <c r="N1171" s="22" t="s">
        <v>83</v>
      </c>
      <c r="O1171" s="23">
        <v>81</v>
      </c>
      <c r="P1171" s="19">
        <f t="shared" si="105"/>
        <v>0.89010989010989006</v>
      </c>
      <c r="Q1171" s="23">
        <v>10</v>
      </c>
      <c r="R1171" s="19">
        <f t="shared" si="106"/>
        <v>0.10989010989010989</v>
      </c>
      <c r="S1171" s="23">
        <v>91</v>
      </c>
      <c r="T1171" s="127"/>
      <c r="U1171" s="127"/>
    </row>
    <row r="1172" spans="3:21" customFormat="1" x14ac:dyDescent="0.3">
      <c r="C1172" s="123" t="s">
        <v>394</v>
      </c>
      <c r="D1172" s="22" t="s">
        <v>82</v>
      </c>
      <c r="E1172" s="23">
        <v>1405</v>
      </c>
      <c r="F1172" s="19">
        <f t="shared" ref="F1172:F1232" si="107">E1172/1490</f>
        <v>0.94295302013422821</v>
      </c>
      <c r="G1172" s="23">
        <v>201</v>
      </c>
      <c r="H1172" s="19">
        <f t="shared" ref="H1172:H1232" si="108">G1172/210</f>
        <v>0.95714285714285718</v>
      </c>
      <c r="I1172" s="23">
        <v>1606</v>
      </c>
      <c r="J1172" s="127">
        <v>0.70899999999999996</v>
      </c>
      <c r="K1172" s="125">
        <v>0.4</v>
      </c>
      <c r="M1172" s="123" t="s">
        <v>394</v>
      </c>
      <c r="N1172" s="22" t="s">
        <v>82</v>
      </c>
      <c r="O1172" s="23">
        <v>1405</v>
      </c>
      <c r="P1172" s="19">
        <f t="shared" si="105"/>
        <v>0.87484433374844339</v>
      </c>
      <c r="Q1172" s="23">
        <v>201</v>
      </c>
      <c r="R1172" s="19">
        <f t="shared" si="106"/>
        <v>0.12515566625155666</v>
      </c>
      <c r="S1172" s="23">
        <v>1606</v>
      </c>
      <c r="T1172" s="127">
        <v>0.70899999999999996</v>
      </c>
      <c r="U1172" s="125">
        <v>0.4</v>
      </c>
    </row>
    <row r="1173" spans="3:21" customFormat="1" x14ac:dyDescent="0.3">
      <c r="C1173" s="124"/>
      <c r="D1173" s="22" t="s">
        <v>83</v>
      </c>
      <c r="E1173" s="23">
        <v>85</v>
      </c>
      <c r="F1173" s="19">
        <f t="shared" si="107"/>
        <v>5.7046979865771813E-2</v>
      </c>
      <c r="G1173" s="23">
        <v>9</v>
      </c>
      <c r="H1173" s="19">
        <f t="shared" si="108"/>
        <v>4.2857142857142858E-2</v>
      </c>
      <c r="I1173" s="23">
        <v>94</v>
      </c>
      <c r="J1173" s="127"/>
      <c r="K1173" s="125"/>
      <c r="M1173" s="124"/>
      <c r="N1173" s="22" t="s">
        <v>83</v>
      </c>
      <c r="O1173" s="23">
        <v>85</v>
      </c>
      <c r="P1173" s="19">
        <f t="shared" si="105"/>
        <v>0.9042553191489362</v>
      </c>
      <c r="Q1173" s="23">
        <v>9</v>
      </c>
      <c r="R1173" s="19">
        <f t="shared" si="106"/>
        <v>9.5744680851063829E-2</v>
      </c>
      <c r="S1173" s="23">
        <v>94</v>
      </c>
      <c r="T1173" s="127"/>
      <c r="U1173" s="125"/>
    </row>
    <row r="1174" spans="3:21" customFormat="1" x14ac:dyDescent="0.3">
      <c r="C1174" s="123" t="s">
        <v>395</v>
      </c>
      <c r="D1174" s="22" t="s">
        <v>82</v>
      </c>
      <c r="E1174" s="23">
        <v>1481</v>
      </c>
      <c r="F1174" s="19">
        <f t="shared" si="107"/>
        <v>0.99395973154362416</v>
      </c>
      <c r="G1174" s="23">
        <v>210</v>
      </c>
      <c r="H1174" s="19">
        <f t="shared" si="108"/>
        <v>1</v>
      </c>
      <c r="I1174" s="23">
        <v>1691</v>
      </c>
      <c r="J1174" s="127">
        <v>1.2749999999999999</v>
      </c>
      <c r="K1174" s="125">
        <v>0.25900000000000001</v>
      </c>
      <c r="M1174" s="123" t="s">
        <v>395</v>
      </c>
      <c r="N1174" s="22" t="s">
        <v>82</v>
      </c>
      <c r="O1174" s="23">
        <v>1481</v>
      </c>
      <c r="P1174" s="19">
        <f t="shared" si="105"/>
        <v>0.8758131283264341</v>
      </c>
      <c r="Q1174" s="23">
        <v>210</v>
      </c>
      <c r="R1174" s="19">
        <f t="shared" si="106"/>
        <v>0.12418687167356594</v>
      </c>
      <c r="S1174" s="23">
        <v>1691</v>
      </c>
      <c r="T1174" s="127">
        <v>1.2749999999999999</v>
      </c>
      <c r="U1174" s="125">
        <v>0.25900000000000001</v>
      </c>
    </row>
    <row r="1175" spans="3:21" customFormat="1" x14ac:dyDescent="0.3">
      <c r="C1175" s="124"/>
      <c r="D1175" s="22" t="s">
        <v>83</v>
      </c>
      <c r="E1175" s="23">
        <v>9</v>
      </c>
      <c r="F1175" s="19">
        <f t="shared" si="107"/>
        <v>6.0402684563758387E-3</v>
      </c>
      <c r="G1175" s="23">
        <v>0</v>
      </c>
      <c r="H1175" s="19">
        <f t="shared" si="108"/>
        <v>0</v>
      </c>
      <c r="I1175" s="23">
        <v>9</v>
      </c>
      <c r="J1175" s="127"/>
      <c r="K1175" s="125"/>
      <c r="M1175" s="124"/>
      <c r="N1175" s="22" t="s">
        <v>83</v>
      </c>
      <c r="O1175" s="23">
        <v>9</v>
      </c>
      <c r="P1175" s="19">
        <f t="shared" si="105"/>
        <v>1</v>
      </c>
      <c r="Q1175" s="23">
        <v>0</v>
      </c>
      <c r="R1175" s="19">
        <f t="shared" si="106"/>
        <v>0</v>
      </c>
      <c r="S1175" s="23">
        <v>9</v>
      </c>
      <c r="T1175" s="127"/>
      <c r="U1175" s="125"/>
    </row>
    <row r="1176" spans="3:21" customFormat="1" x14ac:dyDescent="0.3">
      <c r="C1176" s="123" t="s">
        <v>396</v>
      </c>
      <c r="D1176" s="22" t="s">
        <v>82</v>
      </c>
      <c r="E1176" s="23">
        <v>1488</v>
      </c>
      <c r="F1176" s="19">
        <f t="shared" si="107"/>
        <v>0.99865771812080539</v>
      </c>
      <c r="G1176" s="23">
        <v>209</v>
      </c>
      <c r="H1176" s="19">
        <f t="shared" si="108"/>
        <v>0.99523809523809526</v>
      </c>
      <c r="I1176" s="23">
        <v>1697</v>
      </c>
      <c r="J1176" s="127">
        <v>1.222</v>
      </c>
      <c r="K1176" s="125">
        <v>0.26900000000000002</v>
      </c>
      <c r="M1176" s="123" t="s">
        <v>396</v>
      </c>
      <c r="N1176" s="22" t="s">
        <v>82</v>
      </c>
      <c r="O1176" s="23">
        <v>1488</v>
      </c>
      <c r="P1176" s="19">
        <f t="shared" ref="P1176:P1239" si="109">O1176/S1176</f>
        <v>0.87684148497348258</v>
      </c>
      <c r="Q1176" s="23">
        <v>209</v>
      </c>
      <c r="R1176" s="19">
        <f t="shared" ref="R1176:R1239" si="110">Q1176/S1176</f>
        <v>0.12315851502651738</v>
      </c>
      <c r="S1176" s="23">
        <v>1697</v>
      </c>
      <c r="T1176" s="127">
        <v>1.222</v>
      </c>
      <c r="U1176" s="125">
        <v>0.26900000000000002</v>
      </c>
    </row>
    <row r="1177" spans="3:21" customFormat="1" x14ac:dyDescent="0.3">
      <c r="C1177" s="124"/>
      <c r="D1177" s="22" t="s">
        <v>83</v>
      </c>
      <c r="E1177" s="23">
        <v>2</v>
      </c>
      <c r="F1177" s="19">
        <f t="shared" si="107"/>
        <v>1.3422818791946308E-3</v>
      </c>
      <c r="G1177" s="23">
        <v>1</v>
      </c>
      <c r="H1177" s="19">
        <f t="shared" si="108"/>
        <v>4.7619047619047623E-3</v>
      </c>
      <c r="I1177" s="23">
        <v>3</v>
      </c>
      <c r="J1177" s="127"/>
      <c r="K1177" s="125"/>
      <c r="M1177" s="124"/>
      <c r="N1177" s="22" t="s">
        <v>83</v>
      </c>
      <c r="O1177" s="23">
        <v>2</v>
      </c>
      <c r="P1177" s="19">
        <f t="shared" si="109"/>
        <v>0.66666666666666663</v>
      </c>
      <c r="Q1177" s="23">
        <v>1</v>
      </c>
      <c r="R1177" s="19">
        <f t="shared" si="110"/>
        <v>0.33333333333333331</v>
      </c>
      <c r="S1177" s="23">
        <v>3</v>
      </c>
      <c r="T1177" s="127"/>
      <c r="U1177" s="125"/>
    </row>
    <row r="1178" spans="3:21" customFormat="1" x14ac:dyDescent="0.3">
      <c r="C1178" s="123" t="s">
        <v>397</v>
      </c>
      <c r="D1178" s="22" t="s">
        <v>82</v>
      </c>
      <c r="E1178" s="23">
        <v>1461</v>
      </c>
      <c r="F1178" s="19">
        <f t="shared" si="107"/>
        <v>0.98053691275167787</v>
      </c>
      <c r="G1178" s="23">
        <v>209</v>
      </c>
      <c r="H1178" s="19">
        <f t="shared" si="108"/>
        <v>0.99523809523809526</v>
      </c>
      <c r="I1178" s="23">
        <v>1670</v>
      </c>
      <c r="J1178" s="127">
        <v>2.2949999999999999</v>
      </c>
      <c r="K1178" s="125">
        <v>0.13</v>
      </c>
      <c r="M1178" s="123" t="s">
        <v>397</v>
      </c>
      <c r="N1178" s="22" t="s">
        <v>82</v>
      </c>
      <c r="O1178" s="23">
        <v>1461</v>
      </c>
      <c r="P1178" s="19">
        <f t="shared" si="109"/>
        <v>0.87485029940119763</v>
      </c>
      <c r="Q1178" s="23">
        <v>209</v>
      </c>
      <c r="R1178" s="19">
        <f t="shared" si="110"/>
        <v>0.1251497005988024</v>
      </c>
      <c r="S1178" s="23">
        <v>1670</v>
      </c>
      <c r="T1178" s="127">
        <v>2.2949999999999999</v>
      </c>
      <c r="U1178" s="125">
        <v>0.13</v>
      </c>
    </row>
    <row r="1179" spans="3:21" customFormat="1" x14ac:dyDescent="0.3">
      <c r="C1179" s="124"/>
      <c r="D1179" s="22" t="s">
        <v>83</v>
      </c>
      <c r="E1179" s="23">
        <v>29</v>
      </c>
      <c r="F1179" s="19">
        <f t="shared" si="107"/>
        <v>1.9463087248322148E-2</v>
      </c>
      <c r="G1179" s="23">
        <v>1</v>
      </c>
      <c r="H1179" s="19">
        <f t="shared" si="108"/>
        <v>4.7619047619047623E-3</v>
      </c>
      <c r="I1179" s="23">
        <v>30</v>
      </c>
      <c r="J1179" s="127"/>
      <c r="K1179" s="125"/>
      <c r="M1179" s="124"/>
      <c r="N1179" s="22" t="s">
        <v>83</v>
      </c>
      <c r="O1179" s="23">
        <v>29</v>
      </c>
      <c r="P1179" s="19">
        <f t="shared" si="109"/>
        <v>0.96666666666666667</v>
      </c>
      <c r="Q1179" s="23">
        <v>1</v>
      </c>
      <c r="R1179" s="19">
        <f t="shared" si="110"/>
        <v>3.3333333333333333E-2</v>
      </c>
      <c r="S1179" s="23">
        <v>30</v>
      </c>
      <c r="T1179" s="127"/>
      <c r="U1179" s="125"/>
    </row>
    <row r="1180" spans="3:21" customFormat="1" x14ac:dyDescent="0.3">
      <c r="C1180" s="123" t="s">
        <v>398</v>
      </c>
      <c r="D1180" s="22" t="s">
        <v>111</v>
      </c>
      <c r="E1180" s="23">
        <v>9</v>
      </c>
      <c r="F1180" s="19">
        <f t="shared" si="107"/>
        <v>6.0402684563758387E-3</v>
      </c>
      <c r="G1180" s="23">
        <v>1</v>
      </c>
      <c r="H1180" s="19">
        <f t="shared" si="108"/>
        <v>4.7619047619047623E-3</v>
      </c>
      <c r="I1180" s="23">
        <v>10</v>
      </c>
      <c r="J1180" s="127">
        <v>3.3119999999999998</v>
      </c>
      <c r="K1180" s="127">
        <v>0.76900000000000002</v>
      </c>
      <c r="M1180" s="123" t="s">
        <v>398</v>
      </c>
      <c r="N1180" s="22" t="s">
        <v>111</v>
      </c>
      <c r="O1180" s="23">
        <v>9</v>
      </c>
      <c r="P1180" s="19">
        <f t="shared" si="109"/>
        <v>0.9</v>
      </c>
      <c r="Q1180" s="23">
        <v>1</v>
      </c>
      <c r="R1180" s="19">
        <f t="shared" si="110"/>
        <v>0.1</v>
      </c>
      <c r="S1180" s="23">
        <v>10</v>
      </c>
      <c r="T1180" s="127">
        <v>3.3119999999999998</v>
      </c>
      <c r="U1180" s="127">
        <v>0.76900000000000002</v>
      </c>
    </row>
    <row r="1181" spans="3:21" customFormat="1" x14ac:dyDescent="0.3">
      <c r="C1181" s="124"/>
      <c r="D1181" s="22" t="s">
        <v>112</v>
      </c>
      <c r="E1181" s="23">
        <v>133</v>
      </c>
      <c r="F1181" s="19">
        <f t="shared" si="107"/>
        <v>8.9261744966442957E-2</v>
      </c>
      <c r="G1181" s="23">
        <v>14</v>
      </c>
      <c r="H1181" s="19">
        <f t="shared" si="108"/>
        <v>6.6666666666666666E-2</v>
      </c>
      <c r="I1181" s="23">
        <v>147</v>
      </c>
      <c r="J1181" s="127"/>
      <c r="K1181" s="127"/>
      <c r="M1181" s="124"/>
      <c r="N1181" s="22" t="s">
        <v>112</v>
      </c>
      <c r="O1181" s="23">
        <v>133</v>
      </c>
      <c r="P1181" s="19">
        <f t="shared" si="109"/>
        <v>0.90476190476190477</v>
      </c>
      <c r="Q1181" s="23">
        <v>14</v>
      </c>
      <c r="R1181" s="19">
        <f t="shared" si="110"/>
        <v>9.5238095238095233E-2</v>
      </c>
      <c r="S1181" s="23">
        <v>147</v>
      </c>
      <c r="T1181" s="127"/>
      <c r="U1181" s="127"/>
    </row>
    <row r="1182" spans="3:21" customFormat="1" ht="22.8" x14ac:dyDescent="0.3">
      <c r="C1182" s="124"/>
      <c r="D1182" s="22" t="s">
        <v>113</v>
      </c>
      <c r="E1182" s="23">
        <v>7</v>
      </c>
      <c r="F1182" s="19">
        <f t="shared" si="107"/>
        <v>4.6979865771812077E-3</v>
      </c>
      <c r="G1182" s="23">
        <v>2</v>
      </c>
      <c r="H1182" s="19">
        <f t="shared" si="108"/>
        <v>9.5238095238095247E-3</v>
      </c>
      <c r="I1182" s="23">
        <v>9</v>
      </c>
      <c r="J1182" s="127"/>
      <c r="K1182" s="127"/>
      <c r="M1182" s="124"/>
      <c r="N1182" s="22" t="s">
        <v>113</v>
      </c>
      <c r="O1182" s="23">
        <v>7</v>
      </c>
      <c r="P1182" s="19">
        <f t="shared" si="109"/>
        <v>0.77777777777777779</v>
      </c>
      <c r="Q1182" s="23">
        <v>2</v>
      </c>
      <c r="R1182" s="19">
        <f t="shared" si="110"/>
        <v>0.22222222222222221</v>
      </c>
      <c r="S1182" s="23">
        <v>9</v>
      </c>
      <c r="T1182" s="127"/>
      <c r="U1182" s="127"/>
    </row>
    <row r="1183" spans="3:21" customFormat="1" ht="22.8" x14ac:dyDescent="0.3">
      <c r="C1183" s="124"/>
      <c r="D1183" s="22" t="s">
        <v>114</v>
      </c>
      <c r="E1183" s="23">
        <v>3</v>
      </c>
      <c r="F1183" s="19">
        <f t="shared" si="107"/>
        <v>2.0134228187919465E-3</v>
      </c>
      <c r="G1183" s="23">
        <v>1</v>
      </c>
      <c r="H1183" s="19">
        <f t="shared" si="108"/>
        <v>4.7619047619047623E-3</v>
      </c>
      <c r="I1183" s="23">
        <v>4</v>
      </c>
      <c r="J1183" s="127"/>
      <c r="K1183" s="127"/>
      <c r="M1183" s="124"/>
      <c r="N1183" s="22" t="s">
        <v>114</v>
      </c>
      <c r="O1183" s="23">
        <v>3</v>
      </c>
      <c r="P1183" s="19">
        <f t="shared" si="109"/>
        <v>0.75</v>
      </c>
      <c r="Q1183" s="23">
        <v>1</v>
      </c>
      <c r="R1183" s="19">
        <f t="shared" si="110"/>
        <v>0.25</v>
      </c>
      <c r="S1183" s="23">
        <v>4</v>
      </c>
      <c r="T1183" s="127"/>
      <c r="U1183" s="127"/>
    </row>
    <row r="1184" spans="3:21" customFormat="1" ht="22.8" x14ac:dyDescent="0.3">
      <c r="C1184" s="124"/>
      <c r="D1184" s="22" t="s">
        <v>115</v>
      </c>
      <c r="E1184" s="23">
        <v>15</v>
      </c>
      <c r="F1184" s="19">
        <f t="shared" si="107"/>
        <v>1.0067114093959731E-2</v>
      </c>
      <c r="G1184" s="23">
        <v>3</v>
      </c>
      <c r="H1184" s="19">
        <f t="shared" si="108"/>
        <v>1.4285714285714285E-2</v>
      </c>
      <c r="I1184" s="23">
        <v>18</v>
      </c>
      <c r="J1184" s="127"/>
      <c r="K1184" s="127"/>
      <c r="M1184" s="124"/>
      <c r="N1184" s="22" t="s">
        <v>115</v>
      </c>
      <c r="O1184" s="23">
        <v>15</v>
      </c>
      <c r="P1184" s="19">
        <f t="shared" si="109"/>
        <v>0.83333333333333337</v>
      </c>
      <c r="Q1184" s="23">
        <v>3</v>
      </c>
      <c r="R1184" s="19">
        <f t="shared" si="110"/>
        <v>0.16666666666666666</v>
      </c>
      <c r="S1184" s="23">
        <v>18</v>
      </c>
      <c r="T1184" s="127"/>
      <c r="U1184" s="127"/>
    </row>
    <row r="1185" spans="3:21" customFormat="1" x14ac:dyDescent="0.3">
      <c r="C1185" s="124"/>
      <c r="D1185" s="22" t="s">
        <v>82</v>
      </c>
      <c r="E1185" s="23">
        <v>1320</v>
      </c>
      <c r="F1185" s="19">
        <f t="shared" si="107"/>
        <v>0.88590604026845643</v>
      </c>
      <c r="G1185" s="23">
        <v>189</v>
      </c>
      <c r="H1185" s="19">
        <f t="shared" si="108"/>
        <v>0.9</v>
      </c>
      <c r="I1185" s="23">
        <v>1509</v>
      </c>
      <c r="J1185" s="127"/>
      <c r="K1185" s="127"/>
      <c r="M1185" s="124"/>
      <c r="N1185" s="22" t="s">
        <v>82</v>
      </c>
      <c r="O1185" s="23">
        <v>1320</v>
      </c>
      <c r="P1185" s="19">
        <f t="shared" si="109"/>
        <v>0.87475149105367789</v>
      </c>
      <c r="Q1185" s="23">
        <v>189</v>
      </c>
      <c r="R1185" s="19">
        <f t="shared" si="110"/>
        <v>0.12524850894632206</v>
      </c>
      <c r="S1185" s="23">
        <v>1509</v>
      </c>
      <c r="T1185" s="127"/>
      <c r="U1185" s="127"/>
    </row>
    <row r="1186" spans="3:21" customFormat="1" x14ac:dyDescent="0.3">
      <c r="C1186" s="124"/>
      <c r="D1186" s="22" t="s">
        <v>116</v>
      </c>
      <c r="E1186" s="23">
        <v>3</v>
      </c>
      <c r="F1186" s="19">
        <f t="shared" si="107"/>
        <v>2.0134228187919465E-3</v>
      </c>
      <c r="G1186" s="23">
        <v>0</v>
      </c>
      <c r="H1186" s="19">
        <f t="shared" si="108"/>
        <v>0</v>
      </c>
      <c r="I1186" s="23">
        <v>3</v>
      </c>
      <c r="J1186" s="127"/>
      <c r="K1186" s="127"/>
      <c r="M1186" s="124"/>
      <c r="N1186" s="22" t="s">
        <v>116</v>
      </c>
      <c r="O1186" s="23">
        <v>3</v>
      </c>
      <c r="P1186" s="19">
        <f t="shared" si="109"/>
        <v>1</v>
      </c>
      <c r="Q1186" s="23">
        <v>0</v>
      </c>
      <c r="R1186" s="19">
        <f t="shared" si="110"/>
        <v>0</v>
      </c>
      <c r="S1186" s="23">
        <v>3</v>
      </c>
      <c r="T1186" s="127"/>
      <c r="U1186" s="127"/>
    </row>
    <row r="1187" spans="3:21" customFormat="1" x14ac:dyDescent="0.3">
      <c r="C1187" s="123" t="s">
        <v>400</v>
      </c>
      <c r="D1187" s="22" t="s">
        <v>82</v>
      </c>
      <c r="E1187" s="23">
        <v>1484</v>
      </c>
      <c r="F1187" s="19">
        <f t="shared" si="107"/>
        <v>0.99597315436241607</v>
      </c>
      <c r="G1187" s="23">
        <v>210</v>
      </c>
      <c r="H1187" s="19">
        <f t="shared" si="108"/>
        <v>1</v>
      </c>
      <c r="I1187" s="23">
        <v>1694</v>
      </c>
      <c r="J1187" s="127">
        <v>0.84899999999999998</v>
      </c>
      <c r="K1187" s="127">
        <v>0.35699999999999998</v>
      </c>
      <c r="M1187" s="123" t="s">
        <v>400</v>
      </c>
      <c r="N1187" s="22" t="s">
        <v>82</v>
      </c>
      <c r="O1187" s="23">
        <v>1484</v>
      </c>
      <c r="P1187" s="19">
        <f t="shared" si="109"/>
        <v>0.87603305785123964</v>
      </c>
      <c r="Q1187" s="23">
        <v>210</v>
      </c>
      <c r="R1187" s="19">
        <f t="shared" si="110"/>
        <v>0.12396694214876033</v>
      </c>
      <c r="S1187" s="23">
        <v>1694</v>
      </c>
      <c r="T1187" s="127">
        <v>0.84899999999999998</v>
      </c>
      <c r="U1187" s="127">
        <v>0.35699999999999998</v>
      </c>
    </row>
    <row r="1188" spans="3:21" customFormat="1" x14ac:dyDescent="0.3">
      <c r="C1188" s="124"/>
      <c r="D1188" s="22" t="s">
        <v>83</v>
      </c>
      <c r="E1188" s="26">
        <v>6</v>
      </c>
      <c r="F1188" s="27">
        <f t="shared" si="107"/>
        <v>4.0268456375838931E-3</v>
      </c>
      <c r="G1188" s="26">
        <v>0</v>
      </c>
      <c r="H1188" s="27">
        <f t="shared" si="108"/>
        <v>0</v>
      </c>
      <c r="I1188" s="26">
        <v>6</v>
      </c>
      <c r="J1188" s="127"/>
      <c r="K1188" s="127"/>
      <c r="M1188" s="124"/>
      <c r="N1188" s="22" t="s">
        <v>83</v>
      </c>
      <c r="O1188" s="26">
        <v>6</v>
      </c>
      <c r="P1188" s="19">
        <f t="shared" si="109"/>
        <v>1</v>
      </c>
      <c r="Q1188" s="26">
        <v>0</v>
      </c>
      <c r="R1188" s="19">
        <f t="shared" si="110"/>
        <v>0</v>
      </c>
      <c r="S1188" s="26">
        <v>6</v>
      </c>
      <c r="T1188" s="127"/>
      <c r="U1188" s="127"/>
    </row>
    <row r="1189" spans="3:21" customFormat="1" x14ac:dyDescent="0.3">
      <c r="C1189" s="129" t="s">
        <v>452</v>
      </c>
      <c r="D1189" s="25" t="s">
        <v>82</v>
      </c>
      <c r="E1189" s="28">
        <v>1484</v>
      </c>
      <c r="F1189" s="19">
        <f t="shared" si="107"/>
        <v>0.99597315436241607</v>
      </c>
      <c r="G1189" s="28">
        <v>208</v>
      </c>
      <c r="H1189" s="19">
        <f t="shared" si="108"/>
        <v>0.99047619047619051</v>
      </c>
      <c r="I1189" s="28">
        <v>1692</v>
      </c>
      <c r="J1189" s="131">
        <v>1.1870000000000001</v>
      </c>
      <c r="K1189" s="127">
        <v>0.27600000000000002</v>
      </c>
      <c r="M1189" s="129" t="s">
        <v>452</v>
      </c>
      <c r="N1189" s="25" t="s">
        <v>82</v>
      </c>
      <c r="O1189" s="28">
        <v>1484</v>
      </c>
      <c r="P1189" s="19">
        <f t="shared" si="109"/>
        <v>0.87706855791962179</v>
      </c>
      <c r="Q1189" s="28">
        <v>208</v>
      </c>
      <c r="R1189" s="19">
        <f t="shared" si="110"/>
        <v>0.12293144208037825</v>
      </c>
      <c r="S1189" s="28">
        <v>1692</v>
      </c>
      <c r="T1189" s="131">
        <v>1.1870000000000001</v>
      </c>
      <c r="U1189" s="127">
        <v>0.27600000000000002</v>
      </c>
    </row>
    <row r="1190" spans="3:21" customFormat="1" x14ac:dyDescent="0.3">
      <c r="C1190" s="130"/>
      <c r="D1190" s="25" t="s">
        <v>83</v>
      </c>
      <c r="E1190" s="28">
        <v>6</v>
      </c>
      <c r="F1190" s="19">
        <f t="shared" si="107"/>
        <v>4.0268456375838931E-3</v>
      </c>
      <c r="G1190" s="28">
        <v>2</v>
      </c>
      <c r="H1190" s="19">
        <f t="shared" si="108"/>
        <v>9.5238095238095247E-3</v>
      </c>
      <c r="I1190" s="28">
        <v>8</v>
      </c>
      <c r="J1190" s="131"/>
      <c r="K1190" s="127"/>
      <c r="M1190" s="130"/>
      <c r="N1190" s="25" t="s">
        <v>83</v>
      </c>
      <c r="O1190" s="28">
        <v>6</v>
      </c>
      <c r="P1190" s="19">
        <f t="shared" si="109"/>
        <v>0.75</v>
      </c>
      <c r="Q1190" s="28">
        <v>2</v>
      </c>
      <c r="R1190" s="19">
        <f t="shared" si="110"/>
        <v>0.25</v>
      </c>
      <c r="S1190" s="28">
        <v>8</v>
      </c>
      <c r="T1190" s="131"/>
      <c r="U1190" s="127"/>
    </row>
    <row r="1191" spans="3:21" customFormat="1" x14ac:dyDescent="0.3">
      <c r="C1191" s="123" t="s">
        <v>402</v>
      </c>
      <c r="D1191" s="22" t="s">
        <v>121</v>
      </c>
      <c r="E1191" s="23">
        <v>1175</v>
      </c>
      <c r="F1191" s="19">
        <f t="shared" si="107"/>
        <v>0.78859060402684567</v>
      </c>
      <c r="G1191" s="23">
        <v>164</v>
      </c>
      <c r="H1191" s="19">
        <f t="shared" si="108"/>
        <v>0.78095238095238095</v>
      </c>
      <c r="I1191" s="23">
        <v>1339</v>
      </c>
      <c r="J1191" s="125">
        <v>5.1710000000000003</v>
      </c>
      <c r="K1191" s="125">
        <v>0.27</v>
      </c>
      <c r="M1191" s="123" t="s">
        <v>402</v>
      </c>
      <c r="N1191" s="22" t="s">
        <v>121</v>
      </c>
      <c r="O1191" s="23">
        <v>1175</v>
      </c>
      <c r="P1191" s="19">
        <f t="shared" si="109"/>
        <v>0.8775205377147125</v>
      </c>
      <c r="Q1191" s="23">
        <v>164</v>
      </c>
      <c r="R1191" s="19">
        <f t="shared" si="110"/>
        <v>0.12247946228528753</v>
      </c>
      <c r="S1191" s="23">
        <v>1339</v>
      </c>
      <c r="T1191" s="125">
        <v>5.1710000000000003</v>
      </c>
      <c r="U1191" s="125">
        <v>0.27</v>
      </c>
    </row>
    <row r="1192" spans="3:21" customFormat="1" x14ac:dyDescent="0.3">
      <c r="C1192" s="124"/>
      <c r="D1192" s="22" t="s">
        <v>122</v>
      </c>
      <c r="E1192" s="23">
        <v>6</v>
      </c>
      <c r="F1192" s="19">
        <f t="shared" si="107"/>
        <v>4.0268456375838931E-3</v>
      </c>
      <c r="G1192" s="23">
        <v>1</v>
      </c>
      <c r="H1192" s="19">
        <f t="shared" si="108"/>
        <v>4.7619047619047623E-3</v>
      </c>
      <c r="I1192" s="23">
        <v>7</v>
      </c>
      <c r="J1192" s="125"/>
      <c r="K1192" s="125"/>
      <c r="M1192" s="124"/>
      <c r="N1192" s="22" t="s">
        <v>122</v>
      </c>
      <c r="O1192" s="23">
        <v>6</v>
      </c>
      <c r="P1192" s="19">
        <f t="shared" si="109"/>
        <v>0.8571428571428571</v>
      </c>
      <c r="Q1192" s="23">
        <v>1</v>
      </c>
      <c r="R1192" s="19">
        <f t="shared" si="110"/>
        <v>0.14285714285714285</v>
      </c>
      <c r="S1192" s="23">
        <v>7</v>
      </c>
      <c r="T1192" s="125"/>
      <c r="U1192" s="125"/>
    </row>
    <row r="1193" spans="3:21" customFormat="1" ht="22.8" x14ac:dyDescent="0.3">
      <c r="C1193" s="124"/>
      <c r="D1193" s="22" t="s">
        <v>123</v>
      </c>
      <c r="E1193" s="23">
        <v>149</v>
      </c>
      <c r="F1193" s="19">
        <f t="shared" si="107"/>
        <v>0.1</v>
      </c>
      <c r="G1193" s="23">
        <v>18</v>
      </c>
      <c r="H1193" s="19">
        <f t="shared" si="108"/>
        <v>8.5714285714285715E-2</v>
      </c>
      <c r="I1193" s="23">
        <v>167</v>
      </c>
      <c r="J1193" s="125"/>
      <c r="K1193" s="125"/>
      <c r="M1193" s="124"/>
      <c r="N1193" s="22" t="s">
        <v>123</v>
      </c>
      <c r="O1193" s="23">
        <v>149</v>
      </c>
      <c r="P1193" s="19">
        <f t="shared" si="109"/>
        <v>0.89221556886227549</v>
      </c>
      <c r="Q1193" s="23">
        <v>18</v>
      </c>
      <c r="R1193" s="19">
        <f t="shared" si="110"/>
        <v>0.10778443113772455</v>
      </c>
      <c r="S1193" s="23">
        <v>167</v>
      </c>
      <c r="T1193" s="125"/>
      <c r="U1193" s="125"/>
    </row>
    <row r="1194" spans="3:21" customFormat="1" ht="34.200000000000003" x14ac:dyDescent="0.3">
      <c r="C1194" s="124"/>
      <c r="D1194" s="22" t="s">
        <v>124</v>
      </c>
      <c r="E1194" s="23">
        <v>115</v>
      </c>
      <c r="F1194" s="19">
        <f t="shared" si="107"/>
        <v>7.7181208053691275E-2</v>
      </c>
      <c r="G1194" s="23">
        <v>24</v>
      </c>
      <c r="H1194" s="19">
        <f t="shared" si="108"/>
        <v>0.11428571428571428</v>
      </c>
      <c r="I1194" s="23">
        <v>139</v>
      </c>
      <c r="J1194" s="125"/>
      <c r="K1194" s="125"/>
      <c r="M1194" s="124"/>
      <c r="N1194" s="22" t="s">
        <v>124</v>
      </c>
      <c r="O1194" s="23">
        <v>115</v>
      </c>
      <c r="P1194" s="19">
        <f t="shared" si="109"/>
        <v>0.82733812949640284</v>
      </c>
      <c r="Q1194" s="23">
        <v>24</v>
      </c>
      <c r="R1194" s="19">
        <f t="shared" si="110"/>
        <v>0.17266187050359713</v>
      </c>
      <c r="S1194" s="23">
        <v>139</v>
      </c>
      <c r="T1194" s="125"/>
      <c r="U1194" s="125"/>
    </row>
    <row r="1195" spans="3:21" customFormat="1" x14ac:dyDescent="0.3">
      <c r="C1195" s="124"/>
      <c r="D1195" s="22" t="s">
        <v>125</v>
      </c>
      <c r="E1195" s="23">
        <v>45</v>
      </c>
      <c r="F1195" s="19">
        <f t="shared" si="107"/>
        <v>3.0201342281879196E-2</v>
      </c>
      <c r="G1195" s="23">
        <v>3</v>
      </c>
      <c r="H1195" s="19">
        <f t="shared" si="108"/>
        <v>1.4285714285714285E-2</v>
      </c>
      <c r="I1195" s="23">
        <v>48</v>
      </c>
      <c r="J1195" s="125"/>
      <c r="K1195" s="125"/>
      <c r="M1195" s="124"/>
      <c r="N1195" s="22" t="s">
        <v>125</v>
      </c>
      <c r="O1195" s="23">
        <v>45</v>
      </c>
      <c r="P1195" s="19">
        <f t="shared" si="109"/>
        <v>0.9375</v>
      </c>
      <c r="Q1195" s="23">
        <v>3</v>
      </c>
      <c r="R1195" s="19">
        <f t="shared" si="110"/>
        <v>6.25E-2</v>
      </c>
      <c r="S1195" s="23">
        <v>48</v>
      </c>
      <c r="T1195" s="125"/>
      <c r="U1195" s="125"/>
    </row>
    <row r="1196" spans="3:21" customFormat="1" x14ac:dyDescent="0.3">
      <c r="C1196" s="123" t="s">
        <v>403</v>
      </c>
      <c r="D1196" s="22" t="s">
        <v>127</v>
      </c>
      <c r="E1196" s="23">
        <v>171</v>
      </c>
      <c r="F1196" s="19">
        <f t="shared" si="107"/>
        <v>0.11476510067114094</v>
      </c>
      <c r="G1196" s="23">
        <v>27</v>
      </c>
      <c r="H1196" s="19">
        <f t="shared" si="108"/>
        <v>0.12857142857142856</v>
      </c>
      <c r="I1196" s="23">
        <v>198</v>
      </c>
      <c r="J1196" s="125">
        <v>4.6710000000000003</v>
      </c>
      <c r="K1196" s="125">
        <v>9.7000000000000003E-2</v>
      </c>
      <c r="M1196" s="123" t="s">
        <v>403</v>
      </c>
      <c r="N1196" s="22" t="s">
        <v>127</v>
      </c>
      <c r="O1196" s="23">
        <v>171</v>
      </c>
      <c r="P1196" s="19">
        <f t="shared" si="109"/>
        <v>0.86363636363636365</v>
      </c>
      <c r="Q1196" s="23">
        <v>27</v>
      </c>
      <c r="R1196" s="19">
        <f t="shared" si="110"/>
        <v>0.13636363636363635</v>
      </c>
      <c r="S1196" s="23">
        <v>198</v>
      </c>
      <c r="T1196" s="125">
        <v>4.6710000000000003</v>
      </c>
      <c r="U1196" s="125">
        <v>9.7000000000000003E-2</v>
      </c>
    </row>
    <row r="1197" spans="3:21" customFormat="1" x14ac:dyDescent="0.3">
      <c r="C1197" s="124"/>
      <c r="D1197" s="22" t="s">
        <v>128</v>
      </c>
      <c r="E1197" s="23">
        <v>1020</v>
      </c>
      <c r="F1197" s="19">
        <f t="shared" si="107"/>
        <v>0.68456375838926176</v>
      </c>
      <c r="G1197" s="23">
        <v>154</v>
      </c>
      <c r="H1197" s="19">
        <f t="shared" si="108"/>
        <v>0.73333333333333328</v>
      </c>
      <c r="I1197" s="23">
        <v>1174</v>
      </c>
      <c r="J1197" s="125"/>
      <c r="K1197" s="125"/>
      <c r="M1197" s="124"/>
      <c r="N1197" s="22" t="s">
        <v>128</v>
      </c>
      <c r="O1197" s="23">
        <v>1020</v>
      </c>
      <c r="P1197" s="19">
        <f t="shared" si="109"/>
        <v>0.868824531516184</v>
      </c>
      <c r="Q1197" s="23">
        <v>154</v>
      </c>
      <c r="R1197" s="19">
        <f t="shared" si="110"/>
        <v>0.131175468483816</v>
      </c>
      <c r="S1197" s="23">
        <v>1174</v>
      </c>
      <c r="T1197" s="125"/>
      <c r="U1197" s="125"/>
    </row>
    <row r="1198" spans="3:21" customFormat="1" x14ac:dyDescent="0.3">
      <c r="C1198" s="124"/>
      <c r="D1198" s="22" t="s">
        <v>129</v>
      </c>
      <c r="E1198" s="23">
        <v>299</v>
      </c>
      <c r="F1198" s="19">
        <f t="shared" si="107"/>
        <v>0.20067114093959731</v>
      </c>
      <c r="G1198" s="23">
        <v>29</v>
      </c>
      <c r="H1198" s="19">
        <f t="shared" si="108"/>
        <v>0.1380952380952381</v>
      </c>
      <c r="I1198" s="23">
        <v>328</v>
      </c>
      <c r="J1198" s="125"/>
      <c r="K1198" s="125"/>
      <c r="M1198" s="124"/>
      <c r="N1198" s="22" t="s">
        <v>129</v>
      </c>
      <c r="O1198" s="23">
        <v>299</v>
      </c>
      <c r="P1198" s="19">
        <f t="shared" si="109"/>
        <v>0.91158536585365857</v>
      </c>
      <c r="Q1198" s="23">
        <v>29</v>
      </c>
      <c r="R1198" s="19">
        <f t="shared" si="110"/>
        <v>8.8414634146341459E-2</v>
      </c>
      <c r="S1198" s="23">
        <v>328</v>
      </c>
      <c r="T1198" s="125"/>
      <c r="U1198" s="125"/>
    </row>
    <row r="1199" spans="3:21" customFormat="1" x14ac:dyDescent="0.3">
      <c r="C1199" s="123" t="s">
        <v>404</v>
      </c>
      <c r="D1199" s="22" t="s">
        <v>131</v>
      </c>
      <c r="E1199" s="23">
        <v>119</v>
      </c>
      <c r="F1199" s="19">
        <f t="shared" si="107"/>
        <v>7.9865771812080544E-2</v>
      </c>
      <c r="G1199" s="23">
        <v>64</v>
      </c>
      <c r="H1199" s="19">
        <f t="shared" si="108"/>
        <v>0.30476190476190479</v>
      </c>
      <c r="I1199" s="23">
        <v>183</v>
      </c>
      <c r="J1199" s="125">
        <v>150.25200000000001</v>
      </c>
      <c r="K1199" s="128">
        <v>1E-3</v>
      </c>
      <c r="M1199" s="123" t="s">
        <v>404</v>
      </c>
      <c r="N1199" s="22" t="s">
        <v>131</v>
      </c>
      <c r="O1199" s="23">
        <v>119</v>
      </c>
      <c r="P1199" s="19">
        <f t="shared" si="109"/>
        <v>0.65027322404371579</v>
      </c>
      <c r="Q1199" s="23">
        <v>64</v>
      </c>
      <c r="R1199" s="19">
        <f t="shared" si="110"/>
        <v>0.34972677595628415</v>
      </c>
      <c r="S1199" s="23">
        <v>183</v>
      </c>
      <c r="T1199" s="125">
        <v>150.25200000000001</v>
      </c>
      <c r="U1199" s="128">
        <v>1E-3</v>
      </c>
    </row>
    <row r="1200" spans="3:21" customFormat="1" x14ac:dyDescent="0.3">
      <c r="C1200" s="124"/>
      <c r="D1200" s="22" t="s">
        <v>121</v>
      </c>
      <c r="E1200" s="23">
        <v>1369</v>
      </c>
      <c r="F1200" s="19">
        <f t="shared" si="107"/>
        <v>0.91879194630872485</v>
      </c>
      <c r="G1200" s="23">
        <v>137</v>
      </c>
      <c r="H1200" s="19">
        <f t="shared" si="108"/>
        <v>0.65238095238095239</v>
      </c>
      <c r="I1200" s="23">
        <v>1506</v>
      </c>
      <c r="J1200" s="125"/>
      <c r="K1200" s="125"/>
      <c r="M1200" s="124"/>
      <c r="N1200" s="22" t="s">
        <v>121</v>
      </c>
      <c r="O1200" s="23">
        <v>1369</v>
      </c>
      <c r="P1200" s="19">
        <f t="shared" si="109"/>
        <v>0.90903054448871179</v>
      </c>
      <c r="Q1200" s="23">
        <v>137</v>
      </c>
      <c r="R1200" s="19">
        <f t="shared" si="110"/>
        <v>9.0969455511288183E-2</v>
      </c>
      <c r="S1200" s="23">
        <v>1506</v>
      </c>
      <c r="T1200" s="125"/>
      <c r="U1200" s="125"/>
    </row>
    <row r="1201" spans="3:21" customFormat="1" x14ac:dyDescent="0.3">
      <c r="C1201" s="124"/>
      <c r="D1201" s="22" t="s">
        <v>132</v>
      </c>
      <c r="E1201" s="23">
        <v>2</v>
      </c>
      <c r="F1201" s="19">
        <f t="shared" si="107"/>
        <v>1.3422818791946308E-3</v>
      </c>
      <c r="G1201" s="23">
        <v>9</v>
      </c>
      <c r="H1201" s="19">
        <f t="shared" si="108"/>
        <v>4.2857142857142858E-2</v>
      </c>
      <c r="I1201" s="23">
        <v>11</v>
      </c>
      <c r="J1201" s="125"/>
      <c r="K1201" s="125"/>
      <c r="M1201" s="124"/>
      <c r="N1201" s="22" t="s">
        <v>132</v>
      </c>
      <c r="O1201" s="23">
        <v>2</v>
      </c>
      <c r="P1201" s="19">
        <f t="shared" si="109"/>
        <v>0.18181818181818182</v>
      </c>
      <c r="Q1201" s="23">
        <v>9</v>
      </c>
      <c r="R1201" s="19">
        <f t="shared" si="110"/>
        <v>0.81818181818181823</v>
      </c>
      <c r="S1201" s="23">
        <v>11</v>
      </c>
      <c r="T1201" s="125"/>
      <c r="U1201" s="125"/>
    </row>
    <row r="1202" spans="3:21" customFormat="1" x14ac:dyDescent="0.3">
      <c r="C1202" s="123" t="s">
        <v>405</v>
      </c>
      <c r="D1202" s="22" t="s">
        <v>134</v>
      </c>
      <c r="E1202" s="23">
        <v>170</v>
      </c>
      <c r="F1202" s="19">
        <f t="shared" si="107"/>
        <v>0.11409395973154363</v>
      </c>
      <c r="G1202" s="23">
        <v>18</v>
      </c>
      <c r="H1202" s="19">
        <f t="shared" si="108"/>
        <v>8.5714285714285715E-2</v>
      </c>
      <c r="I1202" s="23">
        <v>188</v>
      </c>
      <c r="J1202" s="127">
        <v>5.4370000000000003</v>
      </c>
      <c r="K1202" s="127">
        <v>0.245</v>
      </c>
      <c r="M1202" s="123" t="s">
        <v>405</v>
      </c>
      <c r="N1202" s="22" t="s">
        <v>134</v>
      </c>
      <c r="O1202" s="23">
        <v>170</v>
      </c>
      <c r="P1202" s="19">
        <f t="shared" si="109"/>
        <v>0.9042553191489362</v>
      </c>
      <c r="Q1202" s="23">
        <v>18</v>
      </c>
      <c r="R1202" s="19">
        <f t="shared" si="110"/>
        <v>9.5744680851063829E-2</v>
      </c>
      <c r="S1202" s="23">
        <v>188</v>
      </c>
      <c r="T1202" s="127">
        <v>5.4370000000000003</v>
      </c>
      <c r="U1202" s="127">
        <v>0.245</v>
      </c>
    </row>
    <row r="1203" spans="3:21" customFormat="1" x14ac:dyDescent="0.3">
      <c r="C1203" s="124"/>
      <c r="D1203" s="22" t="s">
        <v>135</v>
      </c>
      <c r="E1203" s="23">
        <v>129</v>
      </c>
      <c r="F1203" s="19">
        <f t="shared" si="107"/>
        <v>8.6577181208053688E-2</v>
      </c>
      <c r="G1203" s="23">
        <v>22</v>
      </c>
      <c r="H1203" s="19">
        <f t="shared" si="108"/>
        <v>0.10476190476190476</v>
      </c>
      <c r="I1203" s="23">
        <v>151</v>
      </c>
      <c r="J1203" s="127"/>
      <c r="K1203" s="127"/>
      <c r="M1203" s="124"/>
      <c r="N1203" s="22" t="s">
        <v>135</v>
      </c>
      <c r="O1203" s="23">
        <v>129</v>
      </c>
      <c r="P1203" s="19">
        <f t="shared" si="109"/>
        <v>0.85430463576158944</v>
      </c>
      <c r="Q1203" s="23">
        <v>22</v>
      </c>
      <c r="R1203" s="19">
        <f t="shared" si="110"/>
        <v>0.14569536423841059</v>
      </c>
      <c r="S1203" s="23">
        <v>151</v>
      </c>
      <c r="T1203" s="127"/>
      <c r="U1203" s="127"/>
    </row>
    <row r="1204" spans="3:21" customFormat="1" x14ac:dyDescent="0.3">
      <c r="C1204" s="124"/>
      <c r="D1204" s="22" t="s">
        <v>136</v>
      </c>
      <c r="E1204" s="23">
        <v>421</v>
      </c>
      <c r="F1204" s="19">
        <f t="shared" si="107"/>
        <v>0.28255033557046982</v>
      </c>
      <c r="G1204" s="23">
        <v>48</v>
      </c>
      <c r="H1204" s="19">
        <f t="shared" si="108"/>
        <v>0.22857142857142856</v>
      </c>
      <c r="I1204" s="23">
        <v>469</v>
      </c>
      <c r="J1204" s="127"/>
      <c r="K1204" s="127"/>
      <c r="M1204" s="124"/>
      <c r="N1204" s="22" t="s">
        <v>136</v>
      </c>
      <c r="O1204" s="23">
        <v>421</v>
      </c>
      <c r="P1204" s="19">
        <f t="shared" si="109"/>
        <v>0.89765458422174838</v>
      </c>
      <c r="Q1204" s="23">
        <v>48</v>
      </c>
      <c r="R1204" s="19">
        <f t="shared" si="110"/>
        <v>0.1023454157782516</v>
      </c>
      <c r="S1204" s="23">
        <v>469</v>
      </c>
      <c r="T1204" s="127"/>
      <c r="U1204" s="127"/>
    </row>
    <row r="1205" spans="3:21" customFormat="1" x14ac:dyDescent="0.3">
      <c r="C1205" s="124"/>
      <c r="D1205" s="22" t="s">
        <v>137</v>
      </c>
      <c r="E1205" s="23">
        <v>54</v>
      </c>
      <c r="F1205" s="19">
        <f t="shared" si="107"/>
        <v>3.6241610738255034E-2</v>
      </c>
      <c r="G1205" s="23">
        <v>9</v>
      </c>
      <c r="H1205" s="19">
        <f t="shared" si="108"/>
        <v>4.2857142857142858E-2</v>
      </c>
      <c r="I1205" s="23">
        <v>63</v>
      </c>
      <c r="J1205" s="127"/>
      <c r="K1205" s="127"/>
      <c r="M1205" s="124"/>
      <c r="N1205" s="22" t="s">
        <v>137</v>
      </c>
      <c r="O1205" s="23">
        <v>54</v>
      </c>
      <c r="P1205" s="19">
        <f t="shared" si="109"/>
        <v>0.8571428571428571</v>
      </c>
      <c r="Q1205" s="23">
        <v>9</v>
      </c>
      <c r="R1205" s="19">
        <f t="shared" si="110"/>
        <v>0.14285714285714285</v>
      </c>
      <c r="S1205" s="23">
        <v>63</v>
      </c>
      <c r="T1205" s="127"/>
      <c r="U1205" s="127"/>
    </row>
    <row r="1206" spans="3:21" customFormat="1" x14ac:dyDescent="0.3">
      <c r="C1206" s="124"/>
      <c r="D1206" s="22" t="s">
        <v>138</v>
      </c>
      <c r="E1206" s="23">
        <v>716</v>
      </c>
      <c r="F1206" s="19">
        <f t="shared" si="107"/>
        <v>0.48053691275167787</v>
      </c>
      <c r="G1206" s="23">
        <v>113</v>
      </c>
      <c r="H1206" s="19">
        <f t="shared" si="108"/>
        <v>0.53809523809523807</v>
      </c>
      <c r="I1206" s="23">
        <v>829</v>
      </c>
      <c r="J1206" s="127"/>
      <c r="K1206" s="127"/>
      <c r="M1206" s="124"/>
      <c r="N1206" s="22" t="s">
        <v>138</v>
      </c>
      <c r="O1206" s="23">
        <v>716</v>
      </c>
      <c r="P1206" s="19">
        <f t="shared" si="109"/>
        <v>0.86369119420989149</v>
      </c>
      <c r="Q1206" s="23">
        <v>113</v>
      </c>
      <c r="R1206" s="19">
        <f t="shared" si="110"/>
        <v>0.13630880579010857</v>
      </c>
      <c r="S1206" s="23">
        <v>829</v>
      </c>
      <c r="T1206" s="127"/>
      <c r="U1206" s="127"/>
    </row>
    <row r="1207" spans="3:21" customFormat="1" x14ac:dyDescent="0.3">
      <c r="C1207" s="123" t="s">
        <v>406</v>
      </c>
      <c r="D1207" s="22" t="s">
        <v>140</v>
      </c>
      <c r="E1207" s="23">
        <v>170</v>
      </c>
      <c r="F1207" s="19">
        <f t="shared" si="107"/>
        <v>0.11409395973154363</v>
      </c>
      <c r="G1207" s="23">
        <v>18</v>
      </c>
      <c r="H1207" s="19">
        <f t="shared" si="108"/>
        <v>8.5714285714285715E-2</v>
      </c>
      <c r="I1207" s="23">
        <v>188</v>
      </c>
      <c r="J1207" s="125">
        <v>5.3819999999999997</v>
      </c>
      <c r="K1207" s="125">
        <v>0.25</v>
      </c>
      <c r="M1207" s="123" t="s">
        <v>406</v>
      </c>
      <c r="N1207" s="22" t="s">
        <v>140</v>
      </c>
      <c r="O1207" s="23">
        <v>170</v>
      </c>
      <c r="P1207" s="19">
        <f t="shared" si="109"/>
        <v>0.9042553191489362</v>
      </c>
      <c r="Q1207" s="23">
        <v>18</v>
      </c>
      <c r="R1207" s="19">
        <f t="shared" si="110"/>
        <v>9.5744680851063829E-2</v>
      </c>
      <c r="S1207" s="23">
        <v>188</v>
      </c>
      <c r="T1207" s="125">
        <v>5.3819999999999997</v>
      </c>
      <c r="U1207" s="125">
        <v>0.25</v>
      </c>
    </row>
    <row r="1208" spans="3:21" customFormat="1" x14ac:dyDescent="0.3">
      <c r="C1208" s="124"/>
      <c r="D1208" s="22" t="s">
        <v>141</v>
      </c>
      <c r="E1208" s="23">
        <v>378</v>
      </c>
      <c r="F1208" s="19">
        <f t="shared" si="107"/>
        <v>0.25369127516778522</v>
      </c>
      <c r="G1208" s="23">
        <v>43</v>
      </c>
      <c r="H1208" s="19">
        <f t="shared" si="108"/>
        <v>0.20476190476190476</v>
      </c>
      <c r="I1208" s="23">
        <v>421</v>
      </c>
      <c r="J1208" s="125"/>
      <c r="K1208" s="125"/>
      <c r="M1208" s="124"/>
      <c r="N1208" s="22" t="s">
        <v>141</v>
      </c>
      <c r="O1208" s="23">
        <v>378</v>
      </c>
      <c r="P1208" s="19">
        <f t="shared" si="109"/>
        <v>0.89786223277909738</v>
      </c>
      <c r="Q1208" s="23">
        <v>43</v>
      </c>
      <c r="R1208" s="19">
        <f t="shared" si="110"/>
        <v>0.10213776722090261</v>
      </c>
      <c r="S1208" s="23">
        <v>421</v>
      </c>
      <c r="T1208" s="125"/>
      <c r="U1208" s="125"/>
    </row>
    <row r="1209" spans="3:21" customFormat="1" ht="22.8" x14ac:dyDescent="0.3">
      <c r="C1209" s="124"/>
      <c r="D1209" s="22" t="s">
        <v>142</v>
      </c>
      <c r="E1209" s="23">
        <v>868</v>
      </c>
      <c r="F1209" s="19">
        <f t="shared" si="107"/>
        <v>0.58255033557046976</v>
      </c>
      <c r="G1209" s="23">
        <v>135</v>
      </c>
      <c r="H1209" s="19">
        <f t="shared" si="108"/>
        <v>0.6428571428571429</v>
      </c>
      <c r="I1209" s="23">
        <v>1003</v>
      </c>
      <c r="J1209" s="125"/>
      <c r="K1209" s="125"/>
      <c r="M1209" s="124"/>
      <c r="N1209" s="22" t="s">
        <v>142</v>
      </c>
      <c r="O1209" s="23">
        <v>868</v>
      </c>
      <c r="P1209" s="19">
        <f t="shared" si="109"/>
        <v>0.86540378863409773</v>
      </c>
      <c r="Q1209" s="23">
        <v>135</v>
      </c>
      <c r="R1209" s="19">
        <f t="shared" si="110"/>
        <v>0.1345962113659023</v>
      </c>
      <c r="S1209" s="23">
        <v>1003</v>
      </c>
      <c r="T1209" s="125"/>
      <c r="U1209" s="125"/>
    </row>
    <row r="1210" spans="3:21" customFormat="1" ht="22.8" x14ac:dyDescent="0.3">
      <c r="C1210" s="124"/>
      <c r="D1210" s="22" t="s">
        <v>143</v>
      </c>
      <c r="E1210" s="23">
        <v>24</v>
      </c>
      <c r="F1210" s="19">
        <f t="shared" si="107"/>
        <v>1.6107382550335572E-2</v>
      </c>
      <c r="G1210" s="23">
        <v>4</v>
      </c>
      <c r="H1210" s="19">
        <f t="shared" si="108"/>
        <v>1.9047619047619049E-2</v>
      </c>
      <c r="I1210" s="23">
        <v>28</v>
      </c>
      <c r="J1210" s="125"/>
      <c r="K1210" s="125"/>
      <c r="M1210" s="124"/>
      <c r="N1210" s="22" t="s">
        <v>143</v>
      </c>
      <c r="O1210" s="23">
        <v>24</v>
      </c>
      <c r="P1210" s="19">
        <f t="shared" si="109"/>
        <v>0.8571428571428571</v>
      </c>
      <c r="Q1210" s="23">
        <v>4</v>
      </c>
      <c r="R1210" s="19">
        <f t="shared" si="110"/>
        <v>0.14285714285714285</v>
      </c>
      <c r="S1210" s="23">
        <v>28</v>
      </c>
      <c r="T1210" s="125"/>
      <c r="U1210" s="125"/>
    </row>
    <row r="1211" spans="3:21" customFormat="1" ht="22.8" x14ac:dyDescent="0.3">
      <c r="C1211" s="124"/>
      <c r="D1211" s="22" t="s">
        <v>144</v>
      </c>
      <c r="E1211" s="23">
        <v>50</v>
      </c>
      <c r="F1211" s="19">
        <f t="shared" si="107"/>
        <v>3.3557046979865772E-2</v>
      </c>
      <c r="G1211" s="23">
        <v>10</v>
      </c>
      <c r="H1211" s="19">
        <f t="shared" si="108"/>
        <v>4.7619047619047616E-2</v>
      </c>
      <c r="I1211" s="23">
        <v>60</v>
      </c>
      <c r="J1211" s="125"/>
      <c r="K1211" s="125"/>
      <c r="M1211" s="124"/>
      <c r="N1211" s="22" t="s">
        <v>144</v>
      </c>
      <c r="O1211" s="23">
        <v>50</v>
      </c>
      <c r="P1211" s="19">
        <f t="shared" si="109"/>
        <v>0.83333333333333337</v>
      </c>
      <c r="Q1211" s="23">
        <v>10</v>
      </c>
      <c r="R1211" s="19">
        <f t="shared" si="110"/>
        <v>0.16666666666666666</v>
      </c>
      <c r="S1211" s="23">
        <v>60</v>
      </c>
      <c r="T1211" s="125"/>
      <c r="U1211" s="125"/>
    </row>
    <row r="1212" spans="3:21" customFormat="1" x14ac:dyDescent="0.3">
      <c r="C1212" s="123" t="s">
        <v>407</v>
      </c>
      <c r="D1212" s="22" t="s">
        <v>146</v>
      </c>
      <c r="E1212" s="23">
        <v>464</v>
      </c>
      <c r="F1212" s="19">
        <f t="shared" si="107"/>
        <v>0.31140939597315437</v>
      </c>
      <c r="G1212" s="23">
        <v>62</v>
      </c>
      <c r="H1212" s="19">
        <f t="shared" si="108"/>
        <v>0.29523809523809524</v>
      </c>
      <c r="I1212" s="23">
        <v>526</v>
      </c>
      <c r="J1212" s="125">
        <v>0.22800000000000001</v>
      </c>
      <c r="K1212" s="125">
        <v>0.89200000000000002</v>
      </c>
      <c r="M1212" s="123" t="s">
        <v>407</v>
      </c>
      <c r="N1212" s="22" t="s">
        <v>146</v>
      </c>
      <c r="O1212" s="23">
        <v>464</v>
      </c>
      <c r="P1212" s="19">
        <f t="shared" si="109"/>
        <v>0.88212927756653992</v>
      </c>
      <c r="Q1212" s="23">
        <v>62</v>
      </c>
      <c r="R1212" s="19">
        <f t="shared" si="110"/>
        <v>0.11787072243346007</v>
      </c>
      <c r="S1212" s="23">
        <v>526</v>
      </c>
      <c r="T1212" s="125">
        <v>0.22800000000000001</v>
      </c>
      <c r="U1212" s="125">
        <v>0.89200000000000002</v>
      </c>
    </row>
    <row r="1213" spans="3:21" customFormat="1" x14ac:dyDescent="0.3">
      <c r="C1213" s="124"/>
      <c r="D1213" s="22" t="s">
        <v>147</v>
      </c>
      <c r="E1213" s="23">
        <v>469</v>
      </c>
      <c r="F1213" s="19">
        <f t="shared" si="107"/>
        <v>0.31476510067114094</v>
      </c>
      <c r="G1213" s="23">
        <v>68</v>
      </c>
      <c r="H1213" s="19">
        <f t="shared" si="108"/>
        <v>0.32380952380952382</v>
      </c>
      <c r="I1213" s="23">
        <v>537</v>
      </c>
      <c r="J1213" s="125"/>
      <c r="K1213" s="125"/>
      <c r="M1213" s="124"/>
      <c r="N1213" s="22" t="s">
        <v>147</v>
      </c>
      <c r="O1213" s="23">
        <v>469</v>
      </c>
      <c r="P1213" s="19">
        <f t="shared" si="109"/>
        <v>0.87337057728119183</v>
      </c>
      <c r="Q1213" s="23">
        <v>68</v>
      </c>
      <c r="R1213" s="19">
        <f t="shared" si="110"/>
        <v>0.1266294227188082</v>
      </c>
      <c r="S1213" s="23">
        <v>537</v>
      </c>
      <c r="T1213" s="125"/>
      <c r="U1213" s="125"/>
    </row>
    <row r="1214" spans="3:21" customFormat="1" x14ac:dyDescent="0.3">
      <c r="C1214" s="124"/>
      <c r="D1214" s="22" t="s">
        <v>148</v>
      </c>
      <c r="E1214" s="23">
        <v>557</v>
      </c>
      <c r="F1214" s="19">
        <f t="shared" si="107"/>
        <v>0.37382550335570469</v>
      </c>
      <c r="G1214" s="23">
        <v>80</v>
      </c>
      <c r="H1214" s="19">
        <f t="shared" si="108"/>
        <v>0.38095238095238093</v>
      </c>
      <c r="I1214" s="23">
        <v>637</v>
      </c>
      <c r="J1214" s="125"/>
      <c r="K1214" s="125"/>
      <c r="M1214" s="124"/>
      <c r="N1214" s="22" t="s">
        <v>148</v>
      </c>
      <c r="O1214" s="23">
        <v>557</v>
      </c>
      <c r="P1214" s="19">
        <f t="shared" si="109"/>
        <v>0.87441130298273151</v>
      </c>
      <c r="Q1214" s="23">
        <v>80</v>
      </c>
      <c r="R1214" s="19">
        <f t="shared" si="110"/>
        <v>0.12558869701726844</v>
      </c>
      <c r="S1214" s="23">
        <v>637</v>
      </c>
      <c r="T1214" s="125"/>
      <c r="U1214" s="125"/>
    </row>
    <row r="1215" spans="3:21" customFormat="1" x14ac:dyDescent="0.3">
      <c r="C1215" s="123" t="s">
        <v>408</v>
      </c>
      <c r="D1215" s="22" t="s">
        <v>150</v>
      </c>
      <c r="E1215" s="23">
        <v>862</v>
      </c>
      <c r="F1215" s="19">
        <f t="shared" si="107"/>
        <v>0.57852348993288594</v>
      </c>
      <c r="G1215" s="23">
        <v>143</v>
      </c>
      <c r="H1215" s="19">
        <f t="shared" si="108"/>
        <v>0.68095238095238098</v>
      </c>
      <c r="I1215" s="23">
        <v>1005</v>
      </c>
      <c r="J1215" s="125">
        <v>7.9930000000000003</v>
      </c>
      <c r="K1215" s="128">
        <v>1.7999999999999999E-2</v>
      </c>
      <c r="M1215" s="123" t="s">
        <v>408</v>
      </c>
      <c r="N1215" s="22" t="s">
        <v>150</v>
      </c>
      <c r="O1215" s="23">
        <v>862</v>
      </c>
      <c r="P1215" s="19">
        <f t="shared" si="109"/>
        <v>0.8577114427860697</v>
      </c>
      <c r="Q1215" s="23">
        <v>143</v>
      </c>
      <c r="R1215" s="19">
        <f t="shared" si="110"/>
        <v>0.14228855721393036</v>
      </c>
      <c r="S1215" s="23">
        <v>1005</v>
      </c>
      <c r="T1215" s="125">
        <v>7.9930000000000003</v>
      </c>
      <c r="U1215" s="128">
        <v>1.7999999999999999E-2</v>
      </c>
    </row>
    <row r="1216" spans="3:21" customFormat="1" x14ac:dyDescent="0.3">
      <c r="C1216" s="124"/>
      <c r="D1216" s="22" t="s">
        <v>151</v>
      </c>
      <c r="E1216" s="23">
        <v>288</v>
      </c>
      <c r="F1216" s="19">
        <f t="shared" si="107"/>
        <v>0.19328859060402684</v>
      </c>
      <c r="G1216" s="23">
        <v>31</v>
      </c>
      <c r="H1216" s="19">
        <f t="shared" si="108"/>
        <v>0.14761904761904762</v>
      </c>
      <c r="I1216" s="23">
        <v>319</v>
      </c>
      <c r="J1216" s="125"/>
      <c r="K1216" s="125"/>
      <c r="M1216" s="124"/>
      <c r="N1216" s="22" t="s">
        <v>151</v>
      </c>
      <c r="O1216" s="23">
        <v>288</v>
      </c>
      <c r="P1216" s="19">
        <f t="shared" si="109"/>
        <v>0.90282131661442011</v>
      </c>
      <c r="Q1216" s="23">
        <v>31</v>
      </c>
      <c r="R1216" s="19">
        <f t="shared" si="110"/>
        <v>9.7178683385579931E-2</v>
      </c>
      <c r="S1216" s="23">
        <v>319</v>
      </c>
      <c r="T1216" s="125"/>
      <c r="U1216" s="125"/>
    </row>
    <row r="1217" spans="3:21" customFormat="1" x14ac:dyDescent="0.3">
      <c r="C1217" s="124"/>
      <c r="D1217" s="22" t="s">
        <v>152</v>
      </c>
      <c r="E1217" s="23">
        <v>340</v>
      </c>
      <c r="F1217" s="19">
        <f t="shared" si="107"/>
        <v>0.22818791946308725</v>
      </c>
      <c r="G1217" s="23">
        <v>36</v>
      </c>
      <c r="H1217" s="19">
        <f t="shared" si="108"/>
        <v>0.17142857142857143</v>
      </c>
      <c r="I1217" s="23">
        <v>376</v>
      </c>
      <c r="J1217" s="125"/>
      <c r="K1217" s="125"/>
      <c r="M1217" s="124"/>
      <c r="N1217" s="22" t="s">
        <v>152</v>
      </c>
      <c r="O1217" s="23">
        <v>340</v>
      </c>
      <c r="P1217" s="19">
        <f t="shared" si="109"/>
        <v>0.9042553191489362</v>
      </c>
      <c r="Q1217" s="23">
        <v>36</v>
      </c>
      <c r="R1217" s="19">
        <f t="shared" si="110"/>
        <v>9.5744680851063829E-2</v>
      </c>
      <c r="S1217" s="23">
        <v>376</v>
      </c>
      <c r="T1217" s="125"/>
      <c r="U1217" s="125"/>
    </row>
    <row r="1218" spans="3:21" customFormat="1" ht="22.8" x14ac:dyDescent="0.3">
      <c r="C1218" s="123" t="s">
        <v>409</v>
      </c>
      <c r="D1218" s="22" t="s">
        <v>154</v>
      </c>
      <c r="E1218" s="23">
        <v>754</v>
      </c>
      <c r="F1218" s="19">
        <f t="shared" si="107"/>
        <v>0.50604026845637584</v>
      </c>
      <c r="G1218" s="23">
        <v>101</v>
      </c>
      <c r="H1218" s="19">
        <f t="shared" si="108"/>
        <v>0.48095238095238096</v>
      </c>
      <c r="I1218" s="23">
        <v>855</v>
      </c>
      <c r="J1218" s="125">
        <v>0.46300000000000002</v>
      </c>
      <c r="K1218" s="125">
        <v>0.496</v>
      </c>
      <c r="M1218" s="123" t="s">
        <v>409</v>
      </c>
      <c r="N1218" s="22" t="s">
        <v>154</v>
      </c>
      <c r="O1218" s="23">
        <v>754</v>
      </c>
      <c r="P1218" s="19">
        <f t="shared" si="109"/>
        <v>0.88187134502923981</v>
      </c>
      <c r="Q1218" s="23">
        <v>101</v>
      </c>
      <c r="R1218" s="19">
        <f t="shared" si="110"/>
        <v>0.11812865497076024</v>
      </c>
      <c r="S1218" s="23">
        <v>855</v>
      </c>
      <c r="T1218" s="125">
        <v>0.46300000000000002</v>
      </c>
      <c r="U1218" s="125">
        <v>0.496</v>
      </c>
    </row>
    <row r="1219" spans="3:21" customFormat="1" x14ac:dyDescent="0.3">
      <c r="C1219" s="124"/>
      <c r="D1219" s="22" t="s">
        <v>155</v>
      </c>
      <c r="E1219" s="23">
        <v>736</v>
      </c>
      <c r="F1219" s="19">
        <f t="shared" si="107"/>
        <v>0.49395973154362416</v>
      </c>
      <c r="G1219" s="23">
        <v>109</v>
      </c>
      <c r="H1219" s="19">
        <f t="shared" si="108"/>
        <v>0.51904761904761909</v>
      </c>
      <c r="I1219" s="23">
        <v>845</v>
      </c>
      <c r="J1219" s="125"/>
      <c r="K1219" s="125"/>
      <c r="M1219" s="124"/>
      <c r="N1219" s="22" t="s">
        <v>155</v>
      </c>
      <c r="O1219" s="23">
        <v>736</v>
      </c>
      <c r="P1219" s="19">
        <f t="shared" si="109"/>
        <v>0.87100591715976328</v>
      </c>
      <c r="Q1219" s="23">
        <v>109</v>
      </c>
      <c r="R1219" s="19">
        <f t="shared" si="110"/>
        <v>0.1289940828402367</v>
      </c>
      <c r="S1219" s="23">
        <v>845</v>
      </c>
      <c r="T1219" s="125"/>
      <c r="U1219" s="125"/>
    </row>
    <row r="1220" spans="3:21" customFormat="1" ht="34.200000000000003" x14ac:dyDescent="0.3">
      <c r="C1220" s="123" t="s">
        <v>410</v>
      </c>
      <c r="D1220" s="22" t="s">
        <v>157</v>
      </c>
      <c r="E1220" s="23">
        <v>224</v>
      </c>
      <c r="F1220" s="19">
        <f t="shared" si="107"/>
        <v>0.15033557046979865</v>
      </c>
      <c r="G1220" s="23">
        <v>42</v>
      </c>
      <c r="H1220" s="19">
        <f t="shared" si="108"/>
        <v>0.2</v>
      </c>
      <c r="I1220" s="23">
        <v>266</v>
      </c>
      <c r="J1220" s="127"/>
      <c r="K1220" s="127"/>
      <c r="M1220" s="123" t="s">
        <v>410</v>
      </c>
      <c r="N1220" s="22" t="s">
        <v>157</v>
      </c>
      <c r="O1220" s="23">
        <v>224</v>
      </c>
      <c r="P1220" s="19">
        <f t="shared" si="109"/>
        <v>0.84210526315789469</v>
      </c>
      <c r="Q1220" s="23">
        <v>42</v>
      </c>
      <c r="R1220" s="19">
        <f t="shared" si="110"/>
        <v>0.15789473684210525</v>
      </c>
      <c r="S1220" s="23">
        <v>266</v>
      </c>
      <c r="T1220" s="127"/>
      <c r="U1220" s="127"/>
    </row>
    <row r="1221" spans="3:21" customFormat="1" ht="22.8" x14ac:dyDescent="0.3">
      <c r="C1221" s="124"/>
      <c r="D1221" s="22" t="s">
        <v>158</v>
      </c>
      <c r="E1221" s="23">
        <v>208</v>
      </c>
      <c r="F1221" s="19">
        <f t="shared" si="107"/>
        <v>0.1395973154362416</v>
      </c>
      <c r="G1221" s="23">
        <v>26</v>
      </c>
      <c r="H1221" s="19">
        <f t="shared" si="108"/>
        <v>0.12380952380952381</v>
      </c>
      <c r="I1221" s="23">
        <v>234</v>
      </c>
      <c r="J1221" s="127"/>
      <c r="K1221" s="127"/>
      <c r="M1221" s="124"/>
      <c r="N1221" s="22" t="s">
        <v>158</v>
      </c>
      <c r="O1221" s="23">
        <v>208</v>
      </c>
      <c r="P1221" s="19">
        <f t="shared" si="109"/>
        <v>0.88888888888888884</v>
      </c>
      <c r="Q1221" s="23">
        <v>26</v>
      </c>
      <c r="R1221" s="19">
        <f t="shared" si="110"/>
        <v>0.1111111111111111</v>
      </c>
      <c r="S1221" s="23">
        <v>234</v>
      </c>
      <c r="T1221" s="127"/>
      <c r="U1221" s="127"/>
    </row>
    <row r="1222" spans="3:21" customFormat="1" ht="57" x14ac:dyDescent="0.3">
      <c r="C1222" s="124"/>
      <c r="D1222" s="22" t="s">
        <v>159</v>
      </c>
      <c r="E1222" s="23">
        <v>1058</v>
      </c>
      <c r="F1222" s="19">
        <f t="shared" si="107"/>
        <v>0.71006711409395973</v>
      </c>
      <c r="G1222" s="23">
        <v>142</v>
      </c>
      <c r="H1222" s="19">
        <f t="shared" si="108"/>
        <v>0.67619047619047623</v>
      </c>
      <c r="I1222" s="23">
        <v>1200</v>
      </c>
      <c r="J1222" s="127"/>
      <c r="K1222" s="127"/>
      <c r="M1222" s="124"/>
      <c r="N1222" s="22" t="s">
        <v>159</v>
      </c>
      <c r="O1222" s="23">
        <v>1058</v>
      </c>
      <c r="P1222" s="19">
        <f t="shared" si="109"/>
        <v>0.88166666666666671</v>
      </c>
      <c r="Q1222" s="23">
        <v>142</v>
      </c>
      <c r="R1222" s="19">
        <f t="shared" si="110"/>
        <v>0.11833333333333333</v>
      </c>
      <c r="S1222" s="23">
        <v>1200</v>
      </c>
      <c r="T1222" s="127"/>
      <c r="U1222" s="127"/>
    </row>
    <row r="1223" spans="3:21" customFormat="1" x14ac:dyDescent="0.3">
      <c r="C1223" s="123" t="s">
        <v>411</v>
      </c>
      <c r="D1223" s="22" t="s">
        <v>161</v>
      </c>
      <c r="E1223" s="23">
        <v>838</v>
      </c>
      <c r="F1223" s="19">
        <f t="shared" si="107"/>
        <v>0.56241610738255032</v>
      </c>
      <c r="G1223" s="23">
        <v>120</v>
      </c>
      <c r="H1223" s="19">
        <f t="shared" si="108"/>
        <v>0.5714285714285714</v>
      </c>
      <c r="I1223" s="23">
        <v>958</v>
      </c>
      <c r="J1223" s="127">
        <v>1.091</v>
      </c>
      <c r="K1223" s="127">
        <v>0.77900000000000003</v>
      </c>
      <c r="M1223" s="123" t="s">
        <v>411</v>
      </c>
      <c r="N1223" s="22" t="s">
        <v>161</v>
      </c>
      <c r="O1223" s="23">
        <v>838</v>
      </c>
      <c r="P1223" s="19">
        <f t="shared" si="109"/>
        <v>0.87473903966597077</v>
      </c>
      <c r="Q1223" s="23">
        <v>120</v>
      </c>
      <c r="R1223" s="19">
        <f t="shared" si="110"/>
        <v>0.12526096033402923</v>
      </c>
      <c r="S1223" s="23">
        <v>958</v>
      </c>
      <c r="T1223" s="127">
        <v>1.091</v>
      </c>
      <c r="U1223" s="127">
        <v>0.77900000000000003</v>
      </c>
    </row>
    <row r="1224" spans="3:21" customFormat="1" x14ac:dyDescent="0.3">
      <c r="C1224" s="124"/>
      <c r="D1224" s="22" t="s">
        <v>162</v>
      </c>
      <c r="E1224" s="23">
        <v>618</v>
      </c>
      <c r="F1224" s="19">
        <f t="shared" si="107"/>
        <v>0.41476510067114092</v>
      </c>
      <c r="G1224" s="23">
        <v>83</v>
      </c>
      <c r="H1224" s="19">
        <f t="shared" si="108"/>
        <v>0.39523809523809522</v>
      </c>
      <c r="I1224" s="23">
        <v>701</v>
      </c>
      <c r="J1224" s="127"/>
      <c r="K1224" s="127"/>
      <c r="M1224" s="124"/>
      <c r="N1224" s="22" t="s">
        <v>162</v>
      </c>
      <c r="O1224" s="23">
        <v>618</v>
      </c>
      <c r="P1224" s="19">
        <f t="shared" si="109"/>
        <v>0.88159771754636229</v>
      </c>
      <c r="Q1224" s="23">
        <v>83</v>
      </c>
      <c r="R1224" s="19">
        <f t="shared" si="110"/>
        <v>0.11840228245363767</v>
      </c>
      <c r="S1224" s="23">
        <v>701</v>
      </c>
      <c r="T1224" s="127"/>
      <c r="U1224" s="127"/>
    </row>
    <row r="1225" spans="3:21" customFormat="1" x14ac:dyDescent="0.3">
      <c r="C1225" s="124"/>
      <c r="D1225" s="22" t="s">
        <v>163</v>
      </c>
      <c r="E1225" s="23">
        <v>23</v>
      </c>
      <c r="F1225" s="19">
        <f t="shared" si="107"/>
        <v>1.5436241610738255E-2</v>
      </c>
      <c r="G1225" s="23">
        <v>5</v>
      </c>
      <c r="H1225" s="19">
        <f t="shared" si="108"/>
        <v>2.3809523809523808E-2</v>
      </c>
      <c r="I1225" s="23">
        <v>28</v>
      </c>
      <c r="J1225" s="127"/>
      <c r="K1225" s="127"/>
      <c r="M1225" s="124"/>
      <c r="N1225" s="22" t="s">
        <v>163</v>
      </c>
      <c r="O1225" s="23">
        <v>23</v>
      </c>
      <c r="P1225" s="19">
        <f t="shared" si="109"/>
        <v>0.8214285714285714</v>
      </c>
      <c r="Q1225" s="23">
        <v>5</v>
      </c>
      <c r="R1225" s="19">
        <f t="shared" si="110"/>
        <v>0.17857142857142858</v>
      </c>
      <c r="S1225" s="23">
        <v>28</v>
      </c>
      <c r="T1225" s="127"/>
      <c r="U1225" s="127"/>
    </row>
    <row r="1226" spans="3:21" customFormat="1" x14ac:dyDescent="0.3">
      <c r="C1226" s="124"/>
      <c r="D1226" s="22" t="s">
        <v>164</v>
      </c>
      <c r="E1226" s="23">
        <v>11</v>
      </c>
      <c r="F1226" s="19">
        <f t="shared" si="107"/>
        <v>7.3825503355704697E-3</v>
      </c>
      <c r="G1226" s="23">
        <v>2</v>
      </c>
      <c r="H1226" s="19">
        <f t="shared" si="108"/>
        <v>9.5238095238095247E-3</v>
      </c>
      <c r="I1226" s="23">
        <v>13</v>
      </c>
      <c r="J1226" s="127"/>
      <c r="K1226" s="127"/>
      <c r="M1226" s="124"/>
      <c r="N1226" s="22" t="s">
        <v>164</v>
      </c>
      <c r="O1226" s="23">
        <v>11</v>
      </c>
      <c r="P1226" s="19">
        <f t="shared" si="109"/>
        <v>0.84615384615384615</v>
      </c>
      <c r="Q1226" s="23">
        <v>2</v>
      </c>
      <c r="R1226" s="19">
        <f t="shared" si="110"/>
        <v>0.15384615384615385</v>
      </c>
      <c r="S1226" s="23">
        <v>13</v>
      </c>
      <c r="T1226" s="127"/>
      <c r="U1226" s="127"/>
    </row>
    <row r="1227" spans="3:21" customFormat="1" x14ac:dyDescent="0.3">
      <c r="C1227" s="123" t="s">
        <v>413</v>
      </c>
      <c r="D1227" s="22" t="s">
        <v>82</v>
      </c>
      <c r="E1227" s="23">
        <v>519</v>
      </c>
      <c r="F1227" s="19">
        <f t="shared" si="107"/>
        <v>0.34832214765100672</v>
      </c>
      <c r="G1227" s="23">
        <v>94</v>
      </c>
      <c r="H1227" s="19">
        <f t="shared" si="108"/>
        <v>0.44761904761904764</v>
      </c>
      <c r="I1227" s="23">
        <v>613</v>
      </c>
      <c r="J1227" s="127">
        <v>7.8710000000000004</v>
      </c>
      <c r="K1227" s="126">
        <v>6.0000000000000001E-3</v>
      </c>
      <c r="M1227" s="123" t="s">
        <v>413</v>
      </c>
      <c r="N1227" s="22" t="s">
        <v>82</v>
      </c>
      <c r="O1227" s="23">
        <v>519</v>
      </c>
      <c r="P1227" s="19">
        <f t="shared" si="109"/>
        <v>0.84665579119086465</v>
      </c>
      <c r="Q1227" s="23">
        <v>94</v>
      </c>
      <c r="R1227" s="19">
        <f t="shared" si="110"/>
        <v>0.15334420880913541</v>
      </c>
      <c r="S1227" s="23">
        <v>613</v>
      </c>
      <c r="T1227" s="127">
        <v>7.8710000000000004</v>
      </c>
      <c r="U1227" s="126">
        <v>6.0000000000000001E-3</v>
      </c>
    </row>
    <row r="1228" spans="3:21" customFormat="1" x14ac:dyDescent="0.3">
      <c r="C1228" s="124"/>
      <c r="D1228" s="22" t="s">
        <v>83</v>
      </c>
      <c r="E1228" s="23">
        <v>971</v>
      </c>
      <c r="F1228" s="19">
        <f t="shared" si="107"/>
        <v>0.65167785234899334</v>
      </c>
      <c r="G1228" s="23">
        <v>116</v>
      </c>
      <c r="H1228" s="19">
        <f t="shared" si="108"/>
        <v>0.55238095238095242</v>
      </c>
      <c r="I1228" s="23">
        <v>1087</v>
      </c>
      <c r="J1228" s="127"/>
      <c r="K1228" s="127"/>
      <c r="M1228" s="124"/>
      <c r="N1228" s="22" t="s">
        <v>83</v>
      </c>
      <c r="O1228" s="23">
        <v>971</v>
      </c>
      <c r="P1228" s="19">
        <f t="shared" si="109"/>
        <v>0.89328426862925481</v>
      </c>
      <c r="Q1228" s="23">
        <v>116</v>
      </c>
      <c r="R1228" s="19">
        <f t="shared" si="110"/>
        <v>0.10671573137074516</v>
      </c>
      <c r="S1228" s="23">
        <v>1087</v>
      </c>
      <c r="T1228" s="127"/>
      <c r="U1228" s="127"/>
    </row>
    <row r="1229" spans="3:21" customFormat="1" x14ac:dyDescent="0.3">
      <c r="C1229" s="123" t="s">
        <v>414</v>
      </c>
      <c r="D1229" s="22" t="s">
        <v>82</v>
      </c>
      <c r="E1229" s="23">
        <v>432</v>
      </c>
      <c r="F1229" s="19">
        <f t="shared" si="107"/>
        <v>0.28993288590604027</v>
      </c>
      <c r="G1229" s="23">
        <v>68</v>
      </c>
      <c r="H1229" s="19">
        <f t="shared" si="108"/>
        <v>0.32380952380952382</v>
      </c>
      <c r="I1229" s="23">
        <v>500</v>
      </c>
      <c r="J1229" s="127">
        <v>1.0169999999999999</v>
      </c>
      <c r="K1229" s="127">
        <v>0.313</v>
      </c>
      <c r="M1229" s="123" t="s">
        <v>414</v>
      </c>
      <c r="N1229" s="22" t="s">
        <v>82</v>
      </c>
      <c r="O1229" s="23">
        <v>432</v>
      </c>
      <c r="P1229" s="19">
        <f t="shared" si="109"/>
        <v>0.86399999999999999</v>
      </c>
      <c r="Q1229" s="23">
        <v>68</v>
      </c>
      <c r="R1229" s="19">
        <f t="shared" si="110"/>
        <v>0.13600000000000001</v>
      </c>
      <c r="S1229" s="23">
        <v>500</v>
      </c>
      <c r="T1229" s="127">
        <v>1.0169999999999999</v>
      </c>
      <c r="U1229" s="127">
        <v>0.313</v>
      </c>
    </row>
    <row r="1230" spans="3:21" customFormat="1" x14ac:dyDescent="0.3">
      <c r="C1230" s="124"/>
      <c r="D1230" s="22" t="s">
        <v>83</v>
      </c>
      <c r="E1230" s="23">
        <v>1058</v>
      </c>
      <c r="F1230" s="19">
        <f t="shared" si="107"/>
        <v>0.71006711409395973</v>
      </c>
      <c r="G1230" s="23">
        <v>142</v>
      </c>
      <c r="H1230" s="19">
        <f t="shared" si="108"/>
        <v>0.67619047619047623</v>
      </c>
      <c r="I1230" s="23">
        <v>1200</v>
      </c>
      <c r="J1230" s="127"/>
      <c r="K1230" s="127"/>
      <c r="M1230" s="124"/>
      <c r="N1230" s="22" t="s">
        <v>83</v>
      </c>
      <c r="O1230" s="23">
        <v>1058</v>
      </c>
      <c r="P1230" s="19">
        <f t="shared" si="109"/>
        <v>0.88166666666666671</v>
      </c>
      <c r="Q1230" s="23">
        <v>142</v>
      </c>
      <c r="R1230" s="19">
        <f t="shared" si="110"/>
        <v>0.11833333333333333</v>
      </c>
      <c r="S1230" s="23">
        <v>1200</v>
      </c>
      <c r="T1230" s="127"/>
      <c r="U1230" s="127"/>
    </row>
    <row r="1231" spans="3:21" customFormat="1" x14ac:dyDescent="0.3">
      <c r="C1231" s="123" t="s">
        <v>415</v>
      </c>
      <c r="D1231" s="22" t="s">
        <v>140</v>
      </c>
      <c r="E1231" s="23">
        <v>1058</v>
      </c>
      <c r="F1231" s="19">
        <f t="shared" si="107"/>
        <v>0.71006711409395973</v>
      </c>
      <c r="G1231" s="23">
        <v>142</v>
      </c>
      <c r="H1231" s="19">
        <f t="shared" si="108"/>
        <v>0.67619047619047623</v>
      </c>
      <c r="I1231" s="23">
        <v>1200</v>
      </c>
      <c r="J1231" s="127">
        <v>2.1779999999999999</v>
      </c>
      <c r="K1231" s="127">
        <v>0.33700000000000002</v>
      </c>
      <c r="M1231" s="123" t="s">
        <v>415</v>
      </c>
      <c r="N1231" s="22" t="s">
        <v>140</v>
      </c>
      <c r="O1231" s="23">
        <v>1058</v>
      </c>
      <c r="P1231" s="19">
        <f t="shared" si="109"/>
        <v>0.88166666666666671</v>
      </c>
      <c r="Q1231" s="23">
        <v>142</v>
      </c>
      <c r="R1231" s="19">
        <f t="shared" si="110"/>
        <v>0.11833333333333333</v>
      </c>
      <c r="S1231" s="23">
        <v>1200</v>
      </c>
      <c r="T1231" s="127">
        <v>2.1779999999999999</v>
      </c>
      <c r="U1231" s="127">
        <v>0.33700000000000002</v>
      </c>
    </row>
    <row r="1232" spans="3:21" customFormat="1" x14ac:dyDescent="0.3">
      <c r="C1232" s="124"/>
      <c r="D1232" s="22" t="s">
        <v>169</v>
      </c>
      <c r="E1232" s="23">
        <v>382</v>
      </c>
      <c r="F1232" s="19">
        <f t="shared" si="107"/>
        <v>0.25637583892617449</v>
      </c>
      <c r="G1232" s="23">
        <v>63</v>
      </c>
      <c r="H1232" s="19">
        <f t="shared" si="108"/>
        <v>0.3</v>
      </c>
      <c r="I1232" s="23">
        <v>445</v>
      </c>
      <c r="J1232" s="127"/>
      <c r="K1232" s="127"/>
      <c r="M1232" s="124"/>
      <c r="N1232" s="22" t="s">
        <v>169</v>
      </c>
      <c r="O1232" s="23">
        <v>382</v>
      </c>
      <c r="P1232" s="19">
        <f t="shared" si="109"/>
        <v>0.85842696629213489</v>
      </c>
      <c r="Q1232" s="23">
        <v>63</v>
      </c>
      <c r="R1232" s="19">
        <f t="shared" si="110"/>
        <v>0.14157303370786517</v>
      </c>
      <c r="S1232" s="23">
        <v>445</v>
      </c>
      <c r="T1232" s="127"/>
      <c r="U1232" s="127"/>
    </row>
    <row r="1233" spans="3:21" customFormat="1" x14ac:dyDescent="0.3">
      <c r="C1233" s="124"/>
      <c r="D1233" s="22" t="s">
        <v>170</v>
      </c>
      <c r="E1233" s="23">
        <v>50</v>
      </c>
      <c r="F1233" s="19">
        <f t="shared" ref="F1233:F1293" si="111">E1233/1490</f>
        <v>3.3557046979865772E-2</v>
      </c>
      <c r="G1233" s="23">
        <v>5</v>
      </c>
      <c r="H1233" s="19">
        <f t="shared" ref="H1233:H1263" si="112">G1233/210</f>
        <v>2.3809523809523808E-2</v>
      </c>
      <c r="I1233" s="23">
        <v>55</v>
      </c>
      <c r="J1233" s="127"/>
      <c r="K1233" s="127"/>
      <c r="M1233" s="124"/>
      <c r="N1233" s="22" t="s">
        <v>170</v>
      </c>
      <c r="O1233" s="23">
        <v>50</v>
      </c>
      <c r="P1233" s="19">
        <f t="shared" si="109"/>
        <v>0.90909090909090906</v>
      </c>
      <c r="Q1233" s="23">
        <v>5</v>
      </c>
      <c r="R1233" s="19">
        <f t="shared" si="110"/>
        <v>9.0909090909090912E-2</v>
      </c>
      <c r="S1233" s="23">
        <v>55</v>
      </c>
      <c r="T1233" s="127"/>
      <c r="U1233" s="127"/>
    </row>
    <row r="1234" spans="3:21" customFormat="1" x14ac:dyDescent="0.3">
      <c r="C1234" s="123" t="s">
        <v>416</v>
      </c>
      <c r="D1234" s="22" t="s">
        <v>140</v>
      </c>
      <c r="E1234" s="23">
        <v>432</v>
      </c>
      <c r="F1234" s="19">
        <f t="shared" si="111"/>
        <v>0.28993288590604027</v>
      </c>
      <c r="G1234" s="23">
        <v>68</v>
      </c>
      <c r="H1234" s="19">
        <f t="shared" si="112"/>
        <v>0.32380952380952382</v>
      </c>
      <c r="I1234" s="23">
        <v>500</v>
      </c>
      <c r="J1234" s="127">
        <v>5.7430000000000003</v>
      </c>
      <c r="K1234" s="127">
        <v>0.125</v>
      </c>
      <c r="M1234" s="123" t="s">
        <v>416</v>
      </c>
      <c r="N1234" s="22" t="s">
        <v>140</v>
      </c>
      <c r="O1234" s="23">
        <v>432</v>
      </c>
      <c r="P1234" s="19">
        <f t="shared" si="109"/>
        <v>0.86399999999999999</v>
      </c>
      <c r="Q1234" s="23">
        <v>68</v>
      </c>
      <c r="R1234" s="19">
        <f t="shared" si="110"/>
        <v>0.13600000000000001</v>
      </c>
      <c r="S1234" s="23">
        <v>500</v>
      </c>
      <c r="T1234" s="127">
        <v>5.7430000000000003</v>
      </c>
      <c r="U1234" s="127">
        <v>0.125</v>
      </c>
    </row>
    <row r="1235" spans="3:21" customFormat="1" x14ac:dyDescent="0.3">
      <c r="C1235" s="124"/>
      <c r="D1235" s="22" t="s">
        <v>172</v>
      </c>
      <c r="E1235" s="23">
        <v>274</v>
      </c>
      <c r="F1235" s="19">
        <f t="shared" si="111"/>
        <v>0.18389261744966443</v>
      </c>
      <c r="G1235" s="23">
        <v>27</v>
      </c>
      <c r="H1235" s="19">
        <f t="shared" si="112"/>
        <v>0.12857142857142856</v>
      </c>
      <c r="I1235" s="23">
        <v>301</v>
      </c>
      <c r="J1235" s="127"/>
      <c r="K1235" s="127"/>
      <c r="M1235" s="124"/>
      <c r="N1235" s="22" t="s">
        <v>172</v>
      </c>
      <c r="O1235" s="23">
        <v>274</v>
      </c>
      <c r="P1235" s="19">
        <f t="shared" si="109"/>
        <v>0.9102990033222591</v>
      </c>
      <c r="Q1235" s="23">
        <v>27</v>
      </c>
      <c r="R1235" s="19">
        <f t="shared" si="110"/>
        <v>8.9700996677740868E-2</v>
      </c>
      <c r="S1235" s="23">
        <v>301</v>
      </c>
      <c r="T1235" s="127"/>
      <c r="U1235" s="127"/>
    </row>
    <row r="1236" spans="3:21" customFormat="1" x14ac:dyDescent="0.3">
      <c r="C1236" s="124"/>
      <c r="D1236" s="22" t="s">
        <v>173</v>
      </c>
      <c r="E1236" s="23">
        <v>11</v>
      </c>
      <c r="F1236" s="19">
        <f t="shared" si="111"/>
        <v>7.3825503355704697E-3</v>
      </c>
      <c r="G1236" s="23">
        <v>0</v>
      </c>
      <c r="H1236" s="19">
        <f t="shared" si="112"/>
        <v>0</v>
      </c>
      <c r="I1236" s="23">
        <v>11</v>
      </c>
      <c r="J1236" s="127"/>
      <c r="K1236" s="127"/>
      <c r="M1236" s="124"/>
      <c r="N1236" s="22" t="s">
        <v>173</v>
      </c>
      <c r="O1236" s="23">
        <v>11</v>
      </c>
      <c r="P1236" s="19">
        <f t="shared" si="109"/>
        <v>1</v>
      </c>
      <c r="Q1236" s="23">
        <v>0</v>
      </c>
      <c r="R1236" s="19">
        <f t="shared" si="110"/>
        <v>0</v>
      </c>
      <c r="S1236" s="23">
        <v>11</v>
      </c>
      <c r="T1236" s="127"/>
      <c r="U1236" s="127"/>
    </row>
    <row r="1237" spans="3:21" customFormat="1" x14ac:dyDescent="0.3">
      <c r="C1237" s="124"/>
      <c r="D1237" s="22" t="s">
        <v>174</v>
      </c>
      <c r="E1237" s="23">
        <v>773</v>
      </c>
      <c r="F1237" s="19">
        <f t="shared" si="111"/>
        <v>0.51879194630872483</v>
      </c>
      <c r="G1237" s="23">
        <v>115</v>
      </c>
      <c r="H1237" s="19">
        <f t="shared" si="112"/>
        <v>0.54761904761904767</v>
      </c>
      <c r="I1237" s="23">
        <v>888</v>
      </c>
      <c r="J1237" s="127"/>
      <c r="K1237" s="127"/>
      <c r="M1237" s="124"/>
      <c r="N1237" s="22" t="s">
        <v>174</v>
      </c>
      <c r="O1237" s="23">
        <v>773</v>
      </c>
      <c r="P1237" s="19">
        <f t="shared" si="109"/>
        <v>0.87049549549549554</v>
      </c>
      <c r="Q1237" s="23">
        <v>115</v>
      </c>
      <c r="R1237" s="19">
        <f t="shared" si="110"/>
        <v>0.12950450450450451</v>
      </c>
      <c r="S1237" s="23">
        <v>888</v>
      </c>
      <c r="T1237" s="127"/>
      <c r="U1237" s="127"/>
    </row>
    <row r="1238" spans="3:21" customFormat="1" x14ac:dyDescent="0.3">
      <c r="C1238" s="123" t="s">
        <v>417</v>
      </c>
      <c r="D1238" s="22" t="s">
        <v>82</v>
      </c>
      <c r="E1238" s="23">
        <v>19</v>
      </c>
      <c r="F1238" s="19">
        <f t="shared" si="111"/>
        <v>1.2751677852348993E-2</v>
      </c>
      <c r="G1238" s="23">
        <v>2</v>
      </c>
      <c r="H1238" s="19">
        <f t="shared" si="112"/>
        <v>9.5238095238095247E-3</v>
      </c>
      <c r="I1238" s="23">
        <v>21</v>
      </c>
      <c r="J1238" s="127">
        <v>0.157</v>
      </c>
      <c r="K1238" s="127">
        <v>0.69199999999999995</v>
      </c>
      <c r="M1238" s="123" t="s">
        <v>417</v>
      </c>
      <c r="N1238" s="22" t="s">
        <v>82</v>
      </c>
      <c r="O1238" s="23">
        <v>19</v>
      </c>
      <c r="P1238" s="19">
        <f t="shared" si="109"/>
        <v>0.90476190476190477</v>
      </c>
      <c r="Q1238" s="23">
        <v>2</v>
      </c>
      <c r="R1238" s="19">
        <f t="shared" si="110"/>
        <v>9.5238095238095233E-2</v>
      </c>
      <c r="S1238" s="23">
        <v>21</v>
      </c>
      <c r="T1238" s="127">
        <v>0.157</v>
      </c>
      <c r="U1238" s="127">
        <v>0.69199999999999995</v>
      </c>
    </row>
    <row r="1239" spans="3:21" customFormat="1" x14ac:dyDescent="0.3">
      <c r="C1239" s="124"/>
      <c r="D1239" s="22" t="s">
        <v>83</v>
      </c>
      <c r="E1239" s="23">
        <v>1471</v>
      </c>
      <c r="F1239" s="19">
        <f t="shared" si="111"/>
        <v>0.98724832214765101</v>
      </c>
      <c r="G1239" s="23">
        <v>208</v>
      </c>
      <c r="H1239" s="19">
        <f t="shared" si="112"/>
        <v>0.99047619047619051</v>
      </c>
      <c r="I1239" s="23">
        <v>1679</v>
      </c>
      <c r="J1239" s="127"/>
      <c r="K1239" s="127"/>
      <c r="M1239" s="124"/>
      <c r="N1239" s="22" t="s">
        <v>83</v>
      </c>
      <c r="O1239" s="23">
        <v>1471</v>
      </c>
      <c r="P1239" s="19">
        <f t="shared" si="109"/>
        <v>0.87611673615247176</v>
      </c>
      <c r="Q1239" s="23">
        <v>208</v>
      </c>
      <c r="R1239" s="19">
        <f t="shared" si="110"/>
        <v>0.12388326384752829</v>
      </c>
      <c r="S1239" s="23">
        <v>1679</v>
      </c>
      <c r="T1239" s="127"/>
      <c r="U1239" s="127"/>
    </row>
    <row r="1240" spans="3:21" customFormat="1" ht="15" customHeight="1" x14ac:dyDescent="0.3">
      <c r="C1240" s="120" t="s">
        <v>462</v>
      </c>
      <c r="D1240" s="36" t="s">
        <v>309</v>
      </c>
      <c r="E1240" s="37">
        <v>89</v>
      </c>
      <c r="F1240" s="19">
        <f t="shared" si="111"/>
        <v>5.9731543624161075E-2</v>
      </c>
      <c r="G1240" s="37">
        <v>29</v>
      </c>
      <c r="H1240" s="19">
        <f t="shared" si="112"/>
        <v>0.1380952380952381</v>
      </c>
      <c r="I1240" s="37">
        <v>118</v>
      </c>
      <c r="J1240" s="109">
        <v>41.933</v>
      </c>
      <c r="K1240" s="111">
        <v>1E-3</v>
      </c>
      <c r="M1240" s="120" t="s">
        <v>462</v>
      </c>
      <c r="N1240" s="36" t="s">
        <v>309</v>
      </c>
      <c r="O1240" s="37">
        <v>89</v>
      </c>
      <c r="P1240" s="19">
        <f t="shared" ref="P1240:P1263" si="113">O1240/S1240</f>
        <v>0.75423728813559321</v>
      </c>
      <c r="Q1240" s="37">
        <v>29</v>
      </c>
      <c r="R1240" s="19">
        <f t="shared" ref="R1240:R1263" si="114">Q1240/S1240</f>
        <v>0.24576271186440679</v>
      </c>
      <c r="S1240" s="37">
        <v>118</v>
      </c>
      <c r="T1240" s="109">
        <v>41.933</v>
      </c>
      <c r="U1240" s="111">
        <v>1E-3</v>
      </c>
    </row>
    <row r="1241" spans="3:21" customFormat="1" x14ac:dyDescent="0.3">
      <c r="C1241" s="121"/>
      <c r="D1241" s="36" t="s">
        <v>453</v>
      </c>
      <c r="E1241" s="37">
        <v>807</v>
      </c>
      <c r="F1241" s="19">
        <f t="shared" si="111"/>
        <v>0.54161073825503359</v>
      </c>
      <c r="G1241" s="37">
        <v>139</v>
      </c>
      <c r="H1241" s="19">
        <f t="shared" si="112"/>
        <v>0.66190476190476188</v>
      </c>
      <c r="I1241" s="37">
        <v>946</v>
      </c>
      <c r="J1241" s="109"/>
      <c r="K1241" s="111"/>
      <c r="M1241" s="121"/>
      <c r="N1241" s="36" t="s">
        <v>453</v>
      </c>
      <c r="O1241" s="37">
        <v>807</v>
      </c>
      <c r="P1241" s="19">
        <f t="shared" si="113"/>
        <v>0.85306553911205074</v>
      </c>
      <c r="Q1241" s="37">
        <v>139</v>
      </c>
      <c r="R1241" s="19">
        <f t="shared" si="114"/>
        <v>0.14693446088794926</v>
      </c>
      <c r="S1241" s="37">
        <v>946</v>
      </c>
      <c r="T1241" s="109"/>
      <c r="U1241" s="111"/>
    </row>
    <row r="1242" spans="3:21" customFormat="1" x14ac:dyDescent="0.3">
      <c r="C1242" s="121"/>
      <c r="D1242" s="36" t="s">
        <v>454</v>
      </c>
      <c r="E1242" s="37">
        <v>560</v>
      </c>
      <c r="F1242" s="19">
        <f t="shared" si="111"/>
        <v>0.37583892617449666</v>
      </c>
      <c r="G1242" s="37">
        <v>42</v>
      </c>
      <c r="H1242" s="19">
        <f t="shared" si="112"/>
        <v>0.2</v>
      </c>
      <c r="I1242" s="37">
        <v>602</v>
      </c>
      <c r="J1242" s="109"/>
      <c r="K1242" s="111"/>
      <c r="M1242" s="121"/>
      <c r="N1242" s="36" t="s">
        <v>454</v>
      </c>
      <c r="O1242" s="37">
        <v>560</v>
      </c>
      <c r="P1242" s="19">
        <f t="shared" si="113"/>
        <v>0.93023255813953487</v>
      </c>
      <c r="Q1242" s="37">
        <v>42</v>
      </c>
      <c r="R1242" s="19">
        <f t="shared" si="114"/>
        <v>6.9767441860465115E-2</v>
      </c>
      <c r="S1242" s="37">
        <v>602</v>
      </c>
      <c r="T1242" s="109"/>
      <c r="U1242" s="111"/>
    </row>
    <row r="1243" spans="3:21" customFormat="1" x14ac:dyDescent="0.3">
      <c r="C1243" s="121"/>
      <c r="D1243" s="62" t="s">
        <v>455</v>
      </c>
      <c r="E1243" s="63">
        <v>34</v>
      </c>
      <c r="F1243" s="27">
        <f t="shared" si="111"/>
        <v>2.2818791946308724E-2</v>
      </c>
      <c r="G1243" s="63">
        <v>0</v>
      </c>
      <c r="H1243" s="27">
        <f t="shared" si="112"/>
        <v>0</v>
      </c>
      <c r="I1243" s="63">
        <v>34</v>
      </c>
      <c r="J1243" s="110"/>
      <c r="K1243" s="152"/>
      <c r="M1243" s="121"/>
      <c r="N1243" s="36" t="s">
        <v>455</v>
      </c>
      <c r="O1243" s="37">
        <v>34</v>
      </c>
      <c r="P1243" s="19">
        <f t="shared" si="113"/>
        <v>1</v>
      </c>
      <c r="Q1243" s="37">
        <v>0</v>
      </c>
      <c r="R1243" s="19">
        <f t="shared" si="114"/>
        <v>0</v>
      </c>
      <c r="S1243" s="37">
        <v>34</v>
      </c>
      <c r="T1243" s="109"/>
      <c r="U1243" s="111"/>
    </row>
    <row r="1244" spans="3:21" customFormat="1" x14ac:dyDescent="0.3">
      <c r="C1244" s="120" t="s">
        <v>463</v>
      </c>
      <c r="D1244" s="3">
        <v>0</v>
      </c>
      <c r="E1244" s="4">
        <v>1387</v>
      </c>
      <c r="F1244" s="27">
        <f t="shared" si="111"/>
        <v>0.93087248322147653</v>
      </c>
      <c r="G1244" s="4">
        <v>170</v>
      </c>
      <c r="H1244" s="27">
        <f t="shared" si="112"/>
        <v>0.80952380952380953</v>
      </c>
      <c r="I1244" s="4">
        <v>1557</v>
      </c>
      <c r="J1244" s="107">
        <v>36.692</v>
      </c>
      <c r="K1244" s="112">
        <v>1E-3</v>
      </c>
      <c r="M1244" s="120" t="s">
        <v>463</v>
      </c>
      <c r="N1244" s="3">
        <v>0</v>
      </c>
      <c r="O1244" s="4">
        <v>1387</v>
      </c>
      <c r="P1244" s="19">
        <f t="shared" si="113"/>
        <v>0.89081567116249194</v>
      </c>
      <c r="Q1244" s="4">
        <v>170</v>
      </c>
      <c r="R1244" s="19">
        <f t="shared" si="114"/>
        <v>0.10918432883750803</v>
      </c>
      <c r="S1244" s="4">
        <v>1557</v>
      </c>
      <c r="T1244" s="107">
        <v>36.692</v>
      </c>
      <c r="U1244" s="112">
        <v>1E-3</v>
      </c>
    </row>
    <row r="1245" spans="3:21" customFormat="1" x14ac:dyDescent="0.3">
      <c r="C1245" s="120"/>
      <c r="D1245" s="3">
        <v>20</v>
      </c>
      <c r="E1245" s="4">
        <v>25</v>
      </c>
      <c r="F1245" s="27">
        <f t="shared" si="111"/>
        <v>1.6778523489932886E-2</v>
      </c>
      <c r="G1245" s="4">
        <v>7</v>
      </c>
      <c r="H1245" s="27">
        <f t="shared" si="112"/>
        <v>3.3333333333333333E-2</v>
      </c>
      <c r="I1245" s="4">
        <v>32</v>
      </c>
      <c r="J1245" s="107"/>
      <c r="K1245" s="112"/>
      <c r="M1245" s="120"/>
      <c r="N1245" s="3">
        <v>20</v>
      </c>
      <c r="O1245" s="4">
        <v>25</v>
      </c>
      <c r="P1245" s="19">
        <f t="shared" si="113"/>
        <v>0.78125</v>
      </c>
      <c r="Q1245" s="4">
        <v>7</v>
      </c>
      <c r="R1245" s="19">
        <f t="shared" si="114"/>
        <v>0.21875</v>
      </c>
      <c r="S1245" s="4">
        <v>32</v>
      </c>
      <c r="T1245" s="107"/>
      <c r="U1245" s="112"/>
    </row>
    <row r="1246" spans="3:21" customFormat="1" x14ac:dyDescent="0.3">
      <c r="C1246" s="120"/>
      <c r="D1246" s="3">
        <v>39</v>
      </c>
      <c r="E1246" s="4">
        <v>22</v>
      </c>
      <c r="F1246" s="27">
        <f t="shared" si="111"/>
        <v>1.4765100671140939E-2</v>
      </c>
      <c r="G1246" s="4">
        <v>10</v>
      </c>
      <c r="H1246" s="27">
        <f t="shared" si="112"/>
        <v>4.7619047619047616E-2</v>
      </c>
      <c r="I1246" s="4">
        <v>32</v>
      </c>
      <c r="J1246" s="107"/>
      <c r="K1246" s="112"/>
      <c r="M1246" s="120"/>
      <c r="N1246" s="3">
        <v>39</v>
      </c>
      <c r="O1246" s="4">
        <v>22</v>
      </c>
      <c r="P1246" s="19">
        <f t="shared" si="113"/>
        <v>0.6875</v>
      </c>
      <c r="Q1246" s="4">
        <v>10</v>
      </c>
      <c r="R1246" s="19">
        <f t="shared" si="114"/>
        <v>0.3125</v>
      </c>
      <c r="S1246" s="4">
        <v>32</v>
      </c>
      <c r="T1246" s="107"/>
      <c r="U1246" s="112"/>
    </row>
    <row r="1247" spans="3:21" customFormat="1" x14ac:dyDescent="0.3">
      <c r="C1247" s="121"/>
      <c r="D1247" s="3">
        <v>59</v>
      </c>
      <c r="E1247" s="4">
        <v>56</v>
      </c>
      <c r="F1247" s="27">
        <f t="shared" si="111"/>
        <v>3.7583892617449662E-2</v>
      </c>
      <c r="G1247" s="4">
        <v>23</v>
      </c>
      <c r="H1247" s="27">
        <f t="shared" si="112"/>
        <v>0.10952380952380952</v>
      </c>
      <c r="I1247" s="4">
        <v>79</v>
      </c>
      <c r="J1247" s="107"/>
      <c r="K1247" s="112"/>
      <c r="M1247" s="121"/>
      <c r="N1247" s="3">
        <v>59</v>
      </c>
      <c r="O1247" s="4">
        <v>56</v>
      </c>
      <c r="P1247" s="19">
        <f t="shared" si="113"/>
        <v>0.70886075949367089</v>
      </c>
      <c r="Q1247" s="4">
        <v>23</v>
      </c>
      <c r="R1247" s="19">
        <f t="shared" si="114"/>
        <v>0.29113924050632911</v>
      </c>
      <c r="S1247" s="4">
        <v>79</v>
      </c>
      <c r="T1247" s="107"/>
      <c r="U1247" s="112"/>
    </row>
    <row r="1248" spans="3:21" customFormat="1" x14ac:dyDescent="0.3">
      <c r="C1248" s="120" t="s">
        <v>464</v>
      </c>
      <c r="D1248" s="36">
        <v>0</v>
      </c>
      <c r="E1248" s="37">
        <v>636</v>
      </c>
      <c r="F1248" s="19">
        <f t="shared" si="111"/>
        <v>0.4268456375838926</v>
      </c>
      <c r="G1248" s="37">
        <v>70</v>
      </c>
      <c r="H1248" s="19">
        <f t="shared" si="112"/>
        <v>0.33333333333333331</v>
      </c>
      <c r="I1248" s="37">
        <v>706</v>
      </c>
      <c r="J1248" s="109">
        <v>6.6280000000000001</v>
      </c>
      <c r="K1248" s="111">
        <v>1.0999999999999999E-2</v>
      </c>
      <c r="M1248" s="120" t="s">
        <v>464</v>
      </c>
      <c r="N1248" s="36">
        <v>0</v>
      </c>
      <c r="O1248" s="37">
        <v>636</v>
      </c>
      <c r="P1248" s="19">
        <f t="shared" si="113"/>
        <v>0.90084985835694054</v>
      </c>
      <c r="Q1248" s="37">
        <v>70</v>
      </c>
      <c r="R1248" s="19">
        <f t="shared" si="114"/>
        <v>9.9150141643059492E-2</v>
      </c>
      <c r="S1248" s="37">
        <v>706</v>
      </c>
      <c r="T1248" s="109">
        <v>6.6280000000000001</v>
      </c>
      <c r="U1248" s="111">
        <v>1.0999999999999999E-2</v>
      </c>
    </row>
    <row r="1249" spans="3:21" customFormat="1" x14ac:dyDescent="0.3">
      <c r="C1249" s="121"/>
      <c r="D1249" s="36">
        <v>1</v>
      </c>
      <c r="E1249" s="37">
        <v>854</v>
      </c>
      <c r="F1249" s="19">
        <f t="shared" si="111"/>
        <v>0.5731543624161074</v>
      </c>
      <c r="G1249" s="37">
        <v>140</v>
      </c>
      <c r="H1249" s="19">
        <f t="shared" si="112"/>
        <v>0.66666666666666663</v>
      </c>
      <c r="I1249" s="37">
        <v>994</v>
      </c>
      <c r="J1249" s="109"/>
      <c r="K1249" s="111"/>
      <c r="M1249" s="121"/>
      <c r="N1249" s="36">
        <v>1</v>
      </c>
      <c r="O1249" s="37">
        <v>854</v>
      </c>
      <c r="P1249" s="19">
        <f t="shared" si="113"/>
        <v>0.85915492957746475</v>
      </c>
      <c r="Q1249" s="37">
        <v>140</v>
      </c>
      <c r="R1249" s="19">
        <f t="shared" si="114"/>
        <v>0.14084507042253522</v>
      </c>
      <c r="S1249" s="37">
        <v>994</v>
      </c>
      <c r="T1249" s="109"/>
      <c r="U1249" s="111"/>
    </row>
    <row r="1250" spans="3:21" customFormat="1" x14ac:dyDescent="0.3">
      <c r="C1250" s="120" t="s">
        <v>465</v>
      </c>
      <c r="D1250" s="36">
        <v>0</v>
      </c>
      <c r="E1250" s="37">
        <v>591</v>
      </c>
      <c r="F1250" s="19">
        <f t="shared" si="111"/>
        <v>0.39664429530201345</v>
      </c>
      <c r="G1250" s="37">
        <v>66</v>
      </c>
      <c r="H1250" s="19">
        <f t="shared" si="112"/>
        <v>0.31428571428571428</v>
      </c>
      <c r="I1250" s="37">
        <v>657</v>
      </c>
      <c r="J1250" s="109">
        <v>5.2649999999999997</v>
      </c>
      <c r="K1250" s="111">
        <v>2.3E-2</v>
      </c>
      <c r="M1250" s="120" t="s">
        <v>465</v>
      </c>
      <c r="N1250" s="36">
        <v>0</v>
      </c>
      <c r="O1250" s="37">
        <v>591</v>
      </c>
      <c r="P1250" s="19">
        <f t="shared" si="113"/>
        <v>0.8995433789954338</v>
      </c>
      <c r="Q1250" s="37">
        <v>66</v>
      </c>
      <c r="R1250" s="19">
        <f t="shared" si="114"/>
        <v>0.1004566210045662</v>
      </c>
      <c r="S1250" s="37">
        <v>657</v>
      </c>
      <c r="T1250" s="109">
        <v>5.2649999999999997</v>
      </c>
      <c r="U1250" s="111">
        <v>2.3E-2</v>
      </c>
    </row>
    <row r="1251" spans="3:21" customFormat="1" x14ac:dyDescent="0.3">
      <c r="C1251" s="121"/>
      <c r="D1251" s="36">
        <v>1</v>
      </c>
      <c r="E1251" s="37">
        <v>899</v>
      </c>
      <c r="F1251" s="19">
        <f t="shared" si="111"/>
        <v>0.60335570469798661</v>
      </c>
      <c r="G1251" s="37">
        <v>144</v>
      </c>
      <c r="H1251" s="19">
        <f t="shared" si="112"/>
        <v>0.68571428571428572</v>
      </c>
      <c r="I1251" s="37">
        <v>1043</v>
      </c>
      <c r="J1251" s="109"/>
      <c r="K1251" s="111"/>
      <c r="M1251" s="121"/>
      <c r="N1251" s="36">
        <v>1</v>
      </c>
      <c r="O1251" s="37">
        <v>899</v>
      </c>
      <c r="P1251" s="19">
        <f t="shared" si="113"/>
        <v>0.86193672099712371</v>
      </c>
      <c r="Q1251" s="37">
        <v>144</v>
      </c>
      <c r="R1251" s="19">
        <f t="shared" si="114"/>
        <v>0.13806327900287632</v>
      </c>
      <c r="S1251" s="37">
        <v>1043</v>
      </c>
      <c r="T1251" s="109"/>
      <c r="U1251" s="111"/>
    </row>
    <row r="1252" spans="3:21" customFormat="1" x14ac:dyDescent="0.3">
      <c r="C1252" s="123" t="s">
        <v>421</v>
      </c>
      <c r="D1252" s="22" t="s">
        <v>183</v>
      </c>
      <c r="E1252" s="23">
        <v>107</v>
      </c>
      <c r="F1252" s="19">
        <f t="shared" si="111"/>
        <v>7.1812080536912751E-2</v>
      </c>
      <c r="G1252" s="23">
        <v>63</v>
      </c>
      <c r="H1252" s="19">
        <f t="shared" si="112"/>
        <v>0.3</v>
      </c>
      <c r="I1252" s="23">
        <v>170</v>
      </c>
      <c r="J1252" s="127">
        <v>298.524</v>
      </c>
      <c r="K1252" s="126">
        <v>1E-3</v>
      </c>
      <c r="M1252" s="123" t="s">
        <v>421</v>
      </c>
      <c r="N1252" s="22" t="s">
        <v>183</v>
      </c>
      <c r="O1252" s="23">
        <v>107</v>
      </c>
      <c r="P1252" s="19">
        <f t="shared" si="113"/>
        <v>0.62941176470588234</v>
      </c>
      <c r="Q1252" s="23">
        <v>63</v>
      </c>
      <c r="R1252" s="19">
        <f t="shared" si="114"/>
        <v>0.37058823529411766</v>
      </c>
      <c r="S1252" s="23">
        <v>170</v>
      </c>
      <c r="T1252" s="127">
        <v>298.524</v>
      </c>
      <c r="U1252" s="126">
        <v>1E-3</v>
      </c>
    </row>
    <row r="1253" spans="3:21" customFormat="1" x14ac:dyDescent="0.3">
      <c r="C1253" s="124"/>
      <c r="D1253" s="22" t="s">
        <v>184</v>
      </c>
      <c r="E1253" s="23">
        <v>15</v>
      </c>
      <c r="F1253" s="19">
        <f t="shared" si="111"/>
        <v>1.0067114093959731E-2</v>
      </c>
      <c r="G1253" s="23">
        <v>25</v>
      </c>
      <c r="H1253" s="19">
        <f t="shared" si="112"/>
        <v>0.11904761904761904</v>
      </c>
      <c r="I1253" s="23">
        <v>40</v>
      </c>
      <c r="J1253" s="127"/>
      <c r="K1253" s="127"/>
      <c r="M1253" s="124"/>
      <c r="N1253" s="22" t="s">
        <v>184</v>
      </c>
      <c r="O1253" s="23">
        <v>15</v>
      </c>
      <c r="P1253" s="19">
        <f t="shared" si="113"/>
        <v>0.375</v>
      </c>
      <c r="Q1253" s="23">
        <v>25</v>
      </c>
      <c r="R1253" s="19">
        <f t="shared" si="114"/>
        <v>0.625</v>
      </c>
      <c r="S1253" s="23">
        <v>40</v>
      </c>
      <c r="T1253" s="127"/>
      <c r="U1253" s="127"/>
    </row>
    <row r="1254" spans="3:21" customFormat="1" x14ac:dyDescent="0.3">
      <c r="C1254" s="124"/>
      <c r="D1254" s="22" t="s">
        <v>82</v>
      </c>
      <c r="E1254" s="23">
        <v>1362</v>
      </c>
      <c r="F1254" s="19">
        <f t="shared" si="111"/>
        <v>0.91409395973154361</v>
      </c>
      <c r="G1254" s="23">
        <v>106</v>
      </c>
      <c r="H1254" s="19">
        <f t="shared" si="112"/>
        <v>0.50476190476190474</v>
      </c>
      <c r="I1254" s="23">
        <v>1468</v>
      </c>
      <c r="J1254" s="127"/>
      <c r="K1254" s="127"/>
      <c r="M1254" s="124"/>
      <c r="N1254" s="22" t="s">
        <v>82</v>
      </c>
      <c r="O1254" s="23">
        <v>1362</v>
      </c>
      <c r="P1254" s="19">
        <f t="shared" si="113"/>
        <v>0.92779291553133514</v>
      </c>
      <c r="Q1254" s="23">
        <v>106</v>
      </c>
      <c r="R1254" s="19">
        <f t="shared" si="114"/>
        <v>7.2207084468664848E-2</v>
      </c>
      <c r="S1254" s="23">
        <v>1468</v>
      </c>
      <c r="T1254" s="127"/>
      <c r="U1254" s="127"/>
    </row>
    <row r="1255" spans="3:21" customFormat="1" x14ac:dyDescent="0.3">
      <c r="C1255" s="124"/>
      <c r="D1255" s="22" t="s">
        <v>185</v>
      </c>
      <c r="E1255" s="23">
        <v>6</v>
      </c>
      <c r="F1255" s="19">
        <f t="shared" si="111"/>
        <v>4.0268456375838931E-3</v>
      </c>
      <c r="G1255" s="23">
        <v>16</v>
      </c>
      <c r="H1255" s="19">
        <f t="shared" si="112"/>
        <v>7.6190476190476197E-2</v>
      </c>
      <c r="I1255" s="23">
        <v>22</v>
      </c>
      <c r="J1255" s="127"/>
      <c r="K1255" s="127"/>
      <c r="M1255" s="124"/>
      <c r="N1255" s="22" t="s">
        <v>185</v>
      </c>
      <c r="O1255" s="23">
        <v>6</v>
      </c>
      <c r="P1255" s="19">
        <f t="shared" si="113"/>
        <v>0.27272727272727271</v>
      </c>
      <c r="Q1255" s="23">
        <v>16</v>
      </c>
      <c r="R1255" s="19">
        <f t="shared" si="114"/>
        <v>0.72727272727272729</v>
      </c>
      <c r="S1255" s="23">
        <v>22</v>
      </c>
      <c r="T1255" s="127"/>
      <c r="U1255" s="127"/>
    </row>
    <row r="1256" spans="3:21" customFormat="1" x14ac:dyDescent="0.3">
      <c r="C1256" s="123" t="s">
        <v>422</v>
      </c>
      <c r="D1256" s="22" t="s">
        <v>82</v>
      </c>
      <c r="E1256" s="23">
        <v>1487</v>
      </c>
      <c r="F1256" s="19">
        <f t="shared" si="111"/>
        <v>0.99798657718120809</v>
      </c>
      <c r="G1256" s="23">
        <v>201</v>
      </c>
      <c r="H1256" s="19">
        <f t="shared" si="112"/>
        <v>0.95714285714285718</v>
      </c>
      <c r="I1256" s="23">
        <v>1688</v>
      </c>
      <c r="J1256" s="127">
        <v>43.808</v>
      </c>
      <c r="K1256" s="126">
        <v>1E-3</v>
      </c>
      <c r="M1256" s="123" t="s">
        <v>422</v>
      </c>
      <c r="N1256" s="22" t="s">
        <v>82</v>
      </c>
      <c r="O1256" s="23">
        <v>1487</v>
      </c>
      <c r="P1256" s="19">
        <f t="shared" si="113"/>
        <v>0.88092417061611372</v>
      </c>
      <c r="Q1256" s="23">
        <v>201</v>
      </c>
      <c r="R1256" s="19">
        <f t="shared" si="114"/>
        <v>0.11907582938388625</v>
      </c>
      <c r="S1256" s="23">
        <v>1688</v>
      </c>
      <c r="T1256" s="127">
        <v>43.808</v>
      </c>
      <c r="U1256" s="126">
        <v>1E-3</v>
      </c>
    </row>
    <row r="1257" spans="3:21" customFormat="1" x14ac:dyDescent="0.3">
      <c r="C1257" s="124"/>
      <c r="D1257" s="22" t="s">
        <v>83</v>
      </c>
      <c r="E1257" s="23">
        <v>3</v>
      </c>
      <c r="F1257" s="19">
        <f t="shared" si="111"/>
        <v>2.0134228187919465E-3</v>
      </c>
      <c r="G1257" s="23">
        <v>9</v>
      </c>
      <c r="H1257" s="19">
        <f t="shared" si="112"/>
        <v>4.2857142857142858E-2</v>
      </c>
      <c r="I1257" s="23">
        <v>12</v>
      </c>
      <c r="J1257" s="127"/>
      <c r="K1257" s="127"/>
      <c r="M1257" s="124"/>
      <c r="N1257" s="22" t="s">
        <v>83</v>
      </c>
      <c r="O1257" s="23">
        <v>3</v>
      </c>
      <c r="P1257" s="19">
        <f t="shared" si="113"/>
        <v>0.25</v>
      </c>
      <c r="Q1257" s="23">
        <v>9</v>
      </c>
      <c r="R1257" s="19">
        <f t="shared" si="114"/>
        <v>0.75</v>
      </c>
      <c r="S1257" s="23">
        <v>12</v>
      </c>
      <c r="T1257" s="127"/>
      <c r="U1257" s="127"/>
    </row>
    <row r="1258" spans="3:21" customFormat="1" x14ac:dyDescent="0.3">
      <c r="C1258" s="123" t="s">
        <v>423</v>
      </c>
      <c r="D1258" s="22" t="s">
        <v>82</v>
      </c>
      <c r="E1258" s="23">
        <v>1490</v>
      </c>
      <c r="F1258" s="19">
        <f t="shared" si="111"/>
        <v>1</v>
      </c>
      <c r="G1258" s="23">
        <v>202</v>
      </c>
      <c r="H1258" s="19">
        <f t="shared" si="112"/>
        <v>0.96190476190476193</v>
      </c>
      <c r="I1258" s="23">
        <v>1692</v>
      </c>
      <c r="J1258" s="125">
        <v>57.03</v>
      </c>
      <c r="K1258" s="126">
        <v>1E-3</v>
      </c>
      <c r="M1258" s="123" t="s">
        <v>423</v>
      </c>
      <c r="N1258" s="22" t="s">
        <v>82</v>
      </c>
      <c r="O1258" s="23">
        <v>1490</v>
      </c>
      <c r="P1258" s="19">
        <f t="shared" si="113"/>
        <v>0.88061465721040189</v>
      </c>
      <c r="Q1258" s="23">
        <v>202</v>
      </c>
      <c r="R1258" s="19">
        <f t="shared" si="114"/>
        <v>0.11938534278959811</v>
      </c>
      <c r="S1258" s="23">
        <v>1692</v>
      </c>
      <c r="T1258" s="125">
        <v>57.03</v>
      </c>
      <c r="U1258" s="126">
        <v>1E-3</v>
      </c>
    </row>
    <row r="1259" spans="3:21" customFormat="1" x14ac:dyDescent="0.3">
      <c r="C1259" s="124"/>
      <c r="D1259" s="22" t="s">
        <v>83</v>
      </c>
      <c r="E1259" s="23">
        <v>0</v>
      </c>
      <c r="F1259" s="19">
        <f t="shared" si="111"/>
        <v>0</v>
      </c>
      <c r="G1259" s="23">
        <v>8</v>
      </c>
      <c r="H1259" s="19">
        <f t="shared" si="112"/>
        <v>3.8095238095238099E-2</v>
      </c>
      <c r="I1259" s="23">
        <v>8</v>
      </c>
      <c r="J1259" s="125"/>
      <c r="K1259" s="127"/>
      <c r="M1259" s="124"/>
      <c r="N1259" s="22" t="s">
        <v>83</v>
      </c>
      <c r="O1259" s="23">
        <v>0</v>
      </c>
      <c r="P1259" s="19">
        <f t="shared" si="113"/>
        <v>0</v>
      </c>
      <c r="Q1259" s="23">
        <v>8</v>
      </c>
      <c r="R1259" s="19">
        <f t="shared" si="114"/>
        <v>1</v>
      </c>
      <c r="S1259" s="23">
        <v>8</v>
      </c>
      <c r="T1259" s="125"/>
      <c r="U1259" s="127"/>
    </row>
    <row r="1260" spans="3:21" customFormat="1" x14ac:dyDescent="0.3">
      <c r="C1260" s="123" t="s">
        <v>424</v>
      </c>
      <c r="D1260" s="22" t="s">
        <v>82</v>
      </c>
      <c r="E1260" s="23">
        <v>1483</v>
      </c>
      <c r="F1260" s="19">
        <f t="shared" si="111"/>
        <v>0.99530201342281877</v>
      </c>
      <c r="G1260" s="23">
        <v>195</v>
      </c>
      <c r="H1260" s="19">
        <f t="shared" si="112"/>
        <v>0.9285714285714286</v>
      </c>
      <c r="I1260" s="23">
        <v>1678</v>
      </c>
      <c r="J1260" s="125">
        <v>64.164000000000001</v>
      </c>
      <c r="K1260" s="126">
        <v>1E-3</v>
      </c>
      <c r="M1260" s="123" t="s">
        <v>424</v>
      </c>
      <c r="N1260" s="22" t="s">
        <v>82</v>
      </c>
      <c r="O1260" s="23">
        <v>1483</v>
      </c>
      <c r="P1260" s="19">
        <f t="shared" si="113"/>
        <v>0.88379022646007155</v>
      </c>
      <c r="Q1260" s="23">
        <v>195</v>
      </c>
      <c r="R1260" s="19">
        <f t="shared" si="114"/>
        <v>0.11620977353992849</v>
      </c>
      <c r="S1260" s="23">
        <v>1678</v>
      </c>
      <c r="T1260" s="125">
        <v>64.164000000000001</v>
      </c>
      <c r="U1260" s="126">
        <v>1E-3</v>
      </c>
    </row>
    <row r="1261" spans="3:21" customFormat="1" x14ac:dyDescent="0.3">
      <c r="C1261" s="124"/>
      <c r="D1261" s="22" t="s">
        <v>83</v>
      </c>
      <c r="E1261" s="23">
        <v>7</v>
      </c>
      <c r="F1261" s="19">
        <f t="shared" si="111"/>
        <v>4.6979865771812077E-3</v>
      </c>
      <c r="G1261" s="23">
        <v>15</v>
      </c>
      <c r="H1261" s="19">
        <f t="shared" si="112"/>
        <v>7.1428571428571425E-2</v>
      </c>
      <c r="I1261" s="23">
        <v>22</v>
      </c>
      <c r="J1261" s="125"/>
      <c r="K1261" s="127"/>
      <c r="M1261" s="124"/>
      <c r="N1261" s="22" t="s">
        <v>83</v>
      </c>
      <c r="O1261" s="23">
        <v>7</v>
      </c>
      <c r="P1261" s="19">
        <f t="shared" si="113"/>
        <v>0.31818181818181818</v>
      </c>
      <c r="Q1261" s="23">
        <v>15</v>
      </c>
      <c r="R1261" s="19">
        <f t="shared" si="114"/>
        <v>0.68181818181818177</v>
      </c>
      <c r="S1261" s="23">
        <v>22</v>
      </c>
      <c r="T1261" s="125"/>
      <c r="U1261" s="127"/>
    </row>
    <row r="1262" spans="3:21" customFormat="1" x14ac:dyDescent="0.3">
      <c r="C1262" s="123" t="s">
        <v>425</v>
      </c>
      <c r="D1262" s="22" t="s">
        <v>82</v>
      </c>
      <c r="E1262" s="23">
        <v>1486</v>
      </c>
      <c r="F1262" s="19">
        <f t="shared" si="111"/>
        <v>0.99731543624161079</v>
      </c>
      <c r="G1262" s="23">
        <v>195</v>
      </c>
      <c r="H1262" s="19">
        <f t="shared" si="112"/>
        <v>0.9285714285714286</v>
      </c>
      <c r="I1262" s="23">
        <v>1681</v>
      </c>
      <c r="J1262" s="125">
        <v>78.704999999999998</v>
      </c>
      <c r="K1262" s="126">
        <v>1E-3</v>
      </c>
      <c r="M1262" s="123" t="s">
        <v>425</v>
      </c>
      <c r="N1262" s="22" t="s">
        <v>82</v>
      </c>
      <c r="O1262" s="23">
        <v>1486</v>
      </c>
      <c r="P1262" s="19">
        <f t="shared" si="113"/>
        <v>0.88399762046400954</v>
      </c>
      <c r="Q1262" s="23">
        <v>195</v>
      </c>
      <c r="R1262" s="19">
        <f t="shared" si="114"/>
        <v>0.11600237953599048</v>
      </c>
      <c r="S1262" s="23">
        <v>1681</v>
      </c>
      <c r="T1262" s="125">
        <v>78.704999999999998</v>
      </c>
      <c r="U1262" s="126">
        <v>1E-3</v>
      </c>
    </row>
    <row r="1263" spans="3:21" customFormat="1" x14ac:dyDescent="0.3">
      <c r="C1263" s="124"/>
      <c r="D1263" s="22" t="s">
        <v>83</v>
      </c>
      <c r="E1263" s="23">
        <v>4</v>
      </c>
      <c r="F1263" s="19">
        <f t="shared" si="111"/>
        <v>2.6845637583892616E-3</v>
      </c>
      <c r="G1263" s="23">
        <v>15</v>
      </c>
      <c r="H1263" s="19">
        <f t="shared" si="112"/>
        <v>7.1428571428571425E-2</v>
      </c>
      <c r="I1263" s="23">
        <v>19</v>
      </c>
      <c r="J1263" s="125"/>
      <c r="K1263" s="127"/>
      <c r="M1263" s="124"/>
      <c r="N1263" s="22" t="s">
        <v>83</v>
      </c>
      <c r="O1263" s="23">
        <v>4</v>
      </c>
      <c r="P1263" s="19">
        <f t="shared" si="113"/>
        <v>0.21052631578947367</v>
      </c>
      <c r="Q1263" s="23">
        <v>15</v>
      </c>
      <c r="R1263" s="19">
        <f t="shared" si="114"/>
        <v>0.78947368421052633</v>
      </c>
      <c r="S1263" s="23">
        <v>19</v>
      </c>
      <c r="T1263" s="125"/>
      <c r="U1263" s="127"/>
    </row>
    <row r="1264" spans="3:21" customFormat="1" x14ac:dyDescent="0.3">
      <c r="D1264" s="7"/>
      <c r="E1264" s="7"/>
      <c r="F1264" s="7"/>
      <c r="G1264" s="7"/>
      <c r="H1264" s="7"/>
      <c r="I1264" s="7"/>
      <c r="J1264" s="7"/>
      <c r="N1264" s="7"/>
      <c r="O1264" s="7"/>
      <c r="P1264" s="7"/>
      <c r="Q1264" s="7"/>
      <c r="R1264" s="7"/>
      <c r="S1264" s="7"/>
      <c r="T1264" s="7"/>
    </row>
    <row r="1265" spans="3:21" customFormat="1" x14ac:dyDescent="0.3">
      <c r="C1265" s="21"/>
      <c r="D1265" s="21"/>
      <c r="E1265" s="123" t="s">
        <v>419</v>
      </c>
      <c r="F1265" s="123"/>
      <c r="G1265" s="123"/>
      <c r="H1265" s="123"/>
      <c r="I1265" s="123" t="s">
        <v>36</v>
      </c>
      <c r="J1265" s="133" t="s">
        <v>442</v>
      </c>
      <c r="K1265" s="133" t="s">
        <v>443</v>
      </c>
      <c r="M1265" s="21"/>
      <c r="N1265" s="21"/>
      <c r="O1265" s="123" t="s">
        <v>419</v>
      </c>
      <c r="P1265" s="123"/>
      <c r="Q1265" s="123"/>
      <c r="R1265" s="123"/>
      <c r="S1265" s="123" t="s">
        <v>36</v>
      </c>
      <c r="T1265" s="133" t="s">
        <v>442</v>
      </c>
      <c r="U1265" s="133" t="s">
        <v>443</v>
      </c>
    </row>
    <row r="1266" spans="3:21" customFormat="1" x14ac:dyDescent="0.3">
      <c r="C1266" s="21"/>
      <c r="D1266" s="21"/>
      <c r="E1266" s="123" t="s">
        <v>34</v>
      </c>
      <c r="F1266" s="123"/>
      <c r="G1266" s="123" t="s">
        <v>447</v>
      </c>
      <c r="H1266" s="123"/>
      <c r="I1266" s="124"/>
      <c r="J1266" s="134"/>
      <c r="K1266" s="134"/>
      <c r="M1266" s="21"/>
      <c r="N1266" s="21"/>
      <c r="O1266" s="123" t="s">
        <v>34</v>
      </c>
      <c r="P1266" s="123"/>
      <c r="Q1266" s="123" t="s">
        <v>447</v>
      </c>
      <c r="R1266" s="123"/>
      <c r="S1266" s="124"/>
      <c r="T1266" s="134"/>
      <c r="U1266" s="134"/>
    </row>
    <row r="1267" spans="3:21" customFormat="1" x14ac:dyDescent="0.3">
      <c r="C1267" s="90" t="s">
        <v>822</v>
      </c>
      <c r="D1267" s="90" t="s">
        <v>823</v>
      </c>
      <c r="E1267" s="91">
        <v>1490</v>
      </c>
      <c r="F1267" s="19">
        <f t="shared" si="111"/>
        <v>1</v>
      </c>
      <c r="G1267" s="91">
        <v>42</v>
      </c>
      <c r="H1267" s="19">
        <f>G1267/42</f>
        <v>1</v>
      </c>
      <c r="I1267" s="91">
        <v>1532</v>
      </c>
      <c r="J1267" s="92"/>
      <c r="K1267" s="92"/>
      <c r="M1267" s="90" t="s">
        <v>822</v>
      </c>
      <c r="N1267" s="90" t="s">
        <v>823</v>
      </c>
      <c r="O1267" s="91">
        <v>1490</v>
      </c>
      <c r="P1267" s="19">
        <f t="shared" ref="P1267:P1293" si="115">O1267/S1267</f>
        <v>0.97258485639686687</v>
      </c>
      <c r="Q1267" s="91">
        <v>42</v>
      </c>
      <c r="R1267" s="19">
        <f t="shared" ref="R1267:R1293" si="116">Q1267/S1267</f>
        <v>2.7415143603133161E-2</v>
      </c>
      <c r="S1267" s="91">
        <v>1532</v>
      </c>
      <c r="T1267" s="92"/>
      <c r="U1267" s="92"/>
    </row>
    <row r="1268" spans="3:21" customFormat="1" x14ac:dyDescent="0.3">
      <c r="C1268" s="90" t="s">
        <v>824</v>
      </c>
      <c r="D1268" s="90" t="s">
        <v>823</v>
      </c>
      <c r="E1268" s="91">
        <v>1490</v>
      </c>
      <c r="F1268" s="19">
        <f t="shared" si="111"/>
        <v>1</v>
      </c>
      <c r="G1268" s="91">
        <v>42</v>
      </c>
      <c r="H1268" s="19">
        <f t="shared" ref="H1268:H1293" si="117">G1268/42</f>
        <v>1</v>
      </c>
      <c r="I1268" s="91">
        <v>1532</v>
      </c>
      <c r="J1268" s="92"/>
      <c r="K1268" s="92"/>
      <c r="M1268" s="90" t="s">
        <v>824</v>
      </c>
      <c r="N1268" s="90" t="s">
        <v>823</v>
      </c>
      <c r="O1268" s="91">
        <v>1490</v>
      </c>
      <c r="P1268" s="19">
        <f t="shared" si="115"/>
        <v>0.97258485639686687</v>
      </c>
      <c r="Q1268" s="91">
        <v>42</v>
      </c>
      <c r="R1268" s="19">
        <f t="shared" si="116"/>
        <v>2.7415143603133161E-2</v>
      </c>
      <c r="S1268" s="91">
        <v>1532</v>
      </c>
      <c r="T1268" s="92"/>
      <c r="U1268" s="92"/>
    </row>
    <row r="1269" spans="3:21" customFormat="1" x14ac:dyDescent="0.3">
      <c r="C1269" s="90" t="s">
        <v>825</v>
      </c>
      <c r="D1269" s="90" t="s">
        <v>823</v>
      </c>
      <c r="E1269" s="91">
        <v>1490</v>
      </c>
      <c r="F1269" s="19">
        <f t="shared" si="111"/>
        <v>1</v>
      </c>
      <c r="G1269" s="91">
        <v>42</v>
      </c>
      <c r="H1269" s="19">
        <f t="shared" si="117"/>
        <v>1</v>
      </c>
      <c r="I1269" s="91">
        <v>1532</v>
      </c>
      <c r="J1269" s="92"/>
      <c r="K1269" s="92"/>
      <c r="M1269" s="90" t="s">
        <v>825</v>
      </c>
      <c r="N1269" s="90" t="s">
        <v>823</v>
      </c>
      <c r="O1269" s="91">
        <v>1490</v>
      </c>
      <c r="P1269" s="19">
        <f t="shared" si="115"/>
        <v>0.97258485639686687</v>
      </c>
      <c r="Q1269" s="91">
        <v>42</v>
      </c>
      <c r="R1269" s="19">
        <f t="shared" si="116"/>
        <v>2.7415143603133161E-2</v>
      </c>
      <c r="S1269" s="91">
        <v>1532</v>
      </c>
      <c r="T1269" s="92"/>
      <c r="U1269" s="92"/>
    </row>
    <row r="1270" spans="3:21" customFormat="1" x14ac:dyDescent="0.3">
      <c r="C1270" s="160" t="s">
        <v>826</v>
      </c>
      <c r="D1270" s="90" t="s">
        <v>827</v>
      </c>
      <c r="E1270" s="91">
        <v>104</v>
      </c>
      <c r="F1270" s="19">
        <f t="shared" si="111"/>
        <v>6.9798657718120799E-2</v>
      </c>
      <c r="G1270" s="91">
        <v>10</v>
      </c>
      <c r="H1270" s="19">
        <f t="shared" si="117"/>
        <v>0.23809523809523808</v>
      </c>
      <c r="I1270" s="91">
        <v>114</v>
      </c>
      <c r="J1270" s="125">
        <v>16.797999999999998</v>
      </c>
      <c r="K1270" s="126">
        <v>1E-3</v>
      </c>
      <c r="M1270" s="160" t="s">
        <v>826</v>
      </c>
      <c r="N1270" s="90" t="s">
        <v>827</v>
      </c>
      <c r="O1270" s="91">
        <v>104</v>
      </c>
      <c r="P1270" s="19">
        <f t="shared" si="115"/>
        <v>0.91228070175438591</v>
      </c>
      <c r="Q1270" s="91">
        <v>10</v>
      </c>
      <c r="R1270" s="19">
        <f t="shared" si="116"/>
        <v>8.771929824561403E-2</v>
      </c>
      <c r="S1270" s="91">
        <v>114</v>
      </c>
      <c r="T1270" s="125">
        <v>16.797999999999998</v>
      </c>
      <c r="U1270" s="126">
        <v>1E-3</v>
      </c>
    </row>
    <row r="1271" spans="3:21" customFormat="1" x14ac:dyDescent="0.3">
      <c r="C1271" s="161"/>
      <c r="D1271" s="90" t="s">
        <v>823</v>
      </c>
      <c r="E1271" s="91">
        <v>1386</v>
      </c>
      <c r="F1271" s="19">
        <f t="shared" si="111"/>
        <v>0.93020134228187923</v>
      </c>
      <c r="G1271" s="91">
        <v>32</v>
      </c>
      <c r="H1271" s="19">
        <f t="shared" si="117"/>
        <v>0.76190476190476186</v>
      </c>
      <c r="I1271" s="91">
        <v>1418</v>
      </c>
      <c r="J1271" s="125"/>
      <c r="K1271" s="126"/>
      <c r="M1271" s="161"/>
      <c r="N1271" s="90" t="s">
        <v>823</v>
      </c>
      <c r="O1271" s="91">
        <v>1386</v>
      </c>
      <c r="P1271" s="19">
        <f t="shared" si="115"/>
        <v>0.97743300423131174</v>
      </c>
      <c r="Q1271" s="91">
        <v>32</v>
      </c>
      <c r="R1271" s="19">
        <f t="shared" si="116"/>
        <v>2.2566995768688293E-2</v>
      </c>
      <c r="S1271" s="91">
        <v>1418</v>
      </c>
      <c r="T1271" s="125"/>
      <c r="U1271" s="126"/>
    </row>
    <row r="1272" spans="3:21" customFormat="1" x14ac:dyDescent="0.3">
      <c r="C1272" s="160" t="s">
        <v>828</v>
      </c>
      <c r="D1272" s="90" t="s">
        <v>827</v>
      </c>
      <c r="E1272" s="91">
        <v>1422</v>
      </c>
      <c r="F1272" s="19">
        <f t="shared" si="111"/>
        <v>0.95436241610738259</v>
      </c>
      <c r="G1272" s="91">
        <v>41</v>
      </c>
      <c r="H1272" s="19">
        <f t="shared" si="117"/>
        <v>0.97619047619047616</v>
      </c>
      <c r="I1272" s="91">
        <v>1463</v>
      </c>
      <c r="J1272" s="125">
        <v>0.45300000000000001</v>
      </c>
      <c r="K1272" s="127">
        <v>0.501</v>
      </c>
      <c r="M1272" s="160" t="s">
        <v>828</v>
      </c>
      <c r="N1272" s="90" t="s">
        <v>827</v>
      </c>
      <c r="O1272" s="91">
        <v>1422</v>
      </c>
      <c r="P1272" s="19">
        <f t="shared" si="115"/>
        <v>0.9719753930280246</v>
      </c>
      <c r="Q1272" s="91">
        <v>41</v>
      </c>
      <c r="R1272" s="19">
        <f t="shared" si="116"/>
        <v>2.8024606971975393E-2</v>
      </c>
      <c r="S1272" s="91">
        <v>1463</v>
      </c>
      <c r="T1272" s="125">
        <v>0.45300000000000001</v>
      </c>
      <c r="U1272" s="127">
        <v>0.501</v>
      </c>
    </row>
    <row r="1273" spans="3:21" customFormat="1" x14ac:dyDescent="0.3">
      <c r="C1273" s="161"/>
      <c r="D1273" s="90" t="s">
        <v>823</v>
      </c>
      <c r="E1273" s="91">
        <v>68</v>
      </c>
      <c r="F1273" s="19">
        <f t="shared" si="111"/>
        <v>4.5637583892617448E-2</v>
      </c>
      <c r="G1273" s="91">
        <v>1</v>
      </c>
      <c r="H1273" s="19">
        <f t="shared" si="117"/>
        <v>2.3809523809523808E-2</v>
      </c>
      <c r="I1273" s="91">
        <v>69</v>
      </c>
      <c r="J1273" s="125"/>
      <c r="K1273" s="127"/>
      <c r="M1273" s="161"/>
      <c r="N1273" s="90" t="s">
        <v>823</v>
      </c>
      <c r="O1273" s="91">
        <v>68</v>
      </c>
      <c r="P1273" s="19">
        <f t="shared" si="115"/>
        <v>0.98550724637681164</v>
      </c>
      <c r="Q1273" s="91">
        <v>1</v>
      </c>
      <c r="R1273" s="19">
        <f t="shared" si="116"/>
        <v>1.4492753623188406E-2</v>
      </c>
      <c r="S1273" s="91">
        <v>69</v>
      </c>
      <c r="T1273" s="125"/>
      <c r="U1273" s="127"/>
    </row>
    <row r="1274" spans="3:21" customFormat="1" x14ac:dyDescent="0.3">
      <c r="C1274" s="160" t="s">
        <v>829</v>
      </c>
      <c r="D1274" s="90" t="s">
        <v>827</v>
      </c>
      <c r="E1274" s="91">
        <v>200</v>
      </c>
      <c r="F1274" s="19">
        <f t="shared" si="111"/>
        <v>0.13422818791946309</v>
      </c>
      <c r="G1274" s="91">
        <v>14</v>
      </c>
      <c r="H1274" s="19">
        <f t="shared" si="117"/>
        <v>0.33333333333333331</v>
      </c>
      <c r="I1274" s="91">
        <v>214</v>
      </c>
      <c r="J1274" s="125">
        <v>13.475</v>
      </c>
      <c r="K1274" s="126">
        <v>1E-3</v>
      </c>
      <c r="M1274" s="160" t="s">
        <v>829</v>
      </c>
      <c r="N1274" s="90" t="s">
        <v>827</v>
      </c>
      <c r="O1274" s="91">
        <v>200</v>
      </c>
      <c r="P1274" s="19">
        <f t="shared" si="115"/>
        <v>0.93457943925233644</v>
      </c>
      <c r="Q1274" s="91">
        <v>14</v>
      </c>
      <c r="R1274" s="19">
        <f t="shared" si="116"/>
        <v>6.5420560747663545E-2</v>
      </c>
      <c r="S1274" s="91">
        <v>214</v>
      </c>
      <c r="T1274" s="125">
        <v>13.475</v>
      </c>
      <c r="U1274" s="126">
        <v>1E-3</v>
      </c>
    </row>
    <row r="1275" spans="3:21" customFormat="1" x14ac:dyDescent="0.3">
      <c r="C1275" s="161"/>
      <c r="D1275" s="90" t="s">
        <v>823</v>
      </c>
      <c r="E1275" s="91">
        <v>1290</v>
      </c>
      <c r="F1275" s="19">
        <f t="shared" si="111"/>
        <v>0.86577181208053688</v>
      </c>
      <c r="G1275" s="91">
        <v>28</v>
      </c>
      <c r="H1275" s="19">
        <f t="shared" si="117"/>
        <v>0.66666666666666663</v>
      </c>
      <c r="I1275" s="91">
        <v>1318</v>
      </c>
      <c r="J1275" s="125"/>
      <c r="K1275" s="126"/>
      <c r="M1275" s="161"/>
      <c r="N1275" s="90" t="s">
        <v>823</v>
      </c>
      <c r="O1275" s="91">
        <v>1290</v>
      </c>
      <c r="P1275" s="19">
        <f t="shared" si="115"/>
        <v>0.97875569044006072</v>
      </c>
      <c r="Q1275" s="91">
        <v>28</v>
      </c>
      <c r="R1275" s="19">
        <f t="shared" si="116"/>
        <v>2.1244309559939303E-2</v>
      </c>
      <c r="S1275" s="91">
        <v>1318</v>
      </c>
      <c r="T1275" s="125"/>
      <c r="U1275" s="126"/>
    </row>
    <row r="1276" spans="3:21" customFormat="1" x14ac:dyDescent="0.3">
      <c r="C1276" s="160" t="s">
        <v>830</v>
      </c>
      <c r="D1276" s="90" t="s">
        <v>827</v>
      </c>
      <c r="E1276" s="91">
        <v>717</v>
      </c>
      <c r="F1276" s="19">
        <f t="shared" si="111"/>
        <v>0.48120805369127517</v>
      </c>
      <c r="G1276" s="91">
        <v>10</v>
      </c>
      <c r="H1276" s="19">
        <f t="shared" si="117"/>
        <v>0.23809523809523808</v>
      </c>
      <c r="I1276" s="91">
        <v>727</v>
      </c>
      <c r="J1276" s="125">
        <v>9.6820000000000004</v>
      </c>
      <c r="K1276" s="126">
        <v>2E-3</v>
      </c>
      <c r="M1276" s="160" t="s">
        <v>830</v>
      </c>
      <c r="N1276" s="90" t="s">
        <v>827</v>
      </c>
      <c r="O1276" s="91">
        <v>717</v>
      </c>
      <c r="P1276" s="19">
        <f t="shared" si="115"/>
        <v>0.98624484181568084</v>
      </c>
      <c r="Q1276" s="91">
        <v>10</v>
      </c>
      <c r="R1276" s="19">
        <f t="shared" si="116"/>
        <v>1.3755158184319119E-2</v>
      </c>
      <c r="S1276" s="91">
        <v>727</v>
      </c>
      <c r="T1276" s="125">
        <v>9.6820000000000004</v>
      </c>
      <c r="U1276" s="126">
        <v>2E-3</v>
      </c>
    </row>
    <row r="1277" spans="3:21" customFormat="1" x14ac:dyDescent="0.3">
      <c r="C1277" s="161"/>
      <c r="D1277" s="90" t="s">
        <v>823</v>
      </c>
      <c r="E1277" s="91">
        <v>773</v>
      </c>
      <c r="F1277" s="19">
        <f t="shared" si="111"/>
        <v>0.51879194630872483</v>
      </c>
      <c r="G1277" s="91">
        <v>32</v>
      </c>
      <c r="H1277" s="19">
        <f t="shared" si="117"/>
        <v>0.76190476190476186</v>
      </c>
      <c r="I1277" s="91">
        <v>805</v>
      </c>
      <c r="J1277" s="125"/>
      <c r="K1277" s="126"/>
      <c r="M1277" s="161"/>
      <c r="N1277" s="90" t="s">
        <v>823</v>
      </c>
      <c r="O1277" s="91">
        <v>773</v>
      </c>
      <c r="P1277" s="19">
        <f t="shared" si="115"/>
        <v>0.96024844720496894</v>
      </c>
      <c r="Q1277" s="91">
        <v>32</v>
      </c>
      <c r="R1277" s="19">
        <f t="shared" si="116"/>
        <v>3.9751552795031057E-2</v>
      </c>
      <c r="S1277" s="91">
        <v>805</v>
      </c>
      <c r="T1277" s="125"/>
      <c r="U1277" s="126"/>
    </row>
    <row r="1278" spans="3:21" customFormat="1" x14ac:dyDescent="0.3">
      <c r="C1278" s="160" t="s">
        <v>831</v>
      </c>
      <c r="D1278" s="90" t="s">
        <v>827</v>
      </c>
      <c r="E1278" s="91">
        <v>1449</v>
      </c>
      <c r="F1278" s="19">
        <f t="shared" si="111"/>
        <v>0.97248322147651012</v>
      </c>
      <c r="G1278" s="91">
        <v>42</v>
      </c>
      <c r="H1278" s="19">
        <f t="shared" si="117"/>
        <v>1</v>
      </c>
      <c r="I1278" s="91">
        <v>1491</v>
      </c>
      <c r="J1278" s="125">
        <v>1.1870000000000001</v>
      </c>
      <c r="K1278" s="127">
        <v>0.27600000000000002</v>
      </c>
      <c r="M1278" s="160" t="s">
        <v>831</v>
      </c>
      <c r="N1278" s="90" t="s">
        <v>827</v>
      </c>
      <c r="O1278" s="91">
        <v>1449</v>
      </c>
      <c r="P1278" s="19">
        <f t="shared" si="115"/>
        <v>0.971830985915493</v>
      </c>
      <c r="Q1278" s="91">
        <v>42</v>
      </c>
      <c r="R1278" s="19">
        <f t="shared" si="116"/>
        <v>2.8169014084507043E-2</v>
      </c>
      <c r="S1278" s="91">
        <v>1491</v>
      </c>
      <c r="T1278" s="125">
        <v>1.1870000000000001</v>
      </c>
      <c r="U1278" s="127">
        <v>0.27600000000000002</v>
      </c>
    </row>
    <row r="1279" spans="3:21" customFormat="1" x14ac:dyDescent="0.3">
      <c r="C1279" s="161"/>
      <c r="D1279" s="90" t="s">
        <v>823</v>
      </c>
      <c r="E1279" s="91">
        <v>41</v>
      </c>
      <c r="F1279" s="19">
        <f t="shared" si="111"/>
        <v>2.7516778523489934E-2</v>
      </c>
      <c r="G1279" s="91">
        <v>0</v>
      </c>
      <c r="H1279" s="19">
        <f t="shared" si="117"/>
        <v>0</v>
      </c>
      <c r="I1279" s="91">
        <v>41</v>
      </c>
      <c r="J1279" s="125"/>
      <c r="K1279" s="127"/>
      <c r="M1279" s="161"/>
      <c r="N1279" s="90" t="s">
        <v>823</v>
      </c>
      <c r="O1279" s="91">
        <v>41</v>
      </c>
      <c r="P1279" s="19">
        <f t="shared" si="115"/>
        <v>1</v>
      </c>
      <c r="Q1279" s="91">
        <v>0</v>
      </c>
      <c r="R1279" s="19">
        <f t="shared" si="116"/>
        <v>0</v>
      </c>
      <c r="S1279" s="91">
        <v>41</v>
      </c>
      <c r="T1279" s="125"/>
      <c r="U1279" s="127"/>
    </row>
    <row r="1280" spans="3:21" customFormat="1" x14ac:dyDescent="0.3">
      <c r="C1280" s="160" t="s">
        <v>832</v>
      </c>
      <c r="D1280" s="90" t="s">
        <v>827</v>
      </c>
      <c r="E1280" s="91">
        <v>1478</v>
      </c>
      <c r="F1280" s="19">
        <f t="shared" si="111"/>
        <v>0.99194630872483225</v>
      </c>
      <c r="G1280" s="91">
        <v>42</v>
      </c>
      <c r="H1280" s="19">
        <f t="shared" si="117"/>
        <v>1</v>
      </c>
      <c r="I1280" s="91">
        <v>1520</v>
      </c>
      <c r="J1280" s="125">
        <v>0.34100000000000003</v>
      </c>
      <c r="K1280" s="127">
        <v>0.55900000000000005</v>
      </c>
      <c r="M1280" s="160" t="s">
        <v>832</v>
      </c>
      <c r="N1280" s="90" t="s">
        <v>827</v>
      </c>
      <c r="O1280" s="91">
        <v>1478</v>
      </c>
      <c r="P1280" s="19">
        <f t="shared" si="115"/>
        <v>0.97236842105263155</v>
      </c>
      <c r="Q1280" s="91">
        <v>42</v>
      </c>
      <c r="R1280" s="19">
        <f t="shared" si="116"/>
        <v>2.763157894736842E-2</v>
      </c>
      <c r="S1280" s="91">
        <v>1520</v>
      </c>
      <c r="T1280" s="125">
        <v>0.34100000000000003</v>
      </c>
      <c r="U1280" s="127">
        <v>0.55900000000000005</v>
      </c>
    </row>
    <row r="1281" spans="3:21" customFormat="1" x14ac:dyDescent="0.3">
      <c r="C1281" s="161"/>
      <c r="D1281" s="90" t="s">
        <v>823</v>
      </c>
      <c r="E1281" s="91">
        <v>12</v>
      </c>
      <c r="F1281" s="19">
        <f t="shared" si="111"/>
        <v>8.0536912751677861E-3</v>
      </c>
      <c r="G1281" s="91">
        <v>0</v>
      </c>
      <c r="H1281" s="19">
        <f t="shared" si="117"/>
        <v>0</v>
      </c>
      <c r="I1281" s="91">
        <v>12</v>
      </c>
      <c r="J1281" s="125"/>
      <c r="K1281" s="127"/>
      <c r="M1281" s="161"/>
      <c r="N1281" s="90" t="s">
        <v>823</v>
      </c>
      <c r="O1281" s="91">
        <v>12</v>
      </c>
      <c r="P1281" s="19">
        <f t="shared" si="115"/>
        <v>1</v>
      </c>
      <c r="Q1281" s="91">
        <v>0</v>
      </c>
      <c r="R1281" s="19">
        <f t="shared" si="116"/>
        <v>0</v>
      </c>
      <c r="S1281" s="91">
        <v>12</v>
      </c>
      <c r="T1281" s="125"/>
      <c r="U1281" s="127"/>
    </row>
    <row r="1282" spans="3:21" customFormat="1" x14ac:dyDescent="0.3">
      <c r="C1282" s="160" t="s">
        <v>833</v>
      </c>
      <c r="D1282" s="90" t="s">
        <v>827</v>
      </c>
      <c r="E1282" s="91">
        <v>1127</v>
      </c>
      <c r="F1282" s="19">
        <f t="shared" si="111"/>
        <v>0.75637583892617455</v>
      </c>
      <c r="G1282" s="91">
        <v>27</v>
      </c>
      <c r="H1282" s="19">
        <f t="shared" si="117"/>
        <v>0.6428571428571429</v>
      </c>
      <c r="I1282" s="91">
        <v>1154</v>
      </c>
      <c r="J1282" s="125">
        <v>2.8319999999999999</v>
      </c>
      <c r="K1282" s="127">
        <v>0.10299999999999999</v>
      </c>
      <c r="M1282" s="160" t="s">
        <v>833</v>
      </c>
      <c r="N1282" s="90" t="s">
        <v>827</v>
      </c>
      <c r="O1282" s="91">
        <v>1127</v>
      </c>
      <c r="P1282" s="19">
        <f t="shared" si="115"/>
        <v>0.97660311958405543</v>
      </c>
      <c r="Q1282" s="91">
        <v>27</v>
      </c>
      <c r="R1282" s="19">
        <f t="shared" si="116"/>
        <v>2.3396880415944541E-2</v>
      </c>
      <c r="S1282" s="91">
        <v>1154</v>
      </c>
      <c r="T1282" s="125">
        <v>2.8319999999999999</v>
      </c>
      <c r="U1282" s="127">
        <v>0.10299999999999999</v>
      </c>
    </row>
    <row r="1283" spans="3:21" customFormat="1" x14ac:dyDescent="0.3">
      <c r="C1283" s="161"/>
      <c r="D1283" s="90" t="s">
        <v>823</v>
      </c>
      <c r="E1283" s="91">
        <v>363</v>
      </c>
      <c r="F1283" s="19">
        <f t="shared" si="111"/>
        <v>0.24362416107382551</v>
      </c>
      <c r="G1283" s="91">
        <v>15</v>
      </c>
      <c r="H1283" s="19">
        <f t="shared" si="117"/>
        <v>0.35714285714285715</v>
      </c>
      <c r="I1283" s="91">
        <v>378</v>
      </c>
      <c r="J1283" s="125"/>
      <c r="K1283" s="127"/>
      <c r="M1283" s="161"/>
      <c r="N1283" s="90" t="s">
        <v>823</v>
      </c>
      <c r="O1283" s="91">
        <v>363</v>
      </c>
      <c r="P1283" s="19">
        <f t="shared" si="115"/>
        <v>0.96031746031746035</v>
      </c>
      <c r="Q1283" s="91">
        <v>15</v>
      </c>
      <c r="R1283" s="19">
        <f t="shared" si="116"/>
        <v>3.968253968253968E-2</v>
      </c>
      <c r="S1283" s="91">
        <v>378</v>
      </c>
      <c r="T1283" s="125"/>
      <c r="U1283" s="127"/>
    </row>
    <row r="1284" spans="3:21" customFormat="1" ht="22.8" x14ac:dyDescent="0.3">
      <c r="C1284" s="90" t="s">
        <v>834</v>
      </c>
      <c r="D1284" s="90" t="s">
        <v>827</v>
      </c>
      <c r="E1284" s="91">
        <v>1490</v>
      </c>
      <c r="F1284" s="19">
        <f t="shared" si="111"/>
        <v>1</v>
      </c>
      <c r="G1284" s="91">
        <v>42</v>
      </c>
      <c r="H1284" s="19">
        <f t="shared" si="117"/>
        <v>1</v>
      </c>
      <c r="I1284" s="91">
        <v>1532</v>
      </c>
      <c r="J1284" s="92"/>
      <c r="K1284" s="92"/>
      <c r="M1284" s="90" t="s">
        <v>834</v>
      </c>
      <c r="N1284" s="90" t="s">
        <v>827</v>
      </c>
      <c r="O1284" s="91">
        <v>1490</v>
      </c>
      <c r="P1284" s="19">
        <f t="shared" si="115"/>
        <v>0.97258485639686687</v>
      </c>
      <c r="Q1284" s="91">
        <v>42</v>
      </c>
      <c r="R1284" s="19">
        <f t="shared" si="116"/>
        <v>2.7415143603133161E-2</v>
      </c>
      <c r="S1284" s="91">
        <v>1532</v>
      </c>
      <c r="T1284" s="92"/>
      <c r="U1284" s="92"/>
    </row>
    <row r="1285" spans="3:21" customFormat="1" x14ac:dyDescent="0.3">
      <c r="C1285" s="160" t="s">
        <v>835</v>
      </c>
      <c r="D1285" s="90" t="s">
        <v>827</v>
      </c>
      <c r="E1285" s="91">
        <v>1318</v>
      </c>
      <c r="F1285" s="19">
        <f t="shared" si="111"/>
        <v>0.88456375838926171</v>
      </c>
      <c r="G1285" s="91">
        <v>42</v>
      </c>
      <c r="H1285" s="19">
        <f t="shared" si="117"/>
        <v>1</v>
      </c>
      <c r="I1285" s="91">
        <v>1360</v>
      </c>
      <c r="J1285" s="125">
        <v>5.4610000000000003</v>
      </c>
      <c r="K1285" s="126">
        <v>1.0999999999999999E-2</v>
      </c>
      <c r="M1285" s="160" t="s">
        <v>835</v>
      </c>
      <c r="N1285" s="90" t="s">
        <v>827</v>
      </c>
      <c r="O1285" s="91">
        <v>1318</v>
      </c>
      <c r="P1285" s="19">
        <f t="shared" si="115"/>
        <v>0.96911764705882353</v>
      </c>
      <c r="Q1285" s="91">
        <v>42</v>
      </c>
      <c r="R1285" s="19">
        <f t="shared" si="116"/>
        <v>3.0882352941176472E-2</v>
      </c>
      <c r="S1285" s="91">
        <v>1360</v>
      </c>
      <c r="T1285" s="125">
        <v>5.4610000000000003</v>
      </c>
      <c r="U1285" s="126">
        <v>1.0999999999999999E-2</v>
      </c>
    </row>
    <row r="1286" spans="3:21" customFormat="1" x14ac:dyDescent="0.3">
      <c r="C1286" s="161"/>
      <c r="D1286" s="90" t="s">
        <v>823</v>
      </c>
      <c r="E1286" s="91">
        <v>172</v>
      </c>
      <c r="F1286" s="19">
        <f t="shared" si="111"/>
        <v>0.11543624161073826</v>
      </c>
      <c r="G1286" s="91">
        <v>0</v>
      </c>
      <c r="H1286" s="19">
        <f t="shared" si="117"/>
        <v>0</v>
      </c>
      <c r="I1286" s="91">
        <v>172</v>
      </c>
      <c r="J1286" s="125"/>
      <c r="K1286" s="126"/>
      <c r="M1286" s="161"/>
      <c r="N1286" s="90" t="s">
        <v>823</v>
      </c>
      <c r="O1286" s="91">
        <v>172</v>
      </c>
      <c r="P1286" s="19">
        <f t="shared" si="115"/>
        <v>1</v>
      </c>
      <c r="Q1286" s="91">
        <v>0</v>
      </c>
      <c r="R1286" s="19">
        <f t="shared" si="116"/>
        <v>0</v>
      </c>
      <c r="S1286" s="91">
        <v>172</v>
      </c>
      <c r="T1286" s="125"/>
      <c r="U1286" s="126"/>
    </row>
    <row r="1287" spans="3:21" customFormat="1" x14ac:dyDescent="0.3">
      <c r="C1287" s="160" t="s">
        <v>836</v>
      </c>
      <c r="D1287" s="90" t="s">
        <v>827</v>
      </c>
      <c r="E1287" s="91">
        <v>1461</v>
      </c>
      <c r="F1287" s="19">
        <f t="shared" si="111"/>
        <v>0.98053691275167787</v>
      </c>
      <c r="G1287" s="91">
        <v>42</v>
      </c>
      <c r="H1287" s="19">
        <f t="shared" si="117"/>
        <v>1</v>
      </c>
      <c r="I1287" s="91">
        <v>1503</v>
      </c>
      <c r="J1287" s="125">
        <v>0.83299999999999996</v>
      </c>
      <c r="K1287" s="127">
        <v>0.36099999999999999</v>
      </c>
      <c r="M1287" s="160" t="s">
        <v>836</v>
      </c>
      <c r="N1287" s="90" t="s">
        <v>827</v>
      </c>
      <c r="O1287" s="91">
        <v>1461</v>
      </c>
      <c r="P1287" s="19">
        <f t="shared" si="115"/>
        <v>0.97205588822355293</v>
      </c>
      <c r="Q1287" s="91">
        <v>42</v>
      </c>
      <c r="R1287" s="19">
        <f t="shared" si="116"/>
        <v>2.7944111776447105E-2</v>
      </c>
      <c r="S1287" s="91">
        <v>1503</v>
      </c>
      <c r="T1287" s="125">
        <v>0.83299999999999996</v>
      </c>
      <c r="U1287" s="127">
        <v>0.36099999999999999</v>
      </c>
    </row>
    <row r="1288" spans="3:21" customFormat="1" x14ac:dyDescent="0.3">
      <c r="C1288" s="161"/>
      <c r="D1288" s="90" t="s">
        <v>823</v>
      </c>
      <c r="E1288" s="91">
        <v>29</v>
      </c>
      <c r="F1288" s="19">
        <f t="shared" si="111"/>
        <v>1.9463087248322148E-2</v>
      </c>
      <c r="G1288" s="91">
        <v>0</v>
      </c>
      <c r="H1288" s="19">
        <f t="shared" si="117"/>
        <v>0</v>
      </c>
      <c r="I1288" s="91">
        <v>29</v>
      </c>
      <c r="J1288" s="125"/>
      <c r="K1288" s="127"/>
      <c r="M1288" s="161"/>
      <c r="N1288" s="90" t="s">
        <v>823</v>
      </c>
      <c r="O1288" s="91">
        <v>29</v>
      </c>
      <c r="P1288" s="19">
        <f t="shared" si="115"/>
        <v>1</v>
      </c>
      <c r="Q1288" s="91">
        <v>0</v>
      </c>
      <c r="R1288" s="19">
        <f t="shared" si="116"/>
        <v>0</v>
      </c>
      <c r="S1288" s="91">
        <v>29</v>
      </c>
      <c r="T1288" s="125"/>
      <c r="U1288" s="127"/>
    </row>
    <row r="1289" spans="3:21" customFormat="1" x14ac:dyDescent="0.3">
      <c r="C1289" s="160" t="s">
        <v>837</v>
      </c>
      <c r="D1289" s="90" t="s">
        <v>827</v>
      </c>
      <c r="E1289" s="91">
        <v>1357</v>
      </c>
      <c r="F1289" s="19">
        <f t="shared" si="111"/>
        <v>0.9107382550335571</v>
      </c>
      <c r="G1289" s="91">
        <v>42</v>
      </c>
      <c r="H1289" s="19">
        <f t="shared" si="117"/>
        <v>1</v>
      </c>
      <c r="I1289" s="91">
        <v>1399</v>
      </c>
      <c r="J1289" s="125">
        <v>4.1050000000000004</v>
      </c>
      <c r="K1289" s="126">
        <v>4.4999999999999998E-2</v>
      </c>
      <c r="M1289" s="160" t="s">
        <v>837</v>
      </c>
      <c r="N1289" s="90" t="s">
        <v>827</v>
      </c>
      <c r="O1289" s="91">
        <v>1357</v>
      </c>
      <c r="P1289" s="19">
        <f t="shared" si="115"/>
        <v>0.96997855611150818</v>
      </c>
      <c r="Q1289" s="91">
        <v>42</v>
      </c>
      <c r="R1289" s="19">
        <f t="shared" si="116"/>
        <v>3.0021443888491779E-2</v>
      </c>
      <c r="S1289" s="91">
        <v>1399</v>
      </c>
      <c r="T1289" s="125">
        <v>4.1050000000000004</v>
      </c>
      <c r="U1289" s="126">
        <v>4.4999999999999998E-2</v>
      </c>
    </row>
    <row r="1290" spans="3:21" customFormat="1" x14ac:dyDescent="0.3">
      <c r="C1290" s="161"/>
      <c r="D1290" s="90" t="s">
        <v>823</v>
      </c>
      <c r="E1290" s="91">
        <v>133</v>
      </c>
      <c r="F1290" s="19">
        <f t="shared" si="111"/>
        <v>8.9261744966442957E-2</v>
      </c>
      <c r="G1290" s="91">
        <v>0</v>
      </c>
      <c r="H1290" s="19">
        <f t="shared" si="117"/>
        <v>0</v>
      </c>
      <c r="I1290" s="91">
        <v>133</v>
      </c>
      <c r="J1290" s="125"/>
      <c r="K1290" s="126"/>
      <c r="M1290" s="161"/>
      <c r="N1290" s="90" t="s">
        <v>823</v>
      </c>
      <c r="O1290" s="91">
        <v>133</v>
      </c>
      <c r="P1290" s="19">
        <f t="shared" si="115"/>
        <v>1</v>
      </c>
      <c r="Q1290" s="91">
        <v>0</v>
      </c>
      <c r="R1290" s="19">
        <f t="shared" si="116"/>
        <v>0</v>
      </c>
      <c r="S1290" s="91">
        <v>133</v>
      </c>
      <c r="T1290" s="125"/>
      <c r="U1290" s="126"/>
    </row>
    <row r="1291" spans="3:21" customFormat="1" x14ac:dyDescent="0.3">
      <c r="C1291" s="160" t="s">
        <v>838</v>
      </c>
      <c r="D1291" s="90" t="s">
        <v>827</v>
      </c>
      <c r="E1291" s="91">
        <v>1478</v>
      </c>
      <c r="F1291" s="19">
        <f t="shared" si="111"/>
        <v>0.99194630872483225</v>
      </c>
      <c r="G1291" s="91">
        <v>42</v>
      </c>
      <c r="H1291" s="19">
        <f t="shared" si="117"/>
        <v>1</v>
      </c>
      <c r="I1291" s="91">
        <v>1520</v>
      </c>
      <c r="J1291" s="125">
        <v>0.34100000000000003</v>
      </c>
      <c r="K1291" s="127">
        <v>0.55900000000000005</v>
      </c>
      <c r="M1291" s="160" t="s">
        <v>838</v>
      </c>
      <c r="N1291" s="90" t="s">
        <v>827</v>
      </c>
      <c r="O1291" s="91">
        <v>1478</v>
      </c>
      <c r="P1291" s="19">
        <f t="shared" si="115"/>
        <v>0.97236842105263155</v>
      </c>
      <c r="Q1291" s="91">
        <v>42</v>
      </c>
      <c r="R1291" s="19">
        <f t="shared" si="116"/>
        <v>2.763157894736842E-2</v>
      </c>
      <c r="S1291" s="91">
        <v>1520</v>
      </c>
      <c r="T1291" s="125">
        <v>0.34100000000000003</v>
      </c>
      <c r="U1291" s="127">
        <v>0.55900000000000005</v>
      </c>
    </row>
    <row r="1292" spans="3:21" customFormat="1" x14ac:dyDescent="0.3">
      <c r="C1292" s="161"/>
      <c r="D1292" s="90" t="s">
        <v>823</v>
      </c>
      <c r="E1292" s="91">
        <v>12</v>
      </c>
      <c r="F1292" s="19">
        <f t="shared" si="111"/>
        <v>8.0536912751677861E-3</v>
      </c>
      <c r="G1292" s="91">
        <v>0</v>
      </c>
      <c r="H1292" s="19">
        <f t="shared" si="117"/>
        <v>0</v>
      </c>
      <c r="I1292" s="91">
        <v>12</v>
      </c>
      <c r="J1292" s="125"/>
      <c r="K1292" s="127"/>
      <c r="M1292" s="161"/>
      <c r="N1292" s="90" t="s">
        <v>823</v>
      </c>
      <c r="O1292" s="91">
        <v>12</v>
      </c>
      <c r="P1292" s="19">
        <f t="shared" si="115"/>
        <v>1</v>
      </c>
      <c r="Q1292" s="91">
        <v>0</v>
      </c>
      <c r="R1292" s="19">
        <f t="shared" si="116"/>
        <v>0</v>
      </c>
      <c r="S1292" s="91">
        <v>12</v>
      </c>
      <c r="T1292" s="125"/>
      <c r="U1292" s="127"/>
    </row>
    <row r="1293" spans="3:21" customFormat="1" x14ac:dyDescent="0.3">
      <c r="C1293" s="160" t="s">
        <v>821</v>
      </c>
      <c r="D1293" s="161"/>
      <c r="E1293" s="91">
        <v>1490</v>
      </c>
      <c r="F1293" s="19">
        <f t="shared" si="111"/>
        <v>1</v>
      </c>
      <c r="G1293" s="91">
        <v>42</v>
      </c>
      <c r="H1293" s="19">
        <f t="shared" si="117"/>
        <v>1</v>
      </c>
      <c r="I1293" s="91">
        <v>1532</v>
      </c>
      <c r="J1293" s="92"/>
      <c r="K1293" s="92"/>
      <c r="M1293" s="160" t="s">
        <v>821</v>
      </c>
      <c r="N1293" s="161"/>
      <c r="O1293" s="91">
        <v>1490</v>
      </c>
      <c r="P1293" s="19">
        <f t="shared" si="115"/>
        <v>0.97258485639686687</v>
      </c>
      <c r="Q1293" s="91">
        <v>42</v>
      </c>
      <c r="R1293" s="19">
        <f t="shared" si="116"/>
        <v>2.7415143603133161E-2</v>
      </c>
      <c r="S1293" s="91">
        <v>1532</v>
      </c>
      <c r="T1293" s="92"/>
      <c r="U1293" s="92"/>
    </row>
    <row r="1294" spans="3:21" customFormat="1" x14ac:dyDescent="0.3"/>
    <row r="1295" spans="3:21" customFormat="1" x14ac:dyDescent="0.3"/>
    <row r="1297" spans="3:9" x14ac:dyDescent="0.3">
      <c r="C1297" s="20" t="s">
        <v>448</v>
      </c>
      <c r="D1297" s="107" t="s">
        <v>34</v>
      </c>
      <c r="E1297" s="107"/>
      <c r="F1297" s="107" t="s">
        <v>447</v>
      </c>
      <c r="G1297" s="107"/>
      <c r="H1297" s="107" t="s">
        <v>446</v>
      </c>
      <c r="I1297" s="107" t="s">
        <v>443</v>
      </c>
    </row>
    <row r="1298" spans="3:9" x14ac:dyDescent="0.3">
      <c r="C1298" s="20"/>
      <c r="D1298" s="20" t="s">
        <v>313</v>
      </c>
      <c r="E1298" s="20" t="s">
        <v>346</v>
      </c>
      <c r="F1298" s="20" t="s">
        <v>313</v>
      </c>
      <c r="G1298" s="20" t="s">
        <v>346</v>
      </c>
      <c r="H1298" s="107"/>
      <c r="I1298" s="107"/>
    </row>
    <row r="1299" spans="3:9" x14ac:dyDescent="0.3">
      <c r="C1299" s="3" t="s">
        <v>314</v>
      </c>
      <c r="D1299" s="5">
        <v>54.004026845637583</v>
      </c>
      <c r="E1299" s="5">
        <v>11.824664205470969</v>
      </c>
      <c r="F1299" s="5">
        <v>57.719047619047622</v>
      </c>
      <c r="G1299" s="5">
        <v>12.092629692028735</v>
      </c>
      <c r="H1299" s="12">
        <v>-4.2503929326891248</v>
      </c>
      <c r="I1299" s="13">
        <v>1E-3</v>
      </c>
    </row>
    <row r="1300" spans="3:9" ht="22.8" x14ac:dyDescent="0.3">
      <c r="C1300" s="3" t="s">
        <v>315</v>
      </c>
      <c r="D1300" s="5">
        <v>12.582456140350876</v>
      </c>
      <c r="E1300" s="5">
        <v>6.0589698152532714</v>
      </c>
      <c r="F1300" s="5">
        <v>13.069230769230769</v>
      </c>
      <c r="G1300" s="5">
        <v>6.4569996410823327</v>
      </c>
      <c r="H1300" s="12">
        <v>-0.81641406928740279</v>
      </c>
      <c r="I1300" s="12">
        <v>0.41454188766996181</v>
      </c>
    </row>
    <row r="1301" spans="3:9" x14ac:dyDescent="0.3">
      <c r="C1301" s="3" t="s">
        <v>316</v>
      </c>
      <c r="D1301" s="5">
        <v>20.403508771929825</v>
      </c>
      <c r="E1301" s="5">
        <v>9.3232510699853357</v>
      </c>
      <c r="F1301" s="5">
        <v>17.392307692307693</v>
      </c>
      <c r="G1301" s="5">
        <v>8.3818705742331883</v>
      </c>
      <c r="H1301" s="12">
        <v>3.3835086050200274</v>
      </c>
      <c r="I1301" s="13">
        <v>7.5564163165085937E-4</v>
      </c>
    </row>
    <row r="1302" spans="3:9" x14ac:dyDescent="0.3">
      <c r="C1302" s="3" t="s">
        <v>317</v>
      </c>
      <c r="D1302" s="5">
        <v>165.2194161073827</v>
      </c>
      <c r="E1302" s="5">
        <v>6.728892635449327</v>
      </c>
      <c r="F1302" s="5">
        <v>164.42933333333329</v>
      </c>
      <c r="G1302" s="5">
        <v>6.6186056101935433</v>
      </c>
      <c r="H1302" s="12">
        <v>1.5961658649278396</v>
      </c>
      <c r="I1302" s="12">
        <v>0.11063784759694462</v>
      </c>
    </row>
    <row r="1303" spans="3:9" x14ac:dyDescent="0.3">
      <c r="C1303" s="3" t="s">
        <v>318</v>
      </c>
      <c r="D1303" s="5">
        <v>64.695174496644299</v>
      </c>
      <c r="E1303" s="5">
        <v>10.620556160875323</v>
      </c>
      <c r="F1303" s="5">
        <v>62.43333333333333</v>
      </c>
      <c r="G1303" s="5">
        <v>9.4493276302325828</v>
      </c>
      <c r="H1303" s="12">
        <v>2.9270884348739608</v>
      </c>
      <c r="I1303" s="13">
        <v>3.4670337637093952E-3</v>
      </c>
    </row>
    <row r="1304" spans="3:9" x14ac:dyDescent="0.3">
      <c r="C1304" s="3" t="s">
        <v>319</v>
      </c>
      <c r="D1304" s="5">
        <v>83.79932885906041</v>
      </c>
      <c r="E1304" s="5">
        <v>18.502445690424405</v>
      </c>
      <c r="F1304" s="5">
        <v>89.36666666666666</v>
      </c>
      <c r="G1304" s="5">
        <v>20.832295348942761</v>
      </c>
      <c r="H1304" s="12">
        <v>-4.016586468433716</v>
      </c>
      <c r="I1304" s="13">
        <v>1E-3</v>
      </c>
    </row>
    <row r="1305" spans="3:9" x14ac:dyDescent="0.3">
      <c r="C1305" s="3" t="s">
        <v>320</v>
      </c>
      <c r="D1305" s="5">
        <v>124.21563342318059</v>
      </c>
      <c r="E1305" s="5">
        <v>23.043700565262043</v>
      </c>
      <c r="F1305" s="5">
        <v>115.08205128205128</v>
      </c>
      <c r="G1305" s="5">
        <v>25.444774156062515</v>
      </c>
      <c r="H1305" s="12">
        <v>5.1387667902006093</v>
      </c>
      <c r="I1305" s="13">
        <v>1E-3</v>
      </c>
    </row>
    <row r="1306" spans="3:9" x14ac:dyDescent="0.3">
      <c r="C1306" s="3" t="s">
        <v>321</v>
      </c>
      <c r="D1306" s="5">
        <v>78.008766014834791</v>
      </c>
      <c r="E1306" s="5">
        <v>12.891294859676217</v>
      </c>
      <c r="F1306" s="5">
        <v>73.476923076923072</v>
      </c>
      <c r="G1306" s="5">
        <v>14.452311582282332</v>
      </c>
      <c r="H1306" s="12">
        <v>4.5478746255068696</v>
      </c>
      <c r="I1306" s="13">
        <v>1E-3</v>
      </c>
    </row>
    <row r="1307" spans="3:9" ht="22.8" x14ac:dyDescent="0.3">
      <c r="C1307" s="3" t="s">
        <v>322</v>
      </c>
      <c r="D1307" s="5">
        <v>7.6852348993288588</v>
      </c>
      <c r="E1307" s="5">
        <v>9.0877882167659827</v>
      </c>
      <c r="F1307" s="5">
        <v>9.461904761904762</v>
      </c>
      <c r="G1307" s="5">
        <v>11.894712596026961</v>
      </c>
      <c r="H1307" s="12">
        <v>-2.5430619844273274</v>
      </c>
      <c r="I1307" s="13">
        <v>1.1076641072409008E-2</v>
      </c>
    </row>
    <row r="1308" spans="3:9" ht="22.8" x14ac:dyDescent="0.3">
      <c r="C1308" s="3" t="s">
        <v>323</v>
      </c>
      <c r="D1308" s="5">
        <v>1.050959731543629</v>
      </c>
      <c r="E1308" s="5">
        <v>0.42035765224205213</v>
      </c>
      <c r="F1308" s="5">
        <v>1.0743333333333331</v>
      </c>
      <c r="G1308" s="5">
        <v>0.50849697211872136</v>
      </c>
      <c r="H1308" s="12">
        <v>-0.73373926181531224</v>
      </c>
      <c r="I1308" s="12">
        <v>0.46320896009673174</v>
      </c>
    </row>
    <row r="1309" spans="3:9" x14ac:dyDescent="0.3">
      <c r="C1309" s="3" t="s">
        <v>324</v>
      </c>
      <c r="D1309" s="5">
        <v>13.129463087248304</v>
      </c>
      <c r="E1309" s="5">
        <v>1.7261308127095918</v>
      </c>
      <c r="F1309" s="5">
        <v>12.972857142857139</v>
      </c>
      <c r="G1309" s="5">
        <v>1.7854747344449005</v>
      </c>
      <c r="H1309" s="12">
        <v>1.2256076971731467</v>
      </c>
      <c r="I1309" s="12">
        <v>0.22051630206046946</v>
      </c>
    </row>
    <row r="1310" spans="3:9" x14ac:dyDescent="0.3">
      <c r="C1310" s="3" t="s">
        <v>325</v>
      </c>
      <c r="D1310" s="5">
        <v>7.1438897396630994</v>
      </c>
      <c r="E1310" s="5">
        <v>2.1077675219232122</v>
      </c>
      <c r="F1310" s="5">
        <v>7.2826923076923071</v>
      </c>
      <c r="G1310" s="5">
        <v>2.025399612358902</v>
      </c>
      <c r="H1310" s="12">
        <v>-0.4582991212961583</v>
      </c>
      <c r="I1310" s="12">
        <v>0.64687919059584442</v>
      </c>
    </row>
    <row r="1311" spans="3:9" x14ac:dyDescent="0.3">
      <c r="C1311" s="3" t="s">
        <v>326</v>
      </c>
      <c r="D1311" s="5">
        <v>165.85020134228188</v>
      </c>
      <c r="E1311" s="5">
        <v>44.571250562693059</v>
      </c>
      <c r="F1311" s="5">
        <v>163.31428571428572</v>
      </c>
      <c r="G1311" s="5">
        <v>49.251976723882287</v>
      </c>
      <c r="H1311" s="12">
        <v>0.76160320210744537</v>
      </c>
      <c r="I1311" s="12">
        <v>0.44640262602487879</v>
      </c>
    </row>
    <row r="1312" spans="3:9" x14ac:dyDescent="0.3">
      <c r="C1312" s="3" t="s">
        <v>327</v>
      </c>
      <c r="D1312" s="5">
        <v>97.8885033557047</v>
      </c>
      <c r="E1312" s="5">
        <v>35.422602465869069</v>
      </c>
      <c r="F1312" s="5">
        <v>95.035666666666657</v>
      </c>
      <c r="G1312" s="5">
        <v>38.823849435110482</v>
      </c>
      <c r="H1312" s="12">
        <v>1.079347116872946</v>
      </c>
      <c r="I1312" s="12">
        <v>0.28058630764333969</v>
      </c>
    </row>
    <row r="1313" spans="3:9" x14ac:dyDescent="0.3">
      <c r="C1313" s="3" t="s">
        <v>328</v>
      </c>
      <c r="D1313" s="5">
        <v>37.120812080536908</v>
      </c>
      <c r="E1313" s="5">
        <v>9.3733323662939867</v>
      </c>
      <c r="F1313" s="5">
        <v>37.110571428571419</v>
      </c>
      <c r="G1313" s="5">
        <v>9.2270395578457691</v>
      </c>
      <c r="H1313" s="12">
        <v>1.4850507013463797E-2</v>
      </c>
      <c r="I1313" s="12">
        <v>0.98815318985877532</v>
      </c>
    </row>
    <row r="1314" spans="3:9" x14ac:dyDescent="0.3">
      <c r="C1314" s="3" t="s">
        <v>329</v>
      </c>
      <c r="D1314" s="5">
        <v>158.70906040268457</v>
      </c>
      <c r="E1314" s="5">
        <v>77.622149012054123</v>
      </c>
      <c r="F1314" s="5">
        <v>155.48095238095237</v>
      </c>
      <c r="G1314" s="5">
        <v>78.577497290435147</v>
      </c>
      <c r="H1314" s="12">
        <v>0.56335189837113919</v>
      </c>
      <c r="I1314" s="12">
        <v>0.57326966734445306</v>
      </c>
    </row>
    <row r="1315" spans="3:9" x14ac:dyDescent="0.3">
      <c r="C1315" s="3" t="s">
        <v>330</v>
      </c>
      <c r="D1315" s="5">
        <v>1.0208710407239812</v>
      </c>
      <c r="E1315" s="5">
        <v>0.29757043628546842</v>
      </c>
      <c r="F1315" s="5">
        <v>0.96999999999999986</v>
      </c>
      <c r="G1315" s="5">
        <v>0.26024139062675805</v>
      </c>
      <c r="H1315" s="12">
        <v>1.5375770337904158</v>
      </c>
      <c r="I1315" s="12">
        <v>0.12447851964418555</v>
      </c>
    </row>
    <row r="1316" spans="3:9" x14ac:dyDescent="0.3">
      <c r="C1316" s="3" t="s">
        <v>331</v>
      </c>
      <c r="D1316" s="5">
        <v>81.471696832579212</v>
      </c>
      <c r="E1316" s="5">
        <v>56.363643762866786</v>
      </c>
      <c r="F1316" s="5">
        <v>82.713563218390803</v>
      </c>
      <c r="G1316" s="5">
        <v>51.868843136497965</v>
      </c>
      <c r="H1316" s="12">
        <v>-0.19743465930716267</v>
      </c>
      <c r="I1316" s="12">
        <v>0.84352881532018997</v>
      </c>
    </row>
    <row r="1317" spans="3:9" x14ac:dyDescent="0.3">
      <c r="C1317" s="3" t="s">
        <v>339</v>
      </c>
      <c r="D1317" s="5">
        <v>3.4355704697986575</v>
      </c>
      <c r="E1317" s="5">
        <v>2.3025542457163812</v>
      </c>
      <c r="F1317" s="5">
        <v>5.0619047619047617</v>
      </c>
      <c r="G1317" s="5">
        <v>2.959208511546584</v>
      </c>
      <c r="H1317" s="12">
        <v>-9.2198343770799092</v>
      </c>
      <c r="I1317" s="13">
        <v>1E-3</v>
      </c>
    </row>
    <row r="1318" spans="3:9" x14ac:dyDescent="0.25">
      <c r="C1318" s="61" t="s">
        <v>672</v>
      </c>
      <c r="D1318" s="5">
        <v>138.24429530201343</v>
      </c>
      <c r="E1318" s="5">
        <v>30.879073447420126</v>
      </c>
      <c r="F1318" s="5">
        <v>157.37619047619049</v>
      </c>
      <c r="G1318" s="5">
        <v>36.284711541339099</v>
      </c>
      <c r="H1318" s="12">
        <v>-8.2153564000409069</v>
      </c>
      <c r="I1318" s="13">
        <v>1E-3</v>
      </c>
    </row>
    <row r="1319" spans="3:9" x14ac:dyDescent="0.25">
      <c r="C1319" s="61" t="s">
        <v>673</v>
      </c>
      <c r="D1319" s="5">
        <v>93.188590604026842</v>
      </c>
      <c r="E1319" s="5">
        <v>25.245603598140217</v>
      </c>
      <c r="F1319" s="5">
        <v>104.94761904761904</v>
      </c>
      <c r="G1319" s="5">
        <v>24.560093648957622</v>
      </c>
      <c r="H1319" s="12">
        <v>-6.3401648542754607</v>
      </c>
      <c r="I1319" s="13">
        <v>1E-3</v>
      </c>
    </row>
    <row r="1320" spans="3:9" x14ac:dyDescent="0.3">
      <c r="C1320" s="57"/>
      <c r="D1320" s="58"/>
      <c r="E1320" s="58"/>
      <c r="F1320" s="58"/>
      <c r="G1320" s="58"/>
      <c r="H1320" s="59"/>
      <c r="I1320" s="60"/>
    </row>
    <row r="1321" spans="3:9" x14ac:dyDescent="0.3">
      <c r="C1321" s="57"/>
      <c r="D1321" s="58"/>
      <c r="E1321" s="58"/>
      <c r="F1321" s="58"/>
      <c r="G1321" s="58"/>
      <c r="H1321" s="59"/>
      <c r="I1321" s="60"/>
    </row>
    <row r="1323" spans="3:9" x14ac:dyDescent="0.3">
      <c r="C1323" s="20" t="s">
        <v>450</v>
      </c>
      <c r="D1323" s="107" t="s">
        <v>1</v>
      </c>
      <c r="E1323" s="107"/>
      <c r="F1323" s="107" t="s">
        <v>451</v>
      </c>
      <c r="G1323" s="107"/>
      <c r="H1323" s="107" t="s">
        <v>446</v>
      </c>
      <c r="I1323" s="107" t="s">
        <v>443</v>
      </c>
    </row>
    <row r="1324" spans="3:9" x14ac:dyDescent="0.3">
      <c r="C1324" s="20"/>
      <c r="D1324" s="20" t="s">
        <v>313</v>
      </c>
      <c r="E1324" s="20" t="s">
        <v>346</v>
      </c>
      <c r="F1324" s="20" t="s">
        <v>313</v>
      </c>
      <c r="G1324" s="20" t="s">
        <v>346</v>
      </c>
      <c r="H1324" s="107"/>
      <c r="I1324" s="107"/>
    </row>
    <row r="1325" spans="3:9" x14ac:dyDescent="0.3">
      <c r="C1325" s="3" t="s">
        <v>314</v>
      </c>
      <c r="D1325" s="5">
        <v>54.640235910878111</v>
      </c>
      <c r="E1325" s="5">
        <v>11.967373392333121</v>
      </c>
      <c r="F1325" s="5">
        <v>52.908045977011497</v>
      </c>
      <c r="G1325" s="5">
        <v>11.384638452384666</v>
      </c>
      <c r="H1325" s="12">
        <v>1.8177597150456175</v>
      </c>
      <c r="I1325" s="12">
        <v>6.9277022478541492E-2</v>
      </c>
    </row>
    <row r="1326" spans="3:9" ht="22.8" x14ac:dyDescent="0.3">
      <c r="C1326" s="3" t="s">
        <v>315</v>
      </c>
      <c r="D1326" s="5">
        <v>12.595975232198143</v>
      </c>
      <c r="E1326" s="5">
        <v>6.1343548444416838</v>
      </c>
      <c r="F1326" s="5">
        <v>13.592592592592593</v>
      </c>
      <c r="G1326" s="5">
        <v>6.0983094425670625</v>
      </c>
      <c r="H1326" s="12">
        <v>-1.1474055835553565</v>
      </c>
      <c r="I1326" s="12">
        <v>0.25160716076823286</v>
      </c>
    </row>
    <row r="1327" spans="3:9" x14ac:dyDescent="0.3">
      <c r="C1327" s="3" t="s">
        <v>316</v>
      </c>
      <c r="D1327" s="5">
        <v>19.739938080495357</v>
      </c>
      <c r="E1327" s="5">
        <v>9.219654569654816</v>
      </c>
      <c r="F1327" s="5">
        <v>21.092592592592592</v>
      </c>
      <c r="G1327" s="5">
        <v>9.2802661772954291</v>
      </c>
      <c r="H1327" s="12">
        <v>-1.035187353163656</v>
      </c>
      <c r="I1327" s="12">
        <v>0.30093992894282706</v>
      </c>
    </row>
    <row r="1328" spans="3:9" x14ac:dyDescent="0.3">
      <c r="C1328" s="3" t="s">
        <v>317</v>
      </c>
      <c r="D1328" s="5">
        <v>165.13174311926616</v>
      </c>
      <c r="E1328" s="5">
        <v>6.7214616952117083</v>
      </c>
      <c r="F1328" s="5">
        <v>165.03477011494252</v>
      </c>
      <c r="G1328" s="5">
        <v>6.7109099082433215</v>
      </c>
      <c r="H1328" s="12">
        <v>0.18033663961666996</v>
      </c>
      <c r="I1328" s="12">
        <v>0.85690981234210917</v>
      </c>
    </row>
    <row r="1329" spans="3:9" x14ac:dyDescent="0.3">
      <c r="C1329" s="3" t="s">
        <v>318</v>
      </c>
      <c r="D1329" s="5">
        <v>64.31507863695937</v>
      </c>
      <c r="E1329" s="5">
        <v>10.530428575979823</v>
      </c>
      <c r="F1329" s="5">
        <v>65.298850574712645</v>
      </c>
      <c r="G1329" s="5">
        <v>10.284524478938724</v>
      </c>
      <c r="H1329" s="12">
        <v>-1.1703059815893573</v>
      </c>
      <c r="I1329" s="12">
        <v>0.2420420819197393</v>
      </c>
    </row>
    <row r="1330" spans="3:9" x14ac:dyDescent="0.3">
      <c r="C1330" s="3" t="s">
        <v>319</v>
      </c>
      <c r="D1330" s="5">
        <v>84.190694626474439</v>
      </c>
      <c r="E1330" s="5">
        <v>18.556100280380523</v>
      </c>
      <c r="F1330" s="5">
        <v>87.08620689655173</v>
      </c>
      <c r="G1330" s="5">
        <v>21.469390348712409</v>
      </c>
      <c r="H1330" s="12">
        <v>-1.9173450489816029</v>
      </c>
      <c r="I1330" s="12">
        <v>5.536173300885925E-2</v>
      </c>
    </row>
    <row r="1331" spans="3:9" x14ac:dyDescent="0.3">
      <c r="C1331" s="3" t="s">
        <v>320</v>
      </c>
      <c r="D1331" s="5">
        <v>122.81474103585657</v>
      </c>
      <c r="E1331" s="5">
        <v>23.20681697230469</v>
      </c>
      <c r="F1331" s="5">
        <v>126.11560693641619</v>
      </c>
      <c r="G1331" s="5">
        <v>25.885895398629518</v>
      </c>
      <c r="H1331" s="12">
        <v>-1.7500500531831331</v>
      </c>
      <c r="I1331" s="12">
        <v>8.0292556213786531E-2</v>
      </c>
    </row>
    <row r="1332" spans="3:9" x14ac:dyDescent="0.3">
      <c r="C1332" s="3" t="s">
        <v>321</v>
      </c>
      <c r="D1332" s="5">
        <v>77.288372093023256</v>
      </c>
      <c r="E1332" s="5">
        <v>13.017399529082326</v>
      </c>
      <c r="F1332" s="5">
        <v>79.167630057803464</v>
      </c>
      <c r="G1332" s="5">
        <v>14.253138929748742</v>
      </c>
      <c r="H1332" s="12">
        <v>-1.7802061613007354</v>
      </c>
      <c r="I1332" s="12">
        <v>7.5223348859769223E-2</v>
      </c>
    </row>
    <row r="1333" spans="3:9" ht="22.8" x14ac:dyDescent="0.3">
      <c r="C1333" s="3" t="s">
        <v>322</v>
      </c>
      <c r="D1333" s="5">
        <v>7.8754914809960681</v>
      </c>
      <c r="E1333" s="5">
        <v>9.3881104920397629</v>
      </c>
      <c r="F1333" s="5">
        <v>8.1609195402298855</v>
      </c>
      <c r="G1333" s="5">
        <v>10.397724921473049</v>
      </c>
      <c r="H1333" s="12">
        <v>-0.37565446337338199</v>
      </c>
      <c r="I1333" s="12">
        <v>0.70722071792348107</v>
      </c>
    </row>
    <row r="1334" spans="3:9" ht="22.8" x14ac:dyDescent="0.3">
      <c r="C1334" s="3" t="s">
        <v>323</v>
      </c>
      <c r="D1334" s="5">
        <v>1.0539973787680257</v>
      </c>
      <c r="E1334" s="5">
        <v>0.43613098948953899</v>
      </c>
      <c r="F1334" s="5">
        <v>1.0525287356321844</v>
      </c>
      <c r="G1334" s="5">
        <v>0.39635395634087289</v>
      </c>
      <c r="H1334" s="12">
        <v>4.2463217573699294E-2</v>
      </c>
      <c r="I1334" s="12">
        <v>0.9661344258658634</v>
      </c>
    </row>
    <row r="1335" spans="3:9" x14ac:dyDescent="0.3">
      <c r="C1335" s="3" t="s">
        <v>324</v>
      </c>
      <c r="D1335" s="5">
        <v>13.113237221494071</v>
      </c>
      <c r="E1335" s="5">
        <v>1.721309567823059</v>
      </c>
      <c r="F1335" s="5">
        <v>13.082758620689667</v>
      </c>
      <c r="G1335" s="5">
        <v>1.8447367339812546</v>
      </c>
      <c r="H1335" s="12">
        <v>0.21963499040554349</v>
      </c>
      <c r="I1335" s="12">
        <v>0.82618183785944743</v>
      </c>
    </row>
    <row r="1336" spans="3:9" x14ac:dyDescent="0.3">
      <c r="C1336" s="3" t="s">
        <v>325</v>
      </c>
      <c r="D1336" s="5">
        <v>7.1527386541471083</v>
      </c>
      <c r="E1336" s="5">
        <v>2.0853214825320783</v>
      </c>
      <c r="F1336" s="5">
        <v>7.1675757575757579</v>
      </c>
      <c r="G1336" s="5">
        <v>2.2612937485540034</v>
      </c>
      <c r="H1336" s="12">
        <v>-5.4588458936129597E-2</v>
      </c>
      <c r="I1336" s="12">
        <v>0.95648184282043613</v>
      </c>
    </row>
    <row r="1337" spans="3:9" x14ac:dyDescent="0.3">
      <c r="C1337" s="3" t="s">
        <v>326</v>
      </c>
      <c r="D1337" s="5">
        <v>165.60471821756224</v>
      </c>
      <c r="E1337" s="5">
        <v>45.04614032358036</v>
      </c>
      <c r="F1337" s="5">
        <v>164.94252873563218</v>
      </c>
      <c r="G1337" s="5">
        <v>46.351224194404814</v>
      </c>
      <c r="H1337" s="12">
        <v>0.18317047613312823</v>
      </c>
      <c r="I1337" s="12">
        <v>0.85468612718539994</v>
      </c>
    </row>
    <row r="1338" spans="3:9" x14ac:dyDescent="0.3">
      <c r="C1338" s="3" t="s">
        <v>327</v>
      </c>
      <c r="D1338" s="5">
        <v>97.503453473132367</v>
      </c>
      <c r="E1338" s="5">
        <v>35.89544402069366</v>
      </c>
      <c r="F1338" s="5">
        <v>97.822356321839081</v>
      </c>
      <c r="G1338" s="5">
        <v>35.653141519310751</v>
      </c>
      <c r="H1338" s="12">
        <v>-0.11110775661829059</v>
      </c>
      <c r="I1338" s="12">
        <v>0.91154402907441878</v>
      </c>
    </row>
    <row r="1339" spans="3:9" x14ac:dyDescent="0.3">
      <c r="C1339" s="3" t="s">
        <v>328</v>
      </c>
      <c r="D1339" s="5">
        <v>37.150013106159889</v>
      </c>
      <c r="E1339" s="5">
        <v>9.3395316693668669</v>
      </c>
      <c r="F1339" s="5">
        <v>36.852356321839103</v>
      </c>
      <c r="G1339" s="5">
        <v>9.4904011542627948</v>
      </c>
      <c r="H1339" s="12">
        <v>0.39764796291686999</v>
      </c>
      <c r="I1339" s="12">
        <v>0.69093968355637692</v>
      </c>
    </row>
    <row r="1340" spans="3:9" x14ac:dyDescent="0.3">
      <c r="C1340" s="3" t="s">
        <v>329</v>
      </c>
      <c r="D1340" s="5">
        <v>159.34305373525558</v>
      </c>
      <c r="E1340" s="5">
        <v>78.430010070040225</v>
      </c>
      <c r="F1340" s="5">
        <v>149.2528735632184</v>
      </c>
      <c r="G1340" s="5">
        <v>70.804986335432616</v>
      </c>
      <c r="H1340" s="12">
        <v>1.6232142343863099</v>
      </c>
      <c r="I1340" s="12">
        <v>0.10472923727062688</v>
      </c>
    </row>
    <row r="1341" spans="3:9" x14ac:dyDescent="0.3">
      <c r="C1341" s="3" t="s">
        <v>330</v>
      </c>
      <c r="D1341" s="5">
        <v>1.0120229885057459</v>
      </c>
      <c r="E1341" s="5">
        <v>0.29256934802962276</v>
      </c>
      <c r="F1341" s="5">
        <v>1.0532673267326731</v>
      </c>
      <c r="G1341" s="5">
        <v>0.31112411964002751</v>
      </c>
      <c r="H1341" s="12">
        <v>-1.3320891543185562</v>
      </c>
      <c r="I1341" s="12">
        <v>0.18314410221929867</v>
      </c>
    </row>
    <row r="1342" spans="3:9" x14ac:dyDescent="0.3">
      <c r="C1342" s="3" t="s">
        <v>331</v>
      </c>
      <c r="D1342" s="5">
        <v>81.752528735632211</v>
      </c>
      <c r="E1342" s="5">
        <v>55.999378747137364</v>
      </c>
      <c r="F1342" s="5">
        <v>80.122376237623769</v>
      </c>
      <c r="G1342" s="5">
        <v>55.794106232621282</v>
      </c>
      <c r="H1342" s="12">
        <v>0.27702551618047505</v>
      </c>
      <c r="I1342" s="12">
        <v>0.78181959673847756</v>
      </c>
    </row>
    <row r="1343" spans="3:9" x14ac:dyDescent="0.3">
      <c r="C1343" s="3" t="s">
        <v>339</v>
      </c>
      <c r="D1343" s="5">
        <v>3.6343381389252949</v>
      </c>
      <c r="E1343" s="5">
        <v>2.4601693506309328</v>
      </c>
      <c r="F1343" s="5">
        <v>3.6551724137931036</v>
      </c>
      <c r="G1343" s="5">
        <v>2.3816620524229219</v>
      </c>
      <c r="H1343" s="12">
        <v>-0.10617805390837982</v>
      </c>
      <c r="I1343" s="12">
        <v>0.91545362491303084</v>
      </c>
    </row>
    <row r="1344" spans="3:9" x14ac:dyDescent="0.3">
      <c r="C1344" s="3" t="s">
        <v>340</v>
      </c>
      <c r="D1344" s="5">
        <v>110.20249017038007</v>
      </c>
      <c r="E1344" s="5">
        <v>31.777674713364849</v>
      </c>
      <c r="F1344" s="5">
        <v>107.30459770114942</v>
      </c>
      <c r="G1344" s="5">
        <v>27.875326932097579</v>
      </c>
      <c r="H1344" s="12">
        <v>1.1533165005867632</v>
      </c>
      <c r="I1344" s="12">
        <v>0.24894281841798538</v>
      </c>
    </row>
    <row r="1347" spans="3:21" x14ac:dyDescent="0.25">
      <c r="C1347" s="45"/>
      <c r="D1347" s="45"/>
      <c r="E1347" s="45"/>
      <c r="F1347" s="45"/>
      <c r="G1347" s="45"/>
      <c r="H1347" s="45"/>
      <c r="I1347" s="45"/>
    </row>
    <row r="1348" spans="3:21" ht="15" customHeight="1" x14ac:dyDescent="0.3">
      <c r="C1348" s="46"/>
      <c r="D1348" s="46"/>
      <c r="E1348" s="104" t="s">
        <v>471</v>
      </c>
      <c r="F1348" s="106"/>
      <c r="G1348" s="106"/>
      <c r="H1348" s="105"/>
      <c r="I1348" s="117" t="s">
        <v>458</v>
      </c>
      <c r="J1348" s="117" t="s">
        <v>442</v>
      </c>
      <c r="K1348" s="117" t="s">
        <v>443</v>
      </c>
      <c r="M1348" s="46"/>
      <c r="N1348" s="46"/>
      <c r="O1348" s="104" t="s">
        <v>471</v>
      </c>
      <c r="P1348" s="106"/>
      <c r="Q1348" s="106"/>
      <c r="R1348" s="105"/>
      <c r="S1348" s="117" t="s">
        <v>36</v>
      </c>
      <c r="T1348" s="117" t="s">
        <v>442</v>
      </c>
      <c r="U1348" s="117" t="s">
        <v>443</v>
      </c>
    </row>
    <row r="1349" spans="3:21" x14ac:dyDescent="0.3">
      <c r="C1349" s="46"/>
      <c r="D1349" s="46"/>
      <c r="E1349" s="102" t="s">
        <v>34</v>
      </c>
      <c r="F1349" s="103"/>
      <c r="G1349" s="104" t="s">
        <v>447</v>
      </c>
      <c r="H1349" s="105"/>
      <c r="I1349" s="118"/>
      <c r="J1349" s="118"/>
      <c r="K1349" s="118"/>
      <c r="M1349" s="46"/>
      <c r="N1349" s="46"/>
      <c r="O1349" s="102" t="s">
        <v>34</v>
      </c>
      <c r="P1349" s="103"/>
      <c r="Q1349" s="104" t="s">
        <v>447</v>
      </c>
      <c r="R1349" s="105"/>
      <c r="S1349" s="118"/>
      <c r="T1349" s="118"/>
      <c r="U1349" s="118"/>
    </row>
    <row r="1350" spans="3:21" x14ac:dyDescent="0.3">
      <c r="C1350" s="117" t="s">
        <v>472</v>
      </c>
      <c r="D1350" s="9" t="s">
        <v>309</v>
      </c>
      <c r="E1350" s="48">
        <v>27</v>
      </c>
      <c r="F1350" s="19">
        <f>E1350/960</f>
        <v>2.8125000000000001E-2</v>
      </c>
      <c r="G1350" s="48">
        <v>3</v>
      </c>
      <c r="H1350" s="19">
        <f>G1350/289</f>
        <v>1.0380622837370242E-2</v>
      </c>
      <c r="I1350" s="48">
        <v>30</v>
      </c>
      <c r="J1350" s="113">
        <v>21.199000000000002</v>
      </c>
      <c r="K1350" s="114">
        <v>1E-3</v>
      </c>
      <c r="M1350" s="117" t="s">
        <v>348</v>
      </c>
      <c r="N1350" s="9" t="s">
        <v>309</v>
      </c>
      <c r="O1350" s="48">
        <v>27</v>
      </c>
      <c r="P1350" s="19">
        <f t="shared" ref="P1350:P1413" si="118">O1350/S1350</f>
        <v>0.9</v>
      </c>
      <c r="Q1350" s="48">
        <v>3</v>
      </c>
      <c r="R1350" s="19">
        <f t="shared" ref="R1350:R1413" si="119">Q1350/S1350</f>
        <v>0.1</v>
      </c>
      <c r="S1350" s="48">
        <v>30</v>
      </c>
      <c r="T1350" s="113">
        <v>21.199000000000002</v>
      </c>
      <c r="U1350" s="114">
        <v>1E-3</v>
      </c>
    </row>
    <row r="1351" spans="3:21" x14ac:dyDescent="0.3">
      <c r="C1351" s="118"/>
      <c r="D1351" s="9" t="s">
        <v>310</v>
      </c>
      <c r="E1351" s="48">
        <v>363</v>
      </c>
      <c r="F1351" s="19">
        <f t="shared" ref="F1351:F1414" si="120">E1351/960</f>
        <v>0.37812499999999999</v>
      </c>
      <c r="G1351" s="48">
        <v>85</v>
      </c>
      <c r="H1351" s="19">
        <f t="shared" ref="H1351:H1414" si="121">G1351/289</f>
        <v>0.29411764705882354</v>
      </c>
      <c r="I1351" s="48">
        <v>448</v>
      </c>
      <c r="J1351" s="113"/>
      <c r="K1351" s="113"/>
      <c r="M1351" s="118"/>
      <c r="N1351" s="9" t="s">
        <v>310</v>
      </c>
      <c r="O1351" s="48">
        <v>363</v>
      </c>
      <c r="P1351" s="19">
        <f t="shared" si="118"/>
        <v>0.8102678571428571</v>
      </c>
      <c r="Q1351" s="48">
        <v>85</v>
      </c>
      <c r="R1351" s="19">
        <f t="shared" si="119"/>
        <v>0.18973214285714285</v>
      </c>
      <c r="S1351" s="48">
        <v>448</v>
      </c>
      <c r="T1351" s="113"/>
      <c r="U1351" s="113"/>
    </row>
    <row r="1352" spans="3:21" x14ac:dyDescent="0.3">
      <c r="C1352" s="118"/>
      <c r="D1352" s="9" t="s">
        <v>311</v>
      </c>
      <c r="E1352" s="48">
        <v>510</v>
      </c>
      <c r="F1352" s="19">
        <f t="shared" si="120"/>
        <v>0.53125</v>
      </c>
      <c r="G1352" s="48">
        <v>163</v>
      </c>
      <c r="H1352" s="19">
        <f t="shared" si="121"/>
        <v>0.56401384083044981</v>
      </c>
      <c r="I1352" s="48">
        <v>673</v>
      </c>
      <c r="J1352" s="113"/>
      <c r="K1352" s="113"/>
      <c r="M1352" s="118"/>
      <c r="N1352" s="9" t="s">
        <v>311</v>
      </c>
      <c r="O1352" s="48">
        <v>510</v>
      </c>
      <c r="P1352" s="19">
        <f t="shared" si="118"/>
        <v>0.7578008915304606</v>
      </c>
      <c r="Q1352" s="48">
        <v>163</v>
      </c>
      <c r="R1352" s="19">
        <f t="shared" si="119"/>
        <v>0.24219910846953938</v>
      </c>
      <c r="S1352" s="48">
        <v>673</v>
      </c>
      <c r="T1352" s="113"/>
      <c r="U1352" s="113"/>
    </row>
    <row r="1353" spans="3:21" x14ac:dyDescent="0.3">
      <c r="C1353" s="118"/>
      <c r="D1353" s="9" t="s">
        <v>312</v>
      </c>
      <c r="E1353" s="48">
        <v>60</v>
      </c>
      <c r="F1353" s="19">
        <f t="shared" si="120"/>
        <v>6.25E-2</v>
      </c>
      <c r="G1353" s="48">
        <v>38</v>
      </c>
      <c r="H1353" s="19">
        <f t="shared" si="121"/>
        <v>0.13148788927335639</v>
      </c>
      <c r="I1353" s="48">
        <v>98</v>
      </c>
      <c r="J1353" s="113"/>
      <c r="K1353" s="113"/>
      <c r="M1353" s="118"/>
      <c r="N1353" s="9" t="s">
        <v>312</v>
      </c>
      <c r="O1353" s="48">
        <v>60</v>
      </c>
      <c r="P1353" s="19">
        <f t="shared" si="118"/>
        <v>0.61224489795918369</v>
      </c>
      <c r="Q1353" s="48">
        <v>38</v>
      </c>
      <c r="R1353" s="19">
        <f t="shared" si="119"/>
        <v>0.38775510204081631</v>
      </c>
      <c r="S1353" s="48">
        <v>98</v>
      </c>
      <c r="T1353" s="113"/>
      <c r="U1353" s="113"/>
    </row>
    <row r="1354" spans="3:21" x14ac:dyDescent="0.3">
      <c r="C1354" s="117" t="s">
        <v>473</v>
      </c>
      <c r="D1354" s="47" t="s">
        <v>474</v>
      </c>
      <c r="E1354" s="48">
        <v>168</v>
      </c>
      <c r="F1354" s="19">
        <f t="shared" si="120"/>
        <v>0.17499999999999999</v>
      </c>
      <c r="G1354" s="48">
        <v>79</v>
      </c>
      <c r="H1354" s="19">
        <f t="shared" si="121"/>
        <v>0.27335640138408307</v>
      </c>
      <c r="I1354" s="48">
        <v>247</v>
      </c>
      <c r="J1354" s="113">
        <v>13.545</v>
      </c>
      <c r="K1354" s="114">
        <v>1E-3</v>
      </c>
      <c r="M1354" s="117" t="s">
        <v>349</v>
      </c>
      <c r="N1354" s="47" t="s">
        <v>38</v>
      </c>
      <c r="O1354" s="48">
        <v>168</v>
      </c>
      <c r="P1354" s="19">
        <f t="shared" si="118"/>
        <v>0.68016194331983804</v>
      </c>
      <c r="Q1354" s="48">
        <v>79</v>
      </c>
      <c r="R1354" s="19">
        <f t="shared" si="119"/>
        <v>0.31983805668016196</v>
      </c>
      <c r="S1354" s="48">
        <v>247</v>
      </c>
      <c r="T1354" s="113">
        <v>13.545</v>
      </c>
      <c r="U1354" s="114">
        <v>1E-3</v>
      </c>
    </row>
    <row r="1355" spans="3:21" x14ac:dyDescent="0.3">
      <c r="C1355" s="118"/>
      <c r="D1355" s="47" t="s">
        <v>475</v>
      </c>
      <c r="E1355" s="48">
        <v>792</v>
      </c>
      <c r="F1355" s="19">
        <f t="shared" si="120"/>
        <v>0.82499999999999996</v>
      </c>
      <c r="G1355" s="48">
        <v>210</v>
      </c>
      <c r="H1355" s="19">
        <f t="shared" si="121"/>
        <v>0.72664359861591699</v>
      </c>
      <c r="I1355" s="48">
        <v>1002</v>
      </c>
      <c r="J1355" s="113"/>
      <c r="K1355" s="113"/>
      <c r="M1355" s="118"/>
      <c r="N1355" s="47" t="s">
        <v>39</v>
      </c>
      <c r="O1355" s="48">
        <v>792</v>
      </c>
      <c r="P1355" s="19">
        <f t="shared" si="118"/>
        <v>0.79041916167664672</v>
      </c>
      <c r="Q1355" s="48">
        <v>210</v>
      </c>
      <c r="R1355" s="19">
        <f t="shared" si="119"/>
        <v>0.20958083832335328</v>
      </c>
      <c r="S1355" s="48">
        <v>1002</v>
      </c>
      <c r="T1355" s="113"/>
      <c r="U1355" s="113"/>
    </row>
    <row r="1356" spans="3:21" x14ac:dyDescent="0.3">
      <c r="C1356" s="117" t="s">
        <v>476</v>
      </c>
      <c r="D1356" s="47" t="s">
        <v>477</v>
      </c>
      <c r="E1356" s="48">
        <v>1</v>
      </c>
      <c r="F1356" s="19">
        <f t="shared" si="120"/>
        <v>1.0416666666666667E-3</v>
      </c>
      <c r="G1356" s="48">
        <v>0</v>
      </c>
      <c r="H1356" s="19">
        <f t="shared" si="121"/>
        <v>0</v>
      </c>
      <c r="I1356" s="48">
        <v>1</v>
      </c>
      <c r="J1356" s="113">
        <v>1.036</v>
      </c>
      <c r="K1356" s="113">
        <v>0.90400000000000003</v>
      </c>
      <c r="M1356" s="117" t="s">
        <v>350</v>
      </c>
      <c r="N1356" s="47" t="s">
        <v>41</v>
      </c>
      <c r="O1356" s="48">
        <v>1</v>
      </c>
      <c r="P1356" s="19">
        <f t="shared" si="118"/>
        <v>1</v>
      </c>
      <c r="Q1356" s="48">
        <v>0</v>
      </c>
      <c r="R1356" s="19">
        <f t="shared" si="119"/>
        <v>0</v>
      </c>
      <c r="S1356" s="48">
        <v>1</v>
      </c>
      <c r="T1356" s="113">
        <v>1.036</v>
      </c>
      <c r="U1356" s="113">
        <v>0.90400000000000003</v>
      </c>
    </row>
    <row r="1357" spans="3:21" x14ac:dyDescent="0.3">
      <c r="C1357" s="118"/>
      <c r="D1357" s="47" t="s">
        <v>478</v>
      </c>
      <c r="E1357" s="48">
        <v>602</v>
      </c>
      <c r="F1357" s="19">
        <f t="shared" si="120"/>
        <v>0.62708333333333333</v>
      </c>
      <c r="G1357" s="48">
        <v>189</v>
      </c>
      <c r="H1357" s="19">
        <f t="shared" si="121"/>
        <v>0.65397923875432529</v>
      </c>
      <c r="I1357" s="48">
        <v>791</v>
      </c>
      <c r="J1357" s="113"/>
      <c r="K1357" s="113"/>
      <c r="M1357" s="118"/>
      <c r="N1357" s="47" t="s">
        <v>42</v>
      </c>
      <c r="O1357" s="48">
        <v>602</v>
      </c>
      <c r="P1357" s="19">
        <f t="shared" si="118"/>
        <v>0.76106194690265483</v>
      </c>
      <c r="Q1357" s="48">
        <v>189</v>
      </c>
      <c r="R1357" s="19">
        <f t="shared" si="119"/>
        <v>0.23893805309734514</v>
      </c>
      <c r="S1357" s="48">
        <v>791</v>
      </c>
      <c r="T1357" s="113"/>
      <c r="U1357" s="113"/>
    </row>
    <row r="1358" spans="3:21" x14ac:dyDescent="0.3">
      <c r="C1358" s="118"/>
      <c r="D1358" s="47" t="s">
        <v>479</v>
      </c>
      <c r="E1358" s="48">
        <v>4</v>
      </c>
      <c r="F1358" s="19">
        <f t="shared" si="120"/>
        <v>4.1666666666666666E-3</v>
      </c>
      <c r="G1358" s="48">
        <v>1</v>
      </c>
      <c r="H1358" s="19">
        <f t="shared" si="121"/>
        <v>3.4602076124567475E-3</v>
      </c>
      <c r="I1358" s="48">
        <v>5</v>
      </c>
      <c r="J1358" s="113"/>
      <c r="K1358" s="113"/>
      <c r="M1358" s="118"/>
      <c r="N1358" s="47" t="s">
        <v>43</v>
      </c>
      <c r="O1358" s="48">
        <v>4</v>
      </c>
      <c r="P1358" s="19">
        <f t="shared" si="118"/>
        <v>0.8</v>
      </c>
      <c r="Q1358" s="48">
        <v>1</v>
      </c>
      <c r="R1358" s="19">
        <f t="shared" si="119"/>
        <v>0.2</v>
      </c>
      <c r="S1358" s="48">
        <v>5</v>
      </c>
      <c r="T1358" s="113"/>
      <c r="U1358" s="113"/>
    </row>
    <row r="1359" spans="3:21" x14ac:dyDescent="0.3">
      <c r="C1359" s="118"/>
      <c r="D1359" s="47" t="s">
        <v>480</v>
      </c>
      <c r="E1359" s="48">
        <v>334</v>
      </c>
      <c r="F1359" s="19">
        <f t="shared" si="120"/>
        <v>0.34791666666666665</v>
      </c>
      <c r="G1359" s="48">
        <v>93</v>
      </c>
      <c r="H1359" s="19">
        <f t="shared" si="121"/>
        <v>0.3217993079584775</v>
      </c>
      <c r="I1359" s="48">
        <v>427</v>
      </c>
      <c r="J1359" s="113"/>
      <c r="K1359" s="113"/>
      <c r="M1359" s="118"/>
      <c r="N1359" s="47" t="s">
        <v>44</v>
      </c>
      <c r="O1359" s="48">
        <v>334</v>
      </c>
      <c r="P1359" s="19">
        <f t="shared" si="118"/>
        <v>0.7822014051522248</v>
      </c>
      <c r="Q1359" s="48">
        <v>93</v>
      </c>
      <c r="R1359" s="19">
        <f t="shared" si="119"/>
        <v>0.21779859484777517</v>
      </c>
      <c r="S1359" s="48">
        <v>427</v>
      </c>
      <c r="T1359" s="113"/>
      <c r="U1359" s="113"/>
    </row>
    <row r="1360" spans="3:21" x14ac:dyDescent="0.3">
      <c r="C1360" s="118"/>
      <c r="D1360" s="47" t="s">
        <v>481</v>
      </c>
      <c r="E1360" s="48">
        <v>19</v>
      </c>
      <c r="F1360" s="19">
        <f t="shared" si="120"/>
        <v>1.9791666666666666E-2</v>
      </c>
      <c r="G1360" s="48">
        <v>6</v>
      </c>
      <c r="H1360" s="19">
        <f t="shared" si="121"/>
        <v>2.0761245674740483E-2</v>
      </c>
      <c r="I1360" s="48">
        <v>25</v>
      </c>
      <c r="J1360" s="113"/>
      <c r="K1360" s="113"/>
      <c r="M1360" s="118"/>
      <c r="N1360" s="47" t="s">
        <v>45</v>
      </c>
      <c r="O1360" s="48">
        <v>19</v>
      </c>
      <c r="P1360" s="19">
        <f t="shared" si="118"/>
        <v>0.76</v>
      </c>
      <c r="Q1360" s="48">
        <v>6</v>
      </c>
      <c r="R1360" s="19">
        <f t="shared" si="119"/>
        <v>0.24</v>
      </c>
      <c r="S1360" s="48">
        <v>25</v>
      </c>
      <c r="T1360" s="113"/>
      <c r="U1360" s="113"/>
    </row>
    <row r="1361" spans="3:21" x14ac:dyDescent="0.3">
      <c r="C1361" s="117" t="s">
        <v>482</v>
      </c>
      <c r="D1361" s="47" t="s">
        <v>483</v>
      </c>
      <c r="E1361" s="48">
        <v>410</v>
      </c>
      <c r="F1361" s="19">
        <f t="shared" si="120"/>
        <v>0.42708333333333331</v>
      </c>
      <c r="G1361" s="48">
        <v>113</v>
      </c>
      <c r="H1361" s="19">
        <f t="shared" si="121"/>
        <v>0.39100346020761245</v>
      </c>
      <c r="I1361" s="48">
        <v>523</v>
      </c>
      <c r="J1361" s="113">
        <v>1.1879999999999999</v>
      </c>
      <c r="K1361" s="113">
        <v>0.27600000000000002</v>
      </c>
      <c r="M1361" s="117" t="s">
        <v>351</v>
      </c>
      <c r="N1361" s="47" t="s">
        <v>47</v>
      </c>
      <c r="O1361" s="48">
        <v>410</v>
      </c>
      <c r="P1361" s="19">
        <f t="shared" si="118"/>
        <v>0.78393881453154879</v>
      </c>
      <c r="Q1361" s="48">
        <v>113</v>
      </c>
      <c r="R1361" s="19">
        <f t="shared" si="119"/>
        <v>0.21606118546845124</v>
      </c>
      <c r="S1361" s="48">
        <v>523</v>
      </c>
      <c r="T1361" s="113">
        <v>1.1879999999999999</v>
      </c>
      <c r="U1361" s="113">
        <v>0.27600000000000002</v>
      </c>
    </row>
    <row r="1362" spans="3:21" x14ac:dyDescent="0.3">
      <c r="C1362" s="118"/>
      <c r="D1362" s="47" t="s">
        <v>484</v>
      </c>
      <c r="E1362" s="48">
        <v>550</v>
      </c>
      <c r="F1362" s="19">
        <f t="shared" si="120"/>
        <v>0.57291666666666663</v>
      </c>
      <c r="G1362" s="48">
        <v>176</v>
      </c>
      <c r="H1362" s="19">
        <f t="shared" si="121"/>
        <v>0.60899653979238755</v>
      </c>
      <c r="I1362" s="48">
        <v>726</v>
      </c>
      <c r="J1362" s="113"/>
      <c r="K1362" s="113"/>
      <c r="M1362" s="118"/>
      <c r="N1362" s="47" t="s">
        <v>48</v>
      </c>
      <c r="O1362" s="48">
        <v>550</v>
      </c>
      <c r="P1362" s="19">
        <f t="shared" si="118"/>
        <v>0.75757575757575757</v>
      </c>
      <c r="Q1362" s="48">
        <v>176</v>
      </c>
      <c r="R1362" s="19">
        <f t="shared" si="119"/>
        <v>0.24242424242424243</v>
      </c>
      <c r="S1362" s="48">
        <v>726</v>
      </c>
      <c r="T1362" s="113"/>
      <c r="U1362" s="113"/>
    </row>
    <row r="1363" spans="3:21" x14ac:dyDescent="0.3">
      <c r="C1363" s="117" t="s">
        <v>485</v>
      </c>
      <c r="D1363" s="47" t="s">
        <v>486</v>
      </c>
      <c r="E1363" s="48">
        <v>48</v>
      </c>
      <c r="F1363" s="19">
        <f t="shared" si="120"/>
        <v>0.05</v>
      </c>
      <c r="G1363" s="48">
        <v>11</v>
      </c>
      <c r="H1363" s="19">
        <f t="shared" si="121"/>
        <v>3.8062283737024222E-2</v>
      </c>
      <c r="I1363" s="48">
        <v>59</v>
      </c>
      <c r="J1363" s="113">
        <v>2.6659999999999999</v>
      </c>
      <c r="K1363" s="113">
        <v>0.44600000000000001</v>
      </c>
      <c r="M1363" s="117" t="s">
        <v>352</v>
      </c>
      <c r="N1363" s="47" t="s">
        <v>50</v>
      </c>
      <c r="O1363" s="48">
        <v>48</v>
      </c>
      <c r="P1363" s="19">
        <f t="shared" si="118"/>
        <v>0.81355932203389836</v>
      </c>
      <c r="Q1363" s="48">
        <v>11</v>
      </c>
      <c r="R1363" s="19">
        <f t="shared" si="119"/>
        <v>0.1864406779661017</v>
      </c>
      <c r="S1363" s="48">
        <v>59</v>
      </c>
      <c r="T1363" s="113">
        <v>2.6659999999999999</v>
      </c>
      <c r="U1363" s="113">
        <v>0.44600000000000001</v>
      </c>
    </row>
    <row r="1364" spans="3:21" ht="22.8" x14ac:dyDescent="0.3">
      <c r="C1364" s="118"/>
      <c r="D1364" s="47" t="s">
        <v>487</v>
      </c>
      <c r="E1364" s="48">
        <v>225</v>
      </c>
      <c r="F1364" s="19">
        <f t="shared" si="120"/>
        <v>0.234375</v>
      </c>
      <c r="G1364" s="48">
        <v>60</v>
      </c>
      <c r="H1364" s="19">
        <f t="shared" si="121"/>
        <v>0.20761245674740483</v>
      </c>
      <c r="I1364" s="48">
        <v>285</v>
      </c>
      <c r="J1364" s="113"/>
      <c r="K1364" s="113"/>
      <c r="M1364" s="118"/>
      <c r="N1364" s="47" t="s">
        <v>51</v>
      </c>
      <c r="O1364" s="48">
        <v>225</v>
      </c>
      <c r="P1364" s="19">
        <f t="shared" si="118"/>
        <v>0.78947368421052633</v>
      </c>
      <c r="Q1364" s="48">
        <v>60</v>
      </c>
      <c r="R1364" s="19">
        <f t="shared" si="119"/>
        <v>0.21052631578947367</v>
      </c>
      <c r="S1364" s="48">
        <v>285</v>
      </c>
      <c r="T1364" s="113"/>
      <c r="U1364" s="113"/>
    </row>
    <row r="1365" spans="3:21" x14ac:dyDescent="0.3">
      <c r="C1365" s="118"/>
      <c r="D1365" s="47" t="s">
        <v>488</v>
      </c>
      <c r="E1365" s="48">
        <v>310</v>
      </c>
      <c r="F1365" s="19">
        <f t="shared" si="120"/>
        <v>0.32291666666666669</v>
      </c>
      <c r="G1365" s="48">
        <v>106</v>
      </c>
      <c r="H1365" s="19">
        <f t="shared" si="121"/>
        <v>0.36678200692041524</v>
      </c>
      <c r="I1365" s="48">
        <v>416</v>
      </c>
      <c r="J1365" s="113"/>
      <c r="K1365" s="113"/>
      <c r="M1365" s="118"/>
      <c r="N1365" s="47" t="s">
        <v>52</v>
      </c>
      <c r="O1365" s="48">
        <v>310</v>
      </c>
      <c r="P1365" s="19">
        <f t="shared" si="118"/>
        <v>0.74519230769230771</v>
      </c>
      <c r="Q1365" s="48">
        <v>106</v>
      </c>
      <c r="R1365" s="19">
        <f t="shared" si="119"/>
        <v>0.25480769230769229</v>
      </c>
      <c r="S1365" s="48">
        <v>416</v>
      </c>
      <c r="T1365" s="113"/>
      <c r="U1365" s="113"/>
    </row>
    <row r="1366" spans="3:21" x14ac:dyDescent="0.3">
      <c r="C1366" s="118"/>
      <c r="D1366" s="47" t="s">
        <v>489</v>
      </c>
      <c r="E1366" s="48">
        <v>377</v>
      </c>
      <c r="F1366" s="19">
        <f t="shared" si="120"/>
        <v>0.39270833333333333</v>
      </c>
      <c r="G1366" s="48">
        <v>112</v>
      </c>
      <c r="H1366" s="19">
        <f t="shared" si="121"/>
        <v>0.38754325259515571</v>
      </c>
      <c r="I1366" s="48">
        <v>489</v>
      </c>
      <c r="J1366" s="113"/>
      <c r="K1366" s="113"/>
      <c r="M1366" s="118"/>
      <c r="N1366" s="47" t="s">
        <v>53</v>
      </c>
      <c r="O1366" s="48">
        <v>377</v>
      </c>
      <c r="P1366" s="19">
        <f t="shared" si="118"/>
        <v>0.77096114519427406</v>
      </c>
      <c r="Q1366" s="48">
        <v>112</v>
      </c>
      <c r="R1366" s="19">
        <f t="shared" si="119"/>
        <v>0.22903885480572597</v>
      </c>
      <c r="S1366" s="48">
        <v>489</v>
      </c>
      <c r="T1366" s="113"/>
      <c r="U1366" s="113"/>
    </row>
    <row r="1367" spans="3:21" x14ac:dyDescent="0.3">
      <c r="C1367" s="117" t="s">
        <v>490</v>
      </c>
      <c r="D1367" s="47" t="s">
        <v>491</v>
      </c>
      <c r="E1367" s="48">
        <v>135</v>
      </c>
      <c r="F1367" s="19">
        <f t="shared" si="120"/>
        <v>0.140625</v>
      </c>
      <c r="G1367" s="48">
        <v>67</v>
      </c>
      <c r="H1367" s="19">
        <f t="shared" si="121"/>
        <v>0.23183391003460208</v>
      </c>
      <c r="I1367" s="48">
        <v>202</v>
      </c>
      <c r="J1367" s="113">
        <v>26.585000000000001</v>
      </c>
      <c r="K1367" s="114">
        <v>1E-3</v>
      </c>
      <c r="M1367" s="117" t="s">
        <v>353</v>
      </c>
      <c r="N1367" s="47" t="s">
        <v>55</v>
      </c>
      <c r="O1367" s="48">
        <v>135</v>
      </c>
      <c r="P1367" s="19">
        <f t="shared" si="118"/>
        <v>0.66831683168316836</v>
      </c>
      <c r="Q1367" s="48">
        <v>67</v>
      </c>
      <c r="R1367" s="19">
        <f t="shared" si="119"/>
        <v>0.3316831683168317</v>
      </c>
      <c r="S1367" s="48">
        <v>202</v>
      </c>
      <c r="T1367" s="113">
        <v>26.585000000000001</v>
      </c>
      <c r="U1367" s="114">
        <v>1E-3</v>
      </c>
    </row>
    <row r="1368" spans="3:21" x14ac:dyDescent="0.3">
      <c r="C1368" s="118"/>
      <c r="D1368" s="47" t="s">
        <v>492</v>
      </c>
      <c r="E1368" s="48">
        <v>121</v>
      </c>
      <c r="F1368" s="19">
        <f t="shared" si="120"/>
        <v>0.12604166666666666</v>
      </c>
      <c r="G1368" s="48">
        <v>18</v>
      </c>
      <c r="H1368" s="19">
        <f t="shared" si="121"/>
        <v>6.228373702422145E-2</v>
      </c>
      <c r="I1368" s="48">
        <v>139</v>
      </c>
      <c r="J1368" s="113"/>
      <c r="K1368" s="113"/>
      <c r="M1368" s="118"/>
      <c r="N1368" s="47" t="s">
        <v>56</v>
      </c>
      <c r="O1368" s="48">
        <v>121</v>
      </c>
      <c r="P1368" s="19">
        <f t="shared" si="118"/>
        <v>0.87050359712230219</v>
      </c>
      <c r="Q1368" s="48">
        <v>18</v>
      </c>
      <c r="R1368" s="19">
        <f t="shared" si="119"/>
        <v>0.12949640287769784</v>
      </c>
      <c r="S1368" s="48">
        <v>139</v>
      </c>
      <c r="T1368" s="113"/>
      <c r="U1368" s="113"/>
    </row>
    <row r="1369" spans="3:21" x14ac:dyDescent="0.3">
      <c r="C1369" s="118"/>
      <c r="D1369" s="47" t="s">
        <v>493</v>
      </c>
      <c r="E1369" s="48">
        <v>76</v>
      </c>
      <c r="F1369" s="19">
        <f t="shared" si="120"/>
        <v>7.9166666666666663E-2</v>
      </c>
      <c r="G1369" s="48">
        <v>19</v>
      </c>
      <c r="H1369" s="19">
        <f t="shared" si="121"/>
        <v>6.5743944636678195E-2</v>
      </c>
      <c r="I1369" s="48">
        <v>95</v>
      </c>
      <c r="J1369" s="113"/>
      <c r="K1369" s="113"/>
      <c r="M1369" s="118"/>
      <c r="N1369" s="47" t="s">
        <v>57</v>
      </c>
      <c r="O1369" s="48">
        <v>76</v>
      </c>
      <c r="P1369" s="19">
        <f t="shared" si="118"/>
        <v>0.8</v>
      </c>
      <c r="Q1369" s="48">
        <v>19</v>
      </c>
      <c r="R1369" s="19">
        <f t="shared" si="119"/>
        <v>0.2</v>
      </c>
      <c r="S1369" s="48">
        <v>95</v>
      </c>
      <c r="T1369" s="113"/>
      <c r="U1369" s="113"/>
    </row>
    <row r="1370" spans="3:21" x14ac:dyDescent="0.3">
      <c r="C1370" s="118"/>
      <c r="D1370" s="47" t="s">
        <v>494</v>
      </c>
      <c r="E1370" s="48">
        <v>0</v>
      </c>
      <c r="F1370" s="19">
        <f t="shared" si="120"/>
        <v>0</v>
      </c>
      <c r="G1370" s="48">
        <v>1</v>
      </c>
      <c r="H1370" s="19">
        <f t="shared" si="121"/>
        <v>3.4602076124567475E-3</v>
      </c>
      <c r="I1370" s="48">
        <v>1</v>
      </c>
      <c r="J1370" s="113"/>
      <c r="K1370" s="113"/>
      <c r="M1370" s="118"/>
      <c r="N1370" s="47" t="s">
        <v>494</v>
      </c>
      <c r="O1370" s="48">
        <v>0</v>
      </c>
      <c r="P1370" s="19">
        <f t="shared" si="118"/>
        <v>0</v>
      </c>
      <c r="Q1370" s="48">
        <v>1</v>
      </c>
      <c r="R1370" s="19">
        <f t="shared" si="119"/>
        <v>1</v>
      </c>
      <c r="S1370" s="48">
        <v>1</v>
      </c>
      <c r="T1370" s="113"/>
      <c r="U1370" s="113"/>
    </row>
    <row r="1371" spans="3:21" x14ac:dyDescent="0.3">
      <c r="C1371" s="118"/>
      <c r="D1371" s="47" t="s">
        <v>495</v>
      </c>
      <c r="E1371" s="48">
        <v>22</v>
      </c>
      <c r="F1371" s="19">
        <f t="shared" si="120"/>
        <v>2.2916666666666665E-2</v>
      </c>
      <c r="G1371" s="48">
        <v>9</v>
      </c>
      <c r="H1371" s="19">
        <f t="shared" si="121"/>
        <v>3.1141868512110725E-2</v>
      </c>
      <c r="I1371" s="48">
        <v>31</v>
      </c>
      <c r="J1371" s="113"/>
      <c r="K1371" s="113"/>
      <c r="M1371" s="118"/>
      <c r="N1371" s="47" t="s">
        <v>58</v>
      </c>
      <c r="O1371" s="48">
        <v>22</v>
      </c>
      <c r="P1371" s="19">
        <f t="shared" si="118"/>
        <v>0.70967741935483875</v>
      </c>
      <c r="Q1371" s="48">
        <v>9</v>
      </c>
      <c r="R1371" s="19">
        <f t="shared" si="119"/>
        <v>0.29032258064516131</v>
      </c>
      <c r="S1371" s="48">
        <v>31</v>
      </c>
      <c r="T1371" s="113"/>
      <c r="U1371" s="113"/>
    </row>
    <row r="1372" spans="3:21" x14ac:dyDescent="0.3">
      <c r="C1372" s="118"/>
      <c r="D1372" s="47" t="s">
        <v>496</v>
      </c>
      <c r="E1372" s="48">
        <v>409</v>
      </c>
      <c r="F1372" s="19">
        <f t="shared" si="120"/>
        <v>0.42604166666666665</v>
      </c>
      <c r="G1372" s="48">
        <v>111</v>
      </c>
      <c r="H1372" s="19">
        <f t="shared" si="121"/>
        <v>0.38408304498269896</v>
      </c>
      <c r="I1372" s="48">
        <v>520</v>
      </c>
      <c r="J1372" s="113"/>
      <c r="K1372" s="113"/>
      <c r="M1372" s="118"/>
      <c r="N1372" s="47" t="s">
        <v>59</v>
      </c>
      <c r="O1372" s="48">
        <v>409</v>
      </c>
      <c r="P1372" s="19">
        <f t="shared" si="118"/>
        <v>0.78653846153846152</v>
      </c>
      <c r="Q1372" s="48">
        <v>111</v>
      </c>
      <c r="R1372" s="19">
        <f t="shared" si="119"/>
        <v>0.21346153846153845</v>
      </c>
      <c r="S1372" s="48">
        <v>520</v>
      </c>
      <c r="T1372" s="113"/>
      <c r="U1372" s="113"/>
    </row>
    <row r="1373" spans="3:21" x14ac:dyDescent="0.3">
      <c r="C1373" s="118"/>
      <c r="D1373" s="47" t="s">
        <v>497</v>
      </c>
      <c r="E1373" s="48">
        <v>4</v>
      </c>
      <c r="F1373" s="19">
        <f t="shared" si="120"/>
        <v>4.1666666666666666E-3</v>
      </c>
      <c r="G1373" s="48">
        <v>0</v>
      </c>
      <c r="H1373" s="19">
        <f t="shared" si="121"/>
        <v>0</v>
      </c>
      <c r="I1373" s="48">
        <v>4</v>
      </c>
      <c r="J1373" s="113"/>
      <c r="K1373" s="113"/>
      <c r="M1373" s="118"/>
      <c r="N1373" s="47" t="s">
        <v>60</v>
      </c>
      <c r="O1373" s="48">
        <v>4</v>
      </c>
      <c r="P1373" s="19">
        <f t="shared" si="118"/>
        <v>1</v>
      </c>
      <c r="Q1373" s="48">
        <v>0</v>
      </c>
      <c r="R1373" s="19">
        <f t="shared" si="119"/>
        <v>0</v>
      </c>
      <c r="S1373" s="48">
        <v>4</v>
      </c>
      <c r="T1373" s="113"/>
      <c r="U1373" s="113"/>
    </row>
    <row r="1374" spans="3:21" x14ac:dyDescent="0.3">
      <c r="C1374" s="118"/>
      <c r="D1374" s="47" t="s">
        <v>498</v>
      </c>
      <c r="E1374" s="48">
        <v>193</v>
      </c>
      <c r="F1374" s="19">
        <f t="shared" si="120"/>
        <v>0.20104166666666667</v>
      </c>
      <c r="G1374" s="48">
        <v>64</v>
      </c>
      <c r="H1374" s="19">
        <f t="shared" si="121"/>
        <v>0.22145328719723184</v>
      </c>
      <c r="I1374" s="48">
        <v>257</v>
      </c>
      <c r="J1374" s="113"/>
      <c r="K1374" s="113"/>
      <c r="M1374" s="118"/>
      <c r="N1374" s="47" t="s">
        <v>61</v>
      </c>
      <c r="O1374" s="48">
        <v>193</v>
      </c>
      <c r="P1374" s="19">
        <f t="shared" si="118"/>
        <v>0.75097276264591439</v>
      </c>
      <c r="Q1374" s="48">
        <v>64</v>
      </c>
      <c r="R1374" s="19">
        <f t="shared" si="119"/>
        <v>0.24902723735408561</v>
      </c>
      <c r="S1374" s="48">
        <v>257</v>
      </c>
      <c r="T1374" s="113"/>
      <c r="U1374" s="113"/>
    </row>
    <row r="1375" spans="3:21" x14ac:dyDescent="0.3">
      <c r="C1375" s="117" t="s">
        <v>499</v>
      </c>
      <c r="D1375" s="47" t="s">
        <v>500</v>
      </c>
      <c r="E1375" s="48">
        <v>593</v>
      </c>
      <c r="F1375" s="19">
        <f t="shared" si="120"/>
        <v>0.6177083333333333</v>
      </c>
      <c r="G1375" s="48">
        <v>171</v>
      </c>
      <c r="H1375" s="19">
        <f t="shared" si="121"/>
        <v>0.59169550173010377</v>
      </c>
      <c r="I1375" s="48">
        <v>764</v>
      </c>
      <c r="J1375" s="113">
        <v>0.63300000000000001</v>
      </c>
      <c r="K1375" s="113">
        <v>0.42599999999999999</v>
      </c>
      <c r="M1375" s="117" t="s">
        <v>354</v>
      </c>
      <c r="N1375" s="47" t="s">
        <v>63</v>
      </c>
      <c r="O1375" s="48">
        <v>593</v>
      </c>
      <c r="P1375" s="19">
        <f t="shared" si="118"/>
        <v>0.77617801047120416</v>
      </c>
      <c r="Q1375" s="48">
        <v>171</v>
      </c>
      <c r="R1375" s="19">
        <f t="shared" si="119"/>
        <v>0.22382198952879581</v>
      </c>
      <c r="S1375" s="48">
        <v>764</v>
      </c>
      <c r="T1375" s="113">
        <v>0.63300000000000001</v>
      </c>
      <c r="U1375" s="113">
        <v>0.42599999999999999</v>
      </c>
    </row>
    <row r="1376" spans="3:21" x14ac:dyDescent="0.3">
      <c r="C1376" s="118"/>
      <c r="D1376" s="47" t="s">
        <v>501</v>
      </c>
      <c r="E1376" s="48">
        <v>367</v>
      </c>
      <c r="F1376" s="19">
        <f t="shared" si="120"/>
        <v>0.38229166666666664</v>
      </c>
      <c r="G1376" s="48">
        <v>118</v>
      </c>
      <c r="H1376" s="19">
        <f t="shared" si="121"/>
        <v>0.40830449826989618</v>
      </c>
      <c r="I1376" s="48">
        <v>485</v>
      </c>
      <c r="J1376" s="113"/>
      <c r="K1376" s="113"/>
      <c r="M1376" s="118"/>
      <c r="N1376" s="47" t="s">
        <v>64</v>
      </c>
      <c r="O1376" s="48">
        <v>367</v>
      </c>
      <c r="P1376" s="19">
        <f t="shared" si="118"/>
        <v>0.75670103092783503</v>
      </c>
      <c r="Q1376" s="48">
        <v>118</v>
      </c>
      <c r="R1376" s="19">
        <f t="shared" si="119"/>
        <v>0.24329896907216494</v>
      </c>
      <c r="S1376" s="48">
        <v>485</v>
      </c>
      <c r="T1376" s="113"/>
      <c r="U1376" s="113"/>
    </row>
    <row r="1377" spans="3:21" x14ac:dyDescent="0.3">
      <c r="C1377" s="117" t="s">
        <v>502</v>
      </c>
      <c r="D1377" s="47" t="s">
        <v>503</v>
      </c>
      <c r="E1377" s="48">
        <v>676</v>
      </c>
      <c r="F1377" s="19">
        <f t="shared" si="120"/>
        <v>0.70416666666666672</v>
      </c>
      <c r="G1377" s="48">
        <v>218</v>
      </c>
      <c r="H1377" s="19">
        <f t="shared" si="121"/>
        <v>0.75432525951557095</v>
      </c>
      <c r="I1377" s="48">
        <v>894</v>
      </c>
      <c r="J1377" s="113">
        <v>4.968</v>
      </c>
      <c r="K1377" s="113">
        <v>0.17399999999999999</v>
      </c>
      <c r="M1377" s="117" t="s">
        <v>355</v>
      </c>
      <c r="N1377" s="47" t="s">
        <v>66</v>
      </c>
      <c r="O1377" s="48">
        <v>676</v>
      </c>
      <c r="P1377" s="19">
        <f t="shared" si="118"/>
        <v>0.75615212527964204</v>
      </c>
      <c r="Q1377" s="48">
        <v>218</v>
      </c>
      <c r="R1377" s="19">
        <f t="shared" si="119"/>
        <v>0.24384787472035793</v>
      </c>
      <c r="S1377" s="48">
        <v>894</v>
      </c>
      <c r="T1377" s="113">
        <v>4.968</v>
      </c>
      <c r="U1377" s="113">
        <v>0.17399999999999999</v>
      </c>
    </row>
    <row r="1378" spans="3:21" x14ac:dyDescent="0.3">
      <c r="C1378" s="118"/>
      <c r="D1378" s="47" t="s">
        <v>504</v>
      </c>
      <c r="E1378" s="48">
        <v>37</v>
      </c>
      <c r="F1378" s="19">
        <f t="shared" si="120"/>
        <v>3.8541666666666669E-2</v>
      </c>
      <c r="G1378" s="48">
        <v>14</v>
      </c>
      <c r="H1378" s="19">
        <f t="shared" si="121"/>
        <v>4.8442906574394463E-2</v>
      </c>
      <c r="I1378" s="48">
        <v>51</v>
      </c>
      <c r="J1378" s="113"/>
      <c r="K1378" s="113"/>
      <c r="M1378" s="118"/>
      <c r="N1378" s="47" t="s">
        <v>67</v>
      </c>
      <c r="O1378" s="48">
        <v>37</v>
      </c>
      <c r="P1378" s="19">
        <f t="shared" si="118"/>
        <v>0.72549019607843135</v>
      </c>
      <c r="Q1378" s="48">
        <v>14</v>
      </c>
      <c r="R1378" s="19">
        <f t="shared" si="119"/>
        <v>0.27450980392156865</v>
      </c>
      <c r="S1378" s="48">
        <v>51</v>
      </c>
      <c r="T1378" s="113"/>
      <c r="U1378" s="113"/>
    </row>
    <row r="1379" spans="3:21" x14ac:dyDescent="0.3">
      <c r="C1379" s="118"/>
      <c r="D1379" s="47" t="s">
        <v>505</v>
      </c>
      <c r="E1379" s="48">
        <v>2</v>
      </c>
      <c r="F1379" s="19">
        <f t="shared" si="120"/>
        <v>2.0833333333333333E-3</v>
      </c>
      <c r="G1379" s="48">
        <v>1</v>
      </c>
      <c r="H1379" s="19">
        <f t="shared" si="121"/>
        <v>3.4602076124567475E-3</v>
      </c>
      <c r="I1379" s="48">
        <v>3</v>
      </c>
      <c r="J1379" s="113"/>
      <c r="K1379" s="113"/>
      <c r="M1379" s="118"/>
      <c r="N1379" s="47" t="s">
        <v>68</v>
      </c>
      <c r="O1379" s="48">
        <v>2</v>
      </c>
      <c r="P1379" s="19">
        <f t="shared" si="118"/>
        <v>0.66666666666666663</v>
      </c>
      <c r="Q1379" s="48">
        <v>1</v>
      </c>
      <c r="R1379" s="19">
        <f t="shared" si="119"/>
        <v>0.33333333333333331</v>
      </c>
      <c r="S1379" s="48">
        <v>3</v>
      </c>
      <c r="T1379" s="113"/>
      <c r="U1379" s="113"/>
    </row>
    <row r="1380" spans="3:21" x14ac:dyDescent="0.3">
      <c r="C1380" s="118"/>
      <c r="D1380" s="47" t="s">
        <v>506</v>
      </c>
      <c r="E1380" s="48">
        <v>245</v>
      </c>
      <c r="F1380" s="19">
        <f t="shared" si="120"/>
        <v>0.25520833333333331</v>
      </c>
      <c r="G1380" s="48">
        <v>56</v>
      </c>
      <c r="H1380" s="19">
        <f t="shared" si="121"/>
        <v>0.19377162629757785</v>
      </c>
      <c r="I1380" s="48">
        <v>301</v>
      </c>
      <c r="J1380" s="113"/>
      <c r="K1380" s="113"/>
      <c r="M1380" s="118"/>
      <c r="N1380" s="47" t="s">
        <v>70</v>
      </c>
      <c r="O1380" s="48">
        <v>245</v>
      </c>
      <c r="P1380" s="19">
        <f t="shared" si="118"/>
        <v>0.81395348837209303</v>
      </c>
      <c r="Q1380" s="48">
        <v>56</v>
      </c>
      <c r="R1380" s="19">
        <f t="shared" si="119"/>
        <v>0.18604651162790697</v>
      </c>
      <c r="S1380" s="48">
        <v>301</v>
      </c>
      <c r="T1380" s="113"/>
      <c r="U1380" s="113"/>
    </row>
    <row r="1381" spans="3:21" x14ac:dyDescent="0.3">
      <c r="C1381" s="117" t="s">
        <v>507</v>
      </c>
      <c r="D1381" s="47" t="s">
        <v>508</v>
      </c>
      <c r="E1381" s="48">
        <v>92</v>
      </c>
      <c r="F1381" s="19">
        <f t="shared" si="120"/>
        <v>9.583333333333334E-2</v>
      </c>
      <c r="G1381" s="48">
        <v>60</v>
      </c>
      <c r="H1381" s="19">
        <f t="shared" si="121"/>
        <v>0.20761245674740483</v>
      </c>
      <c r="I1381" s="48">
        <v>152</v>
      </c>
      <c r="J1381" s="113">
        <v>26.707000000000001</v>
      </c>
      <c r="K1381" s="114">
        <v>1E-3</v>
      </c>
      <c r="M1381" s="117" t="s">
        <v>356</v>
      </c>
      <c r="N1381" s="47" t="s">
        <v>72</v>
      </c>
      <c r="O1381" s="48">
        <v>92</v>
      </c>
      <c r="P1381" s="19">
        <f t="shared" si="118"/>
        <v>0.60526315789473684</v>
      </c>
      <c r="Q1381" s="48">
        <v>60</v>
      </c>
      <c r="R1381" s="19">
        <f t="shared" si="119"/>
        <v>0.39473684210526316</v>
      </c>
      <c r="S1381" s="48">
        <v>152</v>
      </c>
      <c r="T1381" s="113">
        <v>26.707000000000001</v>
      </c>
      <c r="U1381" s="114">
        <v>1E-3</v>
      </c>
    </row>
    <row r="1382" spans="3:21" x14ac:dyDescent="0.3">
      <c r="C1382" s="118"/>
      <c r="D1382" s="47" t="s">
        <v>509</v>
      </c>
      <c r="E1382" s="48">
        <v>320</v>
      </c>
      <c r="F1382" s="19">
        <f t="shared" si="120"/>
        <v>0.33333333333333331</v>
      </c>
      <c r="G1382" s="48">
        <v>90</v>
      </c>
      <c r="H1382" s="19">
        <f t="shared" si="121"/>
        <v>0.31141868512110726</v>
      </c>
      <c r="I1382" s="48">
        <v>410</v>
      </c>
      <c r="J1382" s="113"/>
      <c r="K1382" s="113"/>
      <c r="M1382" s="118"/>
      <c r="N1382" s="47" t="s">
        <v>73</v>
      </c>
      <c r="O1382" s="48">
        <v>320</v>
      </c>
      <c r="P1382" s="19">
        <f t="shared" si="118"/>
        <v>0.78048780487804881</v>
      </c>
      <c r="Q1382" s="48">
        <v>90</v>
      </c>
      <c r="R1382" s="19">
        <f t="shared" si="119"/>
        <v>0.21951219512195122</v>
      </c>
      <c r="S1382" s="48">
        <v>410</v>
      </c>
      <c r="T1382" s="113"/>
      <c r="U1382" s="113"/>
    </row>
    <row r="1383" spans="3:21" x14ac:dyDescent="0.3">
      <c r="C1383" s="118"/>
      <c r="D1383" s="47" t="s">
        <v>510</v>
      </c>
      <c r="E1383" s="48">
        <v>169</v>
      </c>
      <c r="F1383" s="19">
        <f t="shared" si="120"/>
        <v>0.17604166666666668</v>
      </c>
      <c r="G1383" s="48">
        <v>44</v>
      </c>
      <c r="H1383" s="19">
        <f t="shared" si="121"/>
        <v>0.15224913494809689</v>
      </c>
      <c r="I1383" s="48">
        <v>213</v>
      </c>
      <c r="J1383" s="113"/>
      <c r="K1383" s="113"/>
      <c r="M1383" s="118"/>
      <c r="N1383" s="47" t="s">
        <v>74</v>
      </c>
      <c r="O1383" s="48">
        <v>169</v>
      </c>
      <c r="P1383" s="19">
        <f t="shared" si="118"/>
        <v>0.79342723004694837</v>
      </c>
      <c r="Q1383" s="48">
        <v>44</v>
      </c>
      <c r="R1383" s="19">
        <f t="shared" si="119"/>
        <v>0.20657276995305165</v>
      </c>
      <c r="S1383" s="48">
        <v>213</v>
      </c>
      <c r="T1383" s="113"/>
      <c r="U1383" s="113"/>
    </row>
    <row r="1384" spans="3:21" x14ac:dyDescent="0.3">
      <c r="C1384" s="118"/>
      <c r="D1384" s="47" t="s">
        <v>511</v>
      </c>
      <c r="E1384" s="48">
        <v>7</v>
      </c>
      <c r="F1384" s="19">
        <f t="shared" si="120"/>
        <v>7.2916666666666668E-3</v>
      </c>
      <c r="G1384" s="48">
        <v>1</v>
      </c>
      <c r="H1384" s="19">
        <f t="shared" si="121"/>
        <v>3.4602076124567475E-3</v>
      </c>
      <c r="I1384" s="48">
        <v>8</v>
      </c>
      <c r="J1384" s="113"/>
      <c r="K1384" s="113"/>
      <c r="M1384" s="118"/>
      <c r="N1384" s="47" t="s">
        <v>75</v>
      </c>
      <c r="O1384" s="48">
        <v>7</v>
      </c>
      <c r="P1384" s="19">
        <f t="shared" si="118"/>
        <v>0.875</v>
      </c>
      <c r="Q1384" s="48">
        <v>1</v>
      </c>
      <c r="R1384" s="19">
        <f t="shared" si="119"/>
        <v>0.125</v>
      </c>
      <c r="S1384" s="48">
        <v>8</v>
      </c>
      <c r="T1384" s="113"/>
      <c r="U1384" s="113"/>
    </row>
    <row r="1385" spans="3:21" x14ac:dyDescent="0.3">
      <c r="C1385" s="118"/>
      <c r="D1385" s="47" t="s">
        <v>512</v>
      </c>
      <c r="E1385" s="48">
        <v>278</v>
      </c>
      <c r="F1385" s="19">
        <f t="shared" si="120"/>
        <v>0.28958333333333336</v>
      </c>
      <c r="G1385" s="48">
        <v>71</v>
      </c>
      <c r="H1385" s="19">
        <f t="shared" si="121"/>
        <v>0.24567474048442905</v>
      </c>
      <c r="I1385" s="48">
        <v>349</v>
      </c>
      <c r="J1385" s="113"/>
      <c r="K1385" s="113"/>
      <c r="M1385" s="118"/>
      <c r="N1385" s="47" t="s">
        <v>76</v>
      </c>
      <c r="O1385" s="48">
        <v>278</v>
      </c>
      <c r="P1385" s="19">
        <f t="shared" si="118"/>
        <v>0.79656160458452718</v>
      </c>
      <c r="Q1385" s="48">
        <v>71</v>
      </c>
      <c r="R1385" s="19">
        <f t="shared" si="119"/>
        <v>0.20343839541547279</v>
      </c>
      <c r="S1385" s="48">
        <v>349</v>
      </c>
      <c r="T1385" s="113"/>
      <c r="U1385" s="113"/>
    </row>
    <row r="1386" spans="3:21" x14ac:dyDescent="0.3">
      <c r="C1386" s="118"/>
      <c r="D1386" s="47" t="s">
        <v>513</v>
      </c>
      <c r="E1386" s="48">
        <v>94</v>
      </c>
      <c r="F1386" s="19">
        <f t="shared" si="120"/>
        <v>9.7916666666666666E-2</v>
      </c>
      <c r="G1386" s="48">
        <v>23</v>
      </c>
      <c r="H1386" s="19">
        <f t="shared" si="121"/>
        <v>7.9584775086505188E-2</v>
      </c>
      <c r="I1386" s="48">
        <v>117</v>
      </c>
      <c r="J1386" s="113"/>
      <c r="K1386" s="113"/>
      <c r="M1386" s="118"/>
      <c r="N1386" s="47" t="s">
        <v>77</v>
      </c>
      <c r="O1386" s="48">
        <v>94</v>
      </c>
      <c r="P1386" s="19">
        <f t="shared" si="118"/>
        <v>0.80341880341880345</v>
      </c>
      <c r="Q1386" s="48">
        <v>23</v>
      </c>
      <c r="R1386" s="19">
        <f t="shared" si="119"/>
        <v>0.19658119658119658</v>
      </c>
      <c r="S1386" s="48">
        <v>117</v>
      </c>
      <c r="T1386" s="113"/>
      <c r="U1386" s="113"/>
    </row>
    <row r="1387" spans="3:21" x14ac:dyDescent="0.3">
      <c r="C1387" s="117" t="s">
        <v>514</v>
      </c>
      <c r="D1387" s="47" t="s">
        <v>515</v>
      </c>
      <c r="E1387" s="48">
        <v>4</v>
      </c>
      <c r="F1387" s="19">
        <f t="shared" si="120"/>
        <v>4.1666666666666666E-3</v>
      </c>
      <c r="G1387" s="48">
        <v>1</v>
      </c>
      <c r="H1387" s="19">
        <f t="shared" si="121"/>
        <v>3.4602076124567475E-3</v>
      </c>
      <c r="I1387" s="48">
        <v>5</v>
      </c>
      <c r="J1387" s="113">
        <v>3.4969999999999999</v>
      </c>
      <c r="K1387" s="113">
        <v>0.17399999999999999</v>
      </c>
      <c r="M1387" s="117" t="s">
        <v>357</v>
      </c>
      <c r="N1387" s="47" t="s">
        <v>79</v>
      </c>
      <c r="O1387" s="48">
        <v>4</v>
      </c>
      <c r="P1387" s="19">
        <f t="shared" si="118"/>
        <v>0.8</v>
      </c>
      <c r="Q1387" s="48">
        <v>1</v>
      </c>
      <c r="R1387" s="19">
        <f t="shared" si="119"/>
        <v>0.2</v>
      </c>
      <c r="S1387" s="48">
        <v>5</v>
      </c>
      <c r="T1387" s="113">
        <v>3.4969999999999999</v>
      </c>
      <c r="U1387" s="113">
        <v>0.17399999999999999</v>
      </c>
    </row>
    <row r="1388" spans="3:21" x14ac:dyDescent="0.3">
      <c r="C1388" s="118"/>
      <c r="D1388" s="47" t="s">
        <v>516</v>
      </c>
      <c r="E1388" s="48">
        <v>98</v>
      </c>
      <c r="F1388" s="19">
        <f t="shared" si="120"/>
        <v>0.10208333333333333</v>
      </c>
      <c r="G1388" s="48">
        <v>19</v>
      </c>
      <c r="H1388" s="19">
        <f t="shared" si="121"/>
        <v>6.5743944636678195E-2</v>
      </c>
      <c r="I1388" s="48">
        <v>117</v>
      </c>
      <c r="J1388" s="113"/>
      <c r="K1388" s="113"/>
      <c r="M1388" s="118"/>
      <c r="N1388" s="47" t="s">
        <v>80</v>
      </c>
      <c r="O1388" s="48">
        <v>98</v>
      </c>
      <c r="P1388" s="19">
        <f t="shared" si="118"/>
        <v>0.83760683760683763</v>
      </c>
      <c r="Q1388" s="48">
        <v>19</v>
      </c>
      <c r="R1388" s="19">
        <f t="shared" si="119"/>
        <v>0.1623931623931624</v>
      </c>
      <c r="S1388" s="48">
        <v>117</v>
      </c>
      <c r="T1388" s="113"/>
      <c r="U1388" s="113"/>
    </row>
    <row r="1389" spans="3:21" x14ac:dyDescent="0.3">
      <c r="C1389" s="118"/>
      <c r="D1389" s="47" t="s">
        <v>517</v>
      </c>
      <c r="E1389" s="48">
        <v>858</v>
      </c>
      <c r="F1389" s="19">
        <f t="shared" si="120"/>
        <v>0.89375000000000004</v>
      </c>
      <c r="G1389" s="48">
        <v>269</v>
      </c>
      <c r="H1389" s="19">
        <f t="shared" si="121"/>
        <v>0.9307958477508651</v>
      </c>
      <c r="I1389" s="48">
        <v>1127</v>
      </c>
      <c r="J1389" s="113"/>
      <c r="K1389" s="113"/>
      <c r="M1389" s="118"/>
      <c r="N1389" s="47" t="s">
        <v>81</v>
      </c>
      <c r="O1389" s="48">
        <v>858</v>
      </c>
      <c r="P1389" s="19">
        <f t="shared" si="118"/>
        <v>0.76131322094055009</v>
      </c>
      <c r="Q1389" s="48">
        <v>269</v>
      </c>
      <c r="R1389" s="19">
        <f t="shared" si="119"/>
        <v>0.23868677905944988</v>
      </c>
      <c r="S1389" s="48">
        <v>1127</v>
      </c>
      <c r="T1389" s="113"/>
      <c r="U1389" s="113"/>
    </row>
    <row r="1390" spans="3:21" x14ac:dyDescent="0.3">
      <c r="C1390" s="117" t="s">
        <v>459</v>
      </c>
      <c r="D1390" s="47" t="s">
        <v>460</v>
      </c>
      <c r="E1390" s="48">
        <v>730</v>
      </c>
      <c r="F1390" s="19">
        <f t="shared" si="120"/>
        <v>0.76041666666666663</v>
      </c>
      <c r="G1390" s="48">
        <v>225</v>
      </c>
      <c r="H1390" s="19">
        <f t="shared" si="121"/>
        <v>0.77854671280276821</v>
      </c>
      <c r="I1390" s="48">
        <v>955</v>
      </c>
      <c r="J1390" s="113">
        <v>0.40600000000000003</v>
      </c>
      <c r="K1390" s="113">
        <v>0.52400000000000002</v>
      </c>
      <c r="M1390" s="117" t="s">
        <v>358</v>
      </c>
      <c r="N1390" s="47" t="s">
        <v>82</v>
      </c>
      <c r="O1390" s="48">
        <v>730</v>
      </c>
      <c r="P1390" s="19">
        <f t="shared" si="118"/>
        <v>0.76439790575916233</v>
      </c>
      <c r="Q1390" s="48">
        <v>225</v>
      </c>
      <c r="R1390" s="19">
        <f t="shared" si="119"/>
        <v>0.2356020942408377</v>
      </c>
      <c r="S1390" s="48">
        <v>955</v>
      </c>
      <c r="T1390" s="113">
        <v>0.40600000000000003</v>
      </c>
      <c r="U1390" s="113">
        <v>0.52400000000000002</v>
      </c>
    </row>
    <row r="1391" spans="3:21" x14ac:dyDescent="0.3">
      <c r="C1391" s="118"/>
      <c r="D1391" s="47" t="s">
        <v>461</v>
      </c>
      <c r="E1391" s="48">
        <v>230</v>
      </c>
      <c r="F1391" s="19">
        <f t="shared" si="120"/>
        <v>0.23958333333333334</v>
      </c>
      <c r="G1391" s="48">
        <v>64</v>
      </c>
      <c r="H1391" s="19">
        <f t="shared" si="121"/>
        <v>0.22145328719723184</v>
      </c>
      <c r="I1391" s="48">
        <v>294</v>
      </c>
      <c r="J1391" s="113"/>
      <c r="K1391" s="113"/>
      <c r="M1391" s="118"/>
      <c r="N1391" s="47" t="s">
        <v>83</v>
      </c>
      <c r="O1391" s="48">
        <v>230</v>
      </c>
      <c r="P1391" s="19">
        <f t="shared" si="118"/>
        <v>0.78231292517006801</v>
      </c>
      <c r="Q1391" s="48">
        <v>64</v>
      </c>
      <c r="R1391" s="19">
        <f t="shared" si="119"/>
        <v>0.21768707482993196</v>
      </c>
      <c r="S1391" s="48">
        <v>294</v>
      </c>
      <c r="T1391" s="113"/>
      <c r="U1391" s="113"/>
    </row>
    <row r="1392" spans="3:21" x14ac:dyDescent="0.3">
      <c r="C1392" s="117" t="s">
        <v>518</v>
      </c>
      <c r="D1392" s="47" t="s">
        <v>460</v>
      </c>
      <c r="E1392" s="48">
        <v>957</v>
      </c>
      <c r="F1392" s="19">
        <f t="shared" si="120"/>
        <v>0.99687499999999996</v>
      </c>
      <c r="G1392" s="48">
        <v>289</v>
      </c>
      <c r="H1392" s="19">
        <f t="shared" si="121"/>
        <v>1</v>
      </c>
      <c r="I1392" s="48">
        <v>1246</v>
      </c>
      <c r="J1392" s="113">
        <v>0.90500000000000003</v>
      </c>
      <c r="K1392" s="113">
        <v>0.34100000000000003</v>
      </c>
      <c r="M1392" s="117" t="s">
        <v>359</v>
      </c>
      <c r="N1392" s="47" t="s">
        <v>82</v>
      </c>
      <c r="O1392" s="48">
        <v>957</v>
      </c>
      <c r="P1392" s="19">
        <f t="shared" si="118"/>
        <v>0.7680577849117175</v>
      </c>
      <c r="Q1392" s="48">
        <v>289</v>
      </c>
      <c r="R1392" s="19">
        <f t="shared" si="119"/>
        <v>0.2319422150882825</v>
      </c>
      <c r="S1392" s="48">
        <v>1246</v>
      </c>
      <c r="T1392" s="113">
        <v>0.90500000000000003</v>
      </c>
      <c r="U1392" s="113">
        <v>0.34100000000000003</v>
      </c>
    </row>
    <row r="1393" spans="3:21" x14ac:dyDescent="0.3">
      <c r="C1393" s="118"/>
      <c r="D1393" s="47" t="s">
        <v>461</v>
      </c>
      <c r="E1393" s="48">
        <v>3</v>
      </c>
      <c r="F1393" s="19">
        <f t="shared" si="120"/>
        <v>3.1250000000000002E-3</v>
      </c>
      <c r="G1393" s="48">
        <v>0</v>
      </c>
      <c r="H1393" s="19">
        <f t="shared" si="121"/>
        <v>0</v>
      </c>
      <c r="I1393" s="48">
        <v>3</v>
      </c>
      <c r="J1393" s="113"/>
      <c r="K1393" s="113"/>
      <c r="M1393" s="118"/>
      <c r="N1393" s="47" t="s">
        <v>83</v>
      </c>
      <c r="O1393" s="48">
        <v>3</v>
      </c>
      <c r="P1393" s="19">
        <f t="shared" si="118"/>
        <v>1</v>
      </c>
      <c r="Q1393" s="48">
        <v>0</v>
      </c>
      <c r="R1393" s="19">
        <f t="shared" si="119"/>
        <v>0</v>
      </c>
      <c r="S1393" s="48">
        <v>3</v>
      </c>
      <c r="T1393" s="113"/>
      <c r="U1393" s="113"/>
    </row>
    <row r="1394" spans="3:21" x14ac:dyDescent="0.3">
      <c r="C1394" s="117" t="s">
        <v>519</v>
      </c>
      <c r="D1394" s="47" t="s">
        <v>460</v>
      </c>
      <c r="E1394" s="48">
        <v>956</v>
      </c>
      <c r="F1394" s="19">
        <f t="shared" si="120"/>
        <v>0.99583333333333335</v>
      </c>
      <c r="G1394" s="48">
        <v>287</v>
      </c>
      <c r="H1394" s="19">
        <f t="shared" si="121"/>
        <v>0.99307958477508651</v>
      </c>
      <c r="I1394" s="48">
        <v>1243</v>
      </c>
      <c r="J1394" s="113">
        <v>0.35199999999999998</v>
      </c>
      <c r="K1394" s="113">
        <v>0.55300000000000005</v>
      </c>
      <c r="M1394" s="117" t="s">
        <v>360</v>
      </c>
      <c r="N1394" s="47" t="s">
        <v>82</v>
      </c>
      <c r="O1394" s="48">
        <v>956</v>
      </c>
      <c r="P1394" s="19">
        <f t="shared" si="118"/>
        <v>0.76910699919549474</v>
      </c>
      <c r="Q1394" s="48">
        <v>287</v>
      </c>
      <c r="R1394" s="19">
        <f t="shared" si="119"/>
        <v>0.23089300080450523</v>
      </c>
      <c r="S1394" s="48">
        <v>1243</v>
      </c>
      <c r="T1394" s="113">
        <v>0.35199999999999998</v>
      </c>
      <c r="U1394" s="113">
        <v>0.55300000000000005</v>
      </c>
    </row>
    <row r="1395" spans="3:21" x14ac:dyDescent="0.3">
      <c r="C1395" s="118"/>
      <c r="D1395" s="47" t="s">
        <v>461</v>
      </c>
      <c r="E1395" s="48">
        <v>4</v>
      </c>
      <c r="F1395" s="19">
        <f t="shared" si="120"/>
        <v>4.1666666666666666E-3</v>
      </c>
      <c r="G1395" s="48">
        <v>2</v>
      </c>
      <c r="H1395" s="19">
        <f t="shared" si="121"/>
        <v>6.920415224913495E-3</v>
      </c>
      <c r="I1395" s="48">
        <v>6</v>
      </c>
      <c r="J1395" s="113"/>
      <c r="K1395" s="113"/>
      <c r="M1395" s="118"/>
      <c r="N1395" s="47" t="s">
        <v>83</v>
      </c>
      <c r="O1395" s="48">
        <v>4</v>
      </c>
      <c r="P1395" s="19">
        <f t="shared" si="118"/>
        <v>0.66666666666666663</v>
      </c>
      <c r="Q1395" s="48">
        <v>2</v>
      </c>
      <c r="R1395" s="19">
        <f t="shared" si="119"/>
        <v>0.33333333333333331</v>
      </c>
      <c r="S1395" s="48">
        <v>6</v>
      </c>
      <c r="T1395" s="113"/>
      <c r="U1395" s="113"/>
    </row>
    <row r="1396" spans="3:21" x14ac:dyDescent="0.3">
      <c r="C1396" s="117" t="s">
        <v>520</v>
      </c>
      <c r="D1396" s="47" t="s">
        <v>460</v>
      </c>
      <c r="E1396" s="48">
        <v>959</v>
      </c>
      <c r="F1396" s="19">
        <f t="shared" si="120"/>
        <v>0.99895833333333328</v>
      </c>
      <c r="G1396" s="48">
        <v>288</v>
      </c>
      <c r="H1396" s="19">
        <f t="shared" si="121"/>
        <v>0.9965397923875432</v>
      </c>
      <c r="I1396" s="48">
        <v>1247</v>
      </c>
      <c r="J1396" s="113">
        <v>0.81299999999999994</v>
      </c>
      <c r="K1396" s="113">
        <v>0.36699999999999999</v>
      </c>
      <c r="M1396" s="117" t="s">
        <v>361</v>
      </c>
      <c r="N1396" s="47" t="s">
        <v>82</v>
      </c>
      <c r="O1396" s="48">
        <v>959</v>
      </c>
      <c r="P1396" s="19">
        <f t="shared" si="118"/>
        <v>0.76904570970328789</v>
      </c>
      <c r="Q1396" s="48">
        <v>288</v>
      </c>
      <c r="R1396" s="19">
        <f t="shared" si="119"/>
        <v>0.23095429029671211</v>
      </c>
      <c r="S1396" s="48">
        <v>1247</v>
      </c>
      <c r="T1396" s="113">
        <v>0.81299999999999994</v>
      </c>
      <c r="U1396" s="113">
        <v>0.36699999999999999</v>
      </c>
    </row>
    <row r="1397" spans="3:21" x14ac:dyDescent="0.3">
      <c r="C1397" s="118"/>
      <c r="D1397" s="47" t="s">
        <v>461</v>
      </c>
      <c r="E1397" s="48">
        <v>1</v>
      </c>
      <c r="F1397" s="19">
        <f t="shared" si="120"/>
        <v>1.0416666666666667E-3</v>
      </c>
      <c r="G1397" s="48">
        <v>1</v>
      </c>
      <c r="H1397" s="19">
        <f t="shared" si="121"/>
        <v>3.4602076124567475E-3</v>
      </c>
      <c r="I1397" s="48">
        <v>2</v>
      </c>
      <c r="J1397" s="113"/>
      <c r="K1397" s="113"/>
      <c r="M1397" s="118"/>
      <c r="N1397" s="47" t="s">
        <v>83</v>
      </c>
      <c r="O1397" s="48">
        <v>1</v>
      </c>
      <c r="P1397" s="19">
        <f t="shared" si="118"/>
        <v>0.5</v>
      </c>
      <c r="Q1397" s="48">
        <v>1</v>
      </c>
      <c r="R1397" s="19">
        <f t="shared" si="119"/>
        <v>0.5</v>
      </c>
      <c r="S1397" s="48">
        <v>2</v>
      </c>
      <c r="T1397" s="113"/>
      <c r="U1397" s="113"/>
    </row>
    <row r="1398" spans="3:21" x14ac:dyDescent="0.3">
      <c r="C1398" s="117" t="s">
        <v>521</v>
      </c>
      <c r="D1398" s="47" t="s">
        <v>460</v>
      </c>
      <c r="E1398" s="48">
        <v>918</v>
      </c>
      <c r="F1398" s="19">
        <f t="shared" si="120"/>
        <v>0.95625000000000004</v>
      </c>
      <c r="G1398" s="48">
        <v>265</v>
      </c>
      <c r="H1398" s="19">
        <f t="shared" si="121"/>
        <v>0.91695501730103801</v>
      </c>
      <c r="I1398" s="48">
        <v>1183</v>
      </c>
      <c r="J1398" s="113">
        <v>6.8529999999999998</v>
      </c>
      <c r="K1398" s="114">
        <v>1.4999999999999999E-2</v>
      </c>
      <c r="M1398" s="117" t="s">
        <v>362</v>
      </c>
      <c r="N1398" s="47" t="s">
        <v>82</v>
      </c>
      <c r="O1398" s="48">
        <v>918</v>
      </c>
      <c r="P1398" s="19">
        <f t="shared" si="118"/>
        <v>0.77599323753169902</v>
      </c>
      <c r="Q1398" s="48">
        <v>265</v>
      </c>
      <c r="R1398" s="19">
        <f t="shared" si="119"/>
        <v>0.22400676246830092</v>
      </c>
      <c r="S1398" s="48">
        <v>1183</v>
      </c>
      <c r="T1398" s="113">
        <v>6.8529999999999998</v>
      </c>
      <c r="U1398" s="114">
        <v>1.4999999999999999E-2</v>
      </c>
    </row>
    <row r="1399" spans="3:21" x14ac:dyDescent="0.3">
      <c r="C1399" s="118"/>
      <c r="D1399" s="47" t="s">
        <v>461</v>
      </c>
      <c r="E1399" s="48">
        <v>42</v>
      </c>
      <c r="F1399" s="19">
        <f t="shared" si="120"/>
        <v>4.3749999999999997E-2</v>
      </c>
      <c r="G1399" s="48">
        <v>24</v>
      </c>
      <c r="H1399" s="19">
        <f t="shared" si="121"/>
        <v>8.3044982698961933E-2</v>
      </c>
      <c r="I1399" s="48">
        <v>66</v>
      </c>
      <c r="J1399" s="113"/>
      <c r="K1399" s="113"/>
      <c r="M1399" s="118"/>
      <c r="N1399" s="47" t="s">
        <v>83</v>
      </c>
      <c r="O1399" s="48">
        <v>42</v>
      </c>
      <c r="P1399" s="19">
        <f t="shared" si="118"/>
        <v>0.63636363636363635</v>
      </c>
      <c r="Q1399" s="48">
        <v>24</v>
      </c>
      <c r="R1399" s="19">
        <f t="shared" si="119"/>
        <v>0.36363636363636365</v>
      </c>
      <c r="S1399" s="48">
        <v>66</v>
      </c>
      <c r="T1399" s="113"/>
      <c r="U1399" s="113"/>
    </row>
    <row r="1400" spans="3:21" x14ac:dyDescent="0.3">
      <c r="C1400" s="117" t="s">
        <v>522</v>
      </c>
      <c r="D1400" s="47" t="s">
        <v>460</v>
      </c>
      <c r="E1400" s="48">
        <v>794</v>
      </c>
      <c r="F1400" s="19">
        <f t="shared" si="120"/>
        <v>0.82708333333333328</v>
      </c>
      <c r="G1400" s="48">
        <v>196</v>
      </c>
      <c r="H1400" s="19">
        <f t="shared" si="121"/>
        <v>0.67820069204152245</v>
      </c>
      <c r="I1400" s="48">
        <v>990</v>
      </c>
      <c r="J1400" s="113">
        <v>29.956</v>
      </c>
      <c r="K1400" s="114">
        <v>1E-3</v>
      </c>
      <c r="M1400" s="117" t="s">
        <v>363</v>
      </c>
      <c r="N1400" s="47" t="s">
        <v>82</v>
      </c>
      <c r="O1400" s="48">
        <v>794</v>
      </c>
      <c r="P1400" s="19">
        <f t="shared" si="118"/>
        <v>0.80202020202020197</v>
      </c>
      <c r="Q1400" s="48">
        <v>196</v>
      </c>
      <c r="R1400" s="19">
        <f t="shared" si="119"/>
        <v>0.19797979797979798</v>
      </c>
      <c r="S1400" s="48">
        <v>990</v>
      </c>
      <c r="T1400" s="113">
        <v>29.956</v>
      </c>
      <c r="U1400" s="114">
        <v>1E-3</v>
      </c>
    </row>
    <row r="1401" spans="3:21" x14ac:dyDescent="0.3">
      <c r="C1401" s="118"/>
      <c r="D1401" s="47" t="s">
        <v>461</v>
      </c>
      <c r="E1401" s="48">
        <v>166</v>
      </c>
      <c r="F1401" s="19">
        <f t="shared" si="120"/>
        <v>0.17291666666666666</v>
      </c>
      <c r="G1401" s="48">
        <v>93</v>
      </c>
      <c r="H1401" s="19">
        <f t="shared" si="121"/>
        <v>0.3217993079584775</v>
      </c>
      <c r="I1401" s="48">
        <v>259</v>
      </c>
      <c r="J1401" s="113"/>
      <c r="K1401" s="113"/>
      <c r="M1401" s="118"/>
      <c r="N1401" s="47" t="s">
        <v>83</v>
      </c>
      <c r="O1401" s="48">
        <v>166</v>
      </c>
      <c r="P1401" s="19">
        <f t="shared" si="118"/>
        <v>0.64092664092664098</v>
      </c>
      <c r="Q1401" s="48">
        <v>93</v>
      </c>
      <c r="R1401" s="19">
        <f t="shared" si="119"/>
        <v>0.35907335907335908</v>
      </c>
      <c r="S1401" s="48">
        <v>259</v>
      </c>
      <c r="T1401" s="113"/>
      <c r="U1401" s="113"/>
    </row>
    <row r="1402" spans="3:21" x14ac:dyDescent="0.3">
      <c r="C1402" s="117" t="s">
        <v>523</v>
      </c>
      <c r="D1402" s="47" t="s">
        <v>460</v>
      </c>
      <c r="E1402" s="48">
        <v>960</v>
      </c>
      <c r="F1402" s="19">
        <f t="shared" si="120"/>
        <v>1</v>
      </c>
      <c r="G1402" s="48">
        <v>288</v>
      </c>
      <c r="H1402" s="19">
        <f t="shared" si="121"/>
        <v>0.9965397923875432</v>
      </c>
      <c r="I1402" s="48">
        <v>1248</v>
      </c>
      <c r="J1402" s="113">
        <v>3.3239999999999998</v>
      </c>
      <c r="K1402" s="113">
        <v>0.23100000000000001</v>
      </c>
      <c r="M1402" s="117" t="s">
        <v>364</v>
      </c>
      <c r="N1402" s="47" t="s">
        <v>82</v>
      </c>
      <c r="O1402" s="48">
        <v>960</v>
      </c>
      <c r="P1402" s="19">
        <f t="shared" si="118"/>
        <v>0.76923076923076927</v>
      </c>
      <c r="Q1402" s="48">
        <v>288</v>
      </c>
      <c r="R1402" s="19">
        <f t="shared" si="119"/>
        <v>0.23076923076923078</v>
      </c>
      <c r="S1402" s="48">
        <v>1248</v>
      </c>
      <c r="T1402" s="113">
        <v>3.3239999999999998</v>
      </c>
      <c r="U1402" s="113">
        <v>0.23100000000000001</v>
      </c>
    </row>
    <row r="1403" spans="3:21" x14ac:dyDescent="0.3">
      <c r="C1403" s="118"/>
      <c r="D1403" s="47" t="s">
        <v>461</v>
      </c>
      <c r="E1403" s="48">
        <v>0</v>
      </c>
      <c r="F1403" s="19">
        <f t="shared" si="120"/>
        <v>0</v>
      </c>
      <c r="G1403" s="48">
        <v>1</v>
      </c>
      <c r="H1403" s="19">
        <f t="shared" si="121"/>
        <v>3.4602076124567475E-3</v>
      </c>
      <c r="I1403" s="48">
        <v>1</v>
      </c>
      <c r="J1403" s="113"/>
      <c r="K1403" s="113"/>
      <c r="M1403" s="118"/>
      <c r="N1403" s="47" t="s">
        <v>83</v>
      </c>
      <c r="O1403" s="48">
        <v>0</v>
      </c>
      <c r="P1403" s="19">
        <f t="shared" si="118"/>
        <v>0</v>
      </c>
      <c r="Q1403" s="48">
        <v>1</v>
      </c>
      <c r="R1403" s="19">
        <f t="shared" si="119"/>
        <v>1</v>
      </c>
      <c r="S1403" s="48">
        <v>1</v>
      </c>
      <c r="T1403" s="113"/>
      <c r="U1403" s="113"/>
    </row>
    <row r="1404" spans="3:21" x14ac:dyDescent="0.3">
      <c r="C1404" s="117" t="s">
        <v>524</v>
      </c>
      <c r="D1404" s="47" t="s">
        <v>460</v>
      </c>
      <c r="E1404" s="48">
        <v>729</v>
      </c>
      <c r="F1404" s="19">
        <f t="shared" si="120"/>
        <v>0.75937500000000002</v>
      </c>
      <c r="G1404" s="48">
        <v>175</v>
      </c>
      <c r="H1404" s="19">
        <f t="shared" si="121"/>
        <v>0.60553633217993075</v>
      </c>
      <c r="I1404" s="48">
        <v>904</v>
      </c>
      <c r="J1404" s="113">
        <v>26.295000000000002</v>
      </c>
      <c r="K1404" s="114">
        <v>1E-3</v>
      </c>
      <c r="M1404" s="117" t="s">
        <v>365</v>
      </c>
      <c r="N1404" s="47" t="s">
        <v>82</v>
      </c>
      <c r="O1404" s="48">
        <v>729</v>
      </c>
      <c r="P1404" s="19">
        <f t="shared" si="118"/>
        <v>0.80641592920353977</v>
      </c>
      <c r="Q1404" s="48">
        <v>175</v>
      </c>
      <c r="R1404" s="19">
        <f t="shared" si="119"/>
        <v>0.19358407079646017</v>
      </c>
      <c r="S1404" s="48">
        <v>904</v>
      </c>
      <c r="T1404" s="113">
        <v>26.295000000000002</v>
      </c>
      <c r="U1404" s="114">
        <v>1E-3</v>
      </c>
    </row>
    <row r="1405" spans="3:21" x14ac:dyDescent="0.3">
      <c r="C1405" s="118"/>
      <c r="D1405" s="47" t="s">
        <v>461</v>
      </c>
      <c r="E1405" s="48">
        <v>231</v>
      </c>
      <c r="F1405" s="19">
        <f t="shared" si="120"/>
        <v>0.24062500000000001</v>
      </c>
      <c r="G1405" s="48">
        <v>114</v>
      </c>
      <c r="H1405" s="19">
        <f t="shared" si="121"/>
        <v>0.3944636678200692</v>
      </c>
      <c r="I1405" s="48">
        <v>345</v>
      </c>
      <c r="J1405" s="113"/>
      <c r="K1405" s="113"/>
      <c r="M1405" s="118"/>
      <c r="N1405" s="47" t="s">
        <v>83</v>
      </c>
      <c r="O1405" s="48">
        <v>231</v>
      </c>
      <c r="P1405" s="19">
        <f t="shared" si="118"/>
        <v>0.66956521739130437</v>
      </c>
      <c r="Q1405" s="48">
        <v>114</v>
      </c>
      <c r="R1405" s="19">
        <f t="shared" si="119"/>
        <v>0.33043478260869563</v>
      </c>
      <c r="S1405" s="48">
        <v>345</v>
      </c>
      <c r="T1405" s="113"/>
      <c r="U1405" s="113"/>
    </row>
    <row r="1406" spans="3:21" x14ac:dyDescent="0.3">
      <c r="C1406" s="117" t="s">
        <v>525</v>
      </c>
      <c r="D1406" s="47" t="s">
        <v>460</v>
      </c>
      <c r="E1406" s="48">
        <v>952</v>
      </c>
      <c r="F1406" s="19">
        <f t="shared" si="120"/>
        <v>0.9916666666666667</v>
      </c>
      <c r="G1406" s="48">
        <v>288</v>
      </c>
      <c r="H1406" s="19">
        <f t="shared" si="121"/>
        <v>0.9965397923875432</v>
      </c>
      <c r="I1406" s="48">
        <v>1240</v>
      </c>
      <c r="J1406" s="113">
        <v>0.73699999999999999</v>
      </c>
      <c r="K1406" s="113">
        <v>0.69299999999999995</v>
      </c>
      <c r="M1406" s="117" t="s">
        <v>367</v>
      </c>
      <c r="N1406" s="47" t="s">
        <v>82</v>
      </c>
      <c r="O1406" s="48">
        <v>952</v>
      </c>
      <c r="P1406" s="19">
        <f t="shared" si="118"/>
        <v>0.76774193548387093</v>
      </c>
      <c r="Q1406" s="48">
        <v>288</v>
      </c>
      <c r="R1406" s="19">
        <f t="shared" si="119"/>
        <v>0.23225806451612904</v>
      </c>
      <c r="S1406" s="48">
        <v>1240</v>
      </c>
      <c r="T1406" s="113">
        <v>0.73699999999999999</v>
      </c>
      <c r="U1406" s="113">
        <v>0.69299999999999995</v>
      </c>
    </row>
    <row r="1407" spans="3:21" x14ac:dyDescent="0.3">
      <c r="C1407" s="118"/>
      <c r="D1407" s="47" t="s">
        <v>461</v>
      </c>
      <c r="E1407" s="48">
        <v>8</v>
      </c>
      <c r="F1407" s="19">
        <f t="shared" si="120"/>
        <v>8.3333333333333332E-3</v>
      </c>
      <c r="G1407" s="48">
        <v>1</v>
      </c>
      <c r="H1407" s="19">
        <f t="shared" si="121"/>
        <v>3.4602076124567475E-3</v>
      </c>
      <c r="I1407" s="48">
        <v>9</v>
      </c>
      <c r="J1407" s="113"/>
      <c r="K1407" s="113"/>
      <c r="M1407" s="118"/>
      <c r="N1407" s="47" t="s">
        <v>83</v>
      </c>
      <c r="O1407" s="48">
        <v>8</v>
      </c>
      <c r="P1407" s="19">
        <f t="shared" si="118"/>
        <v>0.88888888888888884</v>
      </c>
      <c r="Q1407" s="48">
        <v>1</v>
      </c>
      <c r="R1407" s="19">
        <f t="shared" si="119"/>
        <v>0.1111111111111111</v>
      </c>
      <c r="S1407" s="48">
        <v>9</v>
      </c>
      <c r="T1407" s="113"/>
      <c r="U1407" s="113"/>
    </row>
    <row r="1408" spans="3:21" x14ac:dyDescent="0.3">
      <c r="C1408" s="117" t="s">
        <v>526</v>
      </c>
      <c r="D1408" s="47" t="s">
        <v>460</v>
      </c>
      <c r="E1408" s="48">
        <v>925</v>
      </c>
      <c r="F1408" s="19">
        <f t="shared" si="120"/>
        <v>0.96354166666666663</v>
      </c>
      <c r="G1408" s="48">
        <v>272</v>
      </c>
      <c r="H1408" s="19">
        <f t="shared" si="121"/>
        <v>0.94117647058823528</v>
      </c>
      <c r="I1408" s="48">
        <v>1197</v>
      </c>
      <c r="J1408" s="113">
        <v>2.7850000000000001</v>
      </c>
      <c r="K1408" s="113">
        <v>0.129</v>
      </c>
      <c r="M1408" s="117" t="s">
        <v>368</v>
      </c>
      <c r="N1408" s="47" t="s">
        <v>82</v>
      </c>
      <c r="O1408" s="48">
        <v>925</v>
      </c>
      <c r="P1408" s="19">
        <f t="shared" si="118"/>
        <v>0.77276524644945699</v>
      </c>
      <c r="Q1408" s="48">
        <v>272</v>
      </c>
      <c r="R1408" s="19">
        <f t="shared" si="119"/>
        <v>0.22723475355054301</v>
      </c>
      <c r="S1408" s="48">
        <v>1197</v>
      </c>
      <c r="T1408" s="113">
        <v>2.7850000000000001</v>
      </c>
      <c r="U1408" s="113">
        <v>0.129</v>
      </c>
    </row>
    <row r="1409" spans="3:21" x14ac:dyDescent="0.3">
      <c r="C1409" s="118"/>
      <c r="D1409" s="47" t="s">
        <v>461</v>
      </c>
      <c r="E1409" s="48">
        <v>35</v>
      </c>
      <c r="F1409" s="19">
        <f t="shared" si="120"/>
        <v>3.6458333333333336E-2</v>
      </c>
      <c r="G1409" s="48">
        <v>17</v>
      </c>
      <c r="H1409" s="19">
        <f t="shared" si="121"/>
        <v>5.8823529411764705E-2</v>
      </c>
      <c r="I1409" s="48">
        <v>52</v>
      </c>
      <c r="J1409" s="113"/>
      <c r="K1409" s="113"/>
      <c r="M1409" s="118"/>
      <c r="N1409" s="47" t="s">
        <v>83</v>
      </c>
      <c r="O1409" s="48">
        <v>35</v>
      </c>
      <c r="P1409" s="19">
        <f t="shared" si="118"/>
        <v>0.67307692307692313</v>
      </c>
      <c r="Q1409" s="48">
        <v>17</v>
      </c>
      <c r="R1409" s="19">
        <f t="shared" si="119"/>
        <v>0.32692307692307693</v>
      </c>
      <c r="S1409" s="48">
        <v>52</v>
      </c>
      <c r="T1409" s="113"/>
      <c r="U1409" s="113"/>
    </row>
    <row r="1410" spans="3:21" x14ac:dyDescent="0.3">
      <c r="C1410" s="117" t="s">
        <v>527</v>
      </c>
      <c r="D1410" s="47" t="s">
        <v>460</v>
      </c>
      <c r="E1410" s="48">
        <v>926</v>
      </c>
      <c r="F1410" s="19">
        <f t="shared" si="120"/>
        <v>0.96458333333333335</v>
      </c>
      <c r="G1410" s="48">
        <v>275</v>
      </c>
      <c r="H1410" s="19">
        <f t="shared" si="121"/>
        <v>0.95155709342560557</v>
      </c>
      <c r="I1410" s="48">
        <v>1201</v>
      </c>
      <c r="J1410" s="119">
        <v>1.02</v>
      </c>
      <c r="K1410" s="113">
        <v>0.313</v>
      </c>
      <c r="M1410" s="117" t="s">
        <v>369</v>
      </c>
      <c r="N1410" s="47" t="s">
        <v>82</v>
      </c>
      <c r="O1410" s="48">
        <v>926</v>
      </c>
      <c r="P1410" s="19">
        <f t="shared" si="118"/>
        <v>0.77102414654454621</v>
      </c>
      <c r="Q1410" s="48">
        <v>275</v>
      </c>
      <c r="R1410" s="19">
        <f t="shared" si="119"/>
        <v>0.22897585345545379</v>
      </c>
      <c r="S1410" s="48">
        <v>1201</v>
      </c>
      <c r="T1410" s="119">
        <v>1.02</v>
      </c>
      <c r="U1410" s="113">
        <v>0.313</v>
      </c>
    </row>
    <row r="1411" spans="3:21" x14ac:dyDescent="0.3">
      <c r="C1411" s="118"/>
      <c r="D1411" s="47" t="s">
        <v>461</v>
      </c>
      <c r="E1411" s="48">
        <v>34</v>
      </c>
      <c r="F1411" s="19">
        <f t="shared" si="120"/>
        <v>3.5416666666666666E-2</v>
      </c>
      <c r="G1411" s="48">
        <v>14</v>
      </c>
      <c r="H1411" s="19">
        <f t="shared" si="121"/>
        <v>4.8442906574394463E-2</v>
      </c>
      <c r="I1411" s="48">
        <v>48</v>
      </c>
      <c r="J1411" s="119"/>
      <c r="K1411" s="113"/>
      <c r="M1411" s="118"/>
      <c r="N1411" s="47" t="s">
        <v>83</v>
      </c>
      <c r="O1411" s="48">
        <v>34</v>
      </c>
      <c r="P1411" s="19">
        <f t="shared" si="118"/>
        <v>0.70833333333333337</v>
      </c>
      <c r="Q1411" s="48">
        <v>14</v>
      </c>
      <c r="R1411" s="19">
        <f t="shared" si="119"/>
        <v>0.29166666666666669</v>
      </c>
      <c r="S1411" s="48">
        <v>48</v>
      </c>
      <c r="T1411" s="119"/>
      <c r="U1411" s="113"/>
    </row>
    <row r="1412" spans="3:21" x14ac:dyDescent="0.3">
      <c r="C1412" s="117" t="s">
        <v>528</v>
      </c>
      <c r="D1412" s="47" t="s">
        <v>460</v>
      </c>
      <c r="E1412" s="48">
        <v>959</v>
      </c>
      <c r="F1412" s="19">
        <f t="shared" si="120"/>
        <v>0.99895833333333328</v>
      </c>
      <c r="G1412" s="48">
        <v>288</v>
      </c>
      <c r="H1412" s="19">
        <f t="shared" si="121"/>
        <v>0.9965397923875432</v>
      </c>
      <c r="I1412" s="48">
        <v>1247</v>
      </c>
      <c r="J1412" s="119">
        <v>0.81299999999999994</v>
      </c>
      <c r="K1412" s="113">
        <v>0.36699999999999999</v>
      </c>
      <c r="M1412" s="117" t="s">
        <v>370</v>
      </c>
      <c r="N1412" s="47" t="s">
        <v>82</v>
      </c>
      <c r="O1412" s="48">
        <v>959</v>
      </c>
      <c r="P1412" s="19">
        <f t="shared" si="118"/>
        <v>0.76904570970328789</v>
      </c>
      <c r="Q1412" s="48">
        <v>288</v>
      </c>
      <c r="R1412" s="19">
        <f t="shared" si="119"/>
        <v>0.23095429029671211</v>
      </c>
      <c r="S1412" s="48">
        <v>1247</v>
      </c>
      <c r="T1412" s="119">
        <v>0.81299999999999994</v>
      </c>
      <c r="U1412" s="113">
        <v>0.36699999999999999</v>
      </c>
    </row>
    <row r="1413" spans="3:21" x14ac:dyDescent="0.3">
      <c r="C1413" s="118"/>
      <c r="D1413" s="47" t="s">
        <v>461</v>
      </c>
      <c r="E1413" s="48">
        <v>1</v>
      </c>
      <c r="F1413" s="19">
        <f t="shared" si="120"/>
        <v>1.0416666666666667E-3</v>
      </c>
      <c r="G1413" s="48">
        <v>1</v>
      </c>
      <c r="H1413" s="19">
        <f t="shared" si="121"/>
        <v>3.4602076124567475E-3</v>
      </c>
      <c r="I1413" s="48">
        <v>2</v>
      </c>
      <c r="J1413" s="119"/>
      <c r="K1413" s="113"/>
      <c r="M1413" s="118"/>
      <c r="N1413" s="47" t="s">
        <v>83</v>
      </c>
      <c r="O1413" s="48">
        <v>1</v>
      </c>
      <c r="P1413" s="19">
        <f t="shared" si="118"/>
        <v>0.5</v>
      </c>
      <c r="Q1413" s="48">
        <v>1</v>
      </c>
      <c r="R1413" s="19">
        <f t="shared" si="119"/>
        <v>0.5</v>
      </c>
      <c r="S1413" s="48">
        <v>2</v>
      </c>
      <c r="T1413" s="119"/>
      <c r="U1413" s="113"/>
    </row>
    <row r="1414" spans="3:21" x14ac:dyDescent="0.3">
      <c r="C1414" s="117" t="s">
        <v>529</v>
      </c>
      <c r="D1414" s="47" t="s">
        <v>460</v>
      </c>
      <c r="E1414" s="48">
        <v>937</v>
      </c>
      <c r="F1414" s="19">
        <f t="shared" si="120"/>
        <v>0.9760416666666667</v>
      </c>
      <c r="G1414" s="48">
        <v>281</v>
      </c>
      <c r="H1414" s="19">
        <f t="shared" si="121"/>
        <v>0.97231833910034604</v>
      </c>
      <c r="I1414" s="48">
        <v>1218</v>
      </c>
      <c r="J1414" s="119">
        <v>0.127</v>
      </c>
      <c r="K1414" s="113">
        <v>0.67100000000000004</v>
      </c>
      <c r="M1414" s="117" t="s">
        <v>371</v>
      </c>
      <c r="N1414" s="47" t="s">
        <v>82</v>
      </c>
      <c r="O1414" s="48">
        <v>937</v>
      </c>
      <c r="P1414" s="19">
        <f t="shared" ref="P1414:P1477" si="122">O1414/S1414</f>
        <v>0.76929392446633826</v>
      </c>
      <c r="Q1414" s="48">
        <v>281</v>
      </c>
      <c r="R1414" s="19">
        <f t="shared" ref="R1414:R1477" si="123">Q1414/S1414</f>
        <v>0.23070607553366174</v>
      </c>
      <c r="S1414" s="48">
        <v>1218</v>
      </c>
      <c r="T1414" s="119">
        <v>0.127</v>
      </c>
      <c r="U1414" s="113">
        <v>0.67100000000000004</v>
      </c>
    </row>
    <row r="1415" spans="3:21" x14ac:dyDescent="0.3">
      <c r="C1415" s="118"/>
      <c r="D1415" s="47" t="s">
        <v>461</v>
      </c>
      <c r="E1415" s="48">
        <v>23</v>
      </c>
      <c r="F1415" s="19">
        <f t="shared" ref="F1415:F1478" si="124">E1415/960</f>
        <v>2.3958333333333335E-2</v>
      </c>
      <c r="G1415" s="48">
        <v>8</v>
      </c>
      <c r="H1415" s="19">
        <f t="shared" ref="H1415:H1478" si="125">G1415/289</f>
        <v>2.768166089965398E-2</v>
      </c>
      <c r="I1415" s="48">
        <v>31</v>
      </c>
      <c r="J1415" s="119"/>
      <c r="K1415" s="113"/>
      <c r="M1415" s="118"/>
      <c r="N1415" s="47" t="s">
        <v>83</v>
      </c>
      <c r="O1415" s="48">
        <v>23</v>
      </c>
      <c r="P1415" s="19">
        <f t="shared" si="122"/>
        <v>0.74193548387096775</v>
      </c>
      <c r="Q1415" s="48">
        <v>8</v>
      </c>
      <c r="R1415" s="19">
        <f t="shared" si="123"/>
        <v>0.25806451612903225</v>
      </c>
      <c r="S1415" s="48">
        <v>31</v>
      </c>
      <c r="T1415" s="119"/>
      <c r="U1415" s="113"/>
    </row>
    <row r="1416" spans="3:21" x14ac:dyDescent="0.3">
      <c r="C1416" s="117" t="s">
        <v>530</v>
      </c>
      <c r="D1416" s="47" t="s">
        <v>460</v>
      </c>
      <c r="E1416" s="48">
        <v>882</v>
      </c>
      <c r="F1416" s="19">
        <f t="shared" si="124"/>
        <v>0.91874999999999996</v>
      </c>
      <c r="G1416" s="48">
        <v>262</v>
      </c>
      <c r="H1416" s="19">
        <f t="shared" si="125"/>
        <v>0.90657439446366783</v>
      </c>
      <c r="I1416" s="48">
        <v>1144</v>
      </c>
      <c r="J1416" s="119">
        <v>0.42799999999999999</v>
      </c>
      <c r="K1416" s="113">
        <v>0.51300000000000001</v>
      </c>
      <c r="M1416" s="117" t="s">
        <v>372</v>
      </c>
      <c r="N1416" s="47" t="s">
        <v>82</v>
      </c>
      <c r="O1416" s="48">
        <v>882</v>
      </c>
      <c r="P1416" s="19">
        <f t="shared" si="122"/>
        <v>0.77097902097902093</v>
      </c>
      <c r="Q1416" s="48">
        <v>262</v>
      </c>
      <c r="R1416" s="19">
        <f t="shared" si="123"/>
        <v>0.22902097902097901</v>
      </c>
      <c r="S1416" s="48">
        <v>1144</v>
      </c>
      <c r="T1416" s="119">
        <v>0.42799999999999999</v>
      </c>
      <c r="U1416" s="113">
        <v>0.51300000000000001</v>
      </c>
    </row>
    <row r="1417" spans="3:21" x14ac:dyDescent="0.3">
      <c r="C1417" s="118"/>
      <c r="D1417" s="47" t="s">
        <v>461</v>
      </c>
      <c r="E1417" s="48">
        <v>78</v>
      </c>
      <c r="F1417" s="19">
        <f t="shared" si="124"/>
        <v>8.1250000000000003E-2</v>
      </c>
      <c r="G1417" s="48">
        <v>27</v>
      </c>
      <c r="H1417" s="19">
        <f t="shared" si="125"/>
        <v>9.3425605536332182E-2</v>
      </c>
      <c r="I1417" s="48">
        <v>105</v>
      </c>
      <c r="J1417" s="119"/>
      <c r="K1417" s="113"/>
      <c r="M1417" s="118"/>
      <c r="N1417" s="47" t="s">
        <v>83</v>
      </c>
      <c r="O1417" s="48">
        <v>78</v>
      </c>
      <c r="P1417" s="19">
        <f t="shared" si="122"/>
        <v>0.74285714285714288</v>
      </c>
      <c r="Q1417" s="48">
        <v>27</v>
      </c>
      <c r="R1417" s="19">
        <f t="shared" si="123"/>
        <v>0.25714285714285712</v>
      </c>
      <c r="S1417" s="48">
        <v>105</v>
      </c>
      <c r="T1417" s="119"/>
      <c r="U1417" s="113"/>
    </row>
    <row r="1418" spans="3:21" x14ac:dyDescent="0.3">
      <c r="C1418" s="117" t="s">
        <v>531</v>
      </c>
      <c r="D1418" s="47" t="s">
        <v>460</v>
      </c>
      <c r="E1418" s="48">
        <v>430</v>
      </c>
      <c r="F1418" s="19">
        <f t="shared" si="124"/>
        <v>0.44791666666666669</v>
      </c>
      <c r="G1418" s="48">
        <v>176</v>
      </c>
      <c r="H1418" s="19">
        <f t="shared" si="125"/>
        <v>0.60899653979238755</v>
      </c>
      <c r="I1418" s="48">
        <v>606</v>
      </c>
      <c r="J1418" s="119">
        <v>23.074000000000002</v>
      </c>
      <c r="K1418" s="114">
        <v>1E-3</v>
      </c>
      <c r="M1418" s="117" t="s">
        <v>373</v>
      </c>
      <c r="N1418" s="47" t="s">
        <v>82</v>
      </c>
      <c r="O1418" s="48">
        <v>430</v>
      </c>
      <c r="P1418" s="19">
        <f t="shared" si="122"/>
        <v>0.70957095709570961</v>
      </c>
      <c r="Q1418" s="48">
        <v>176</v>
      </c>
      <c r="R1418" s="19">
        <f t="shared" si="123"/>
        <v>0.29042904290429045</v>
      </c>
      <c r="S1418" s="48">
        <v>606</v>
      </c>
      <c r="T1418" s="119">
        <v>23.074000000000002</v>
      </c>
      <c r="U1418" s="114">
        <v>1E-3</v>
      </c>
    </row>
    <row r="1419" spans="3:21" x14ac:dyDescent="0.3">
      <c r="C1419" s="118"/>
      <c r="D1419" s="47" t="s">
        <v>461</v>
      </c>
      <c r="E1419" s="48">
        <v>530</v>
      </c>
      <c r="F1419" s="19">
        <f t="shared" si="124"/>
        <v>0.55208333333333337</v>
      </c>
      <c r="G1419" s="48">
        <v>113</v>
      </c>
      <c r="H1419" s="19">
        <f t="shared" si="125"/>
        <v>0.39100346020761245</v>
      </c>
      <c r="I1419" s="48">
        <v>643</v>
      </c>
      <c r="J1419" s="119"/>
      <c r="K1419" s="113"/>
      <c r="M1419" s="118"/>
      <c r="N1419" s="47" t="s">
        <v>83</v>
      </c>
      <c r="O1419" s="48">
        <v>530</v>
      </c>
      <c r="P1419" s="19">
        <f t="shared" si="122"/>
        <v>0.82426127527216175</v>
      </c>
      <c r="Q1419" s="48">
        <v>113</v>
      </c>
      <c r="R1419" s="19">
        <f t="shared" si="123"/>
        <v>0.17573872472783825</v>
      </c>
      <c r="S1419" s="48">
        <v>643</v>
      </c>
      <c r="T1419" s="119"/>
      <c r="U1419" s="113"/>
    </row>
    <row r="1420" spans="3:21" x14ac:dyDescent="0.3">
      <c r="C1420" s="117" t="s">
        <v>532</v>
      </c>
      <c r="D1420" s="47" t="s">
        <v>623</v>
      </c>
      <c r="E1420" s="48">
        <v>131</v>
      </c>
      <c r="F1420" s="19">
        <f t="shared" si="124"/>
        <v>0.13645833333333332</v>
      </c>
      <c r="G1420" s="48">
        <v>24</v>
      </c>
      <c r="H1420" s="19">
        <f t="shared" si="125"/>
        <v>8.3044982698961933E-2</v>
      </c>
      <c r="I1420" s="48">
        <v>155</v>
      </c>
      <c r="J1420" s="113">
        <v>17.353000000000002</v>
      </c>
      <c r="K1420" s="114">
        <v>1E-3</v>
      </c>
      <c r="M1420" s="117" t="s">
        <v>374</v>
      </c>
      <c r="N1420" s="47" t="s">
        <v>623</v>
      </c>
      <c r="O1420" s="48">
        <v>131</v>
      </c>
      <c r="P1420" s="19">
        <f t="shared" si="122"/>
        <v>0.84516129032258069</v>
      </c>
      <c r="Q1420" s="48">
        <v>24</v>
      </c>
      <c r="R1420" s="19">
        <f t="shared" si="123"/>
        <v>0.15483870967741936</v>
      </c>
      <c r="S1420" s="48">
        <v>155</v>
      </c>
      <c r="T1420" s="113">
        <v>17.353000000000002</v>
      </c>
      <c r="U1420" s="114">
        <v>1E-3</v>
      </c>
    </row>
    <row r="1421" spans="3:21" x14ac:dyDescent="0.3">
      <c r="C1421" s="118"/>
      <c r="D1421" s="47" t="s">
        <v>624</v>
      </c>
      <c r="E1421" s="48">
        <v>121</v>
      </c>
      <c r="F1421" s="19">
        <f t="shared" si="124"/>
        <v>0.12604166666666666</v>
      </c>
      <c r="G1421" s="48">
        <v>62</v>
      </c>
      <c r="H1421" s="19">
        <f t="shared" si="125"/>
        <v>0.21453287197231835</v>
      </c>
      <c r="I1421" s="48">
        <v>183</v>
      </c>
      <c r="J1421" s="113"/>
      <c r="K1421" s="113"/>
      <c r="M1421" s="118"/>
      <c r="N1421" s="47" t="s">
        <v>624</v>
      </c>
      <c r="O1421" s="48">
        <v>121</v>
      </c>
      <c r="P1421" s="19">
        <f t="shared" si="122"/>
        <v>0.66120218579234968</v>
      </c>
      <c r="Q1421" s="48">
        <v>62</v>
      </c>
      <c r="R1421" s="19">
        <f t="shared" si="123"/>
        <v>0.33879781420765026</v>
      </c>
      <c r="S1421" s="48">
        <v>183</v>
      </c>
      <c r="T1421" s="113"/>
      <c r="U1421" s="113"/>
    </row>
    <row r="1422" spans="3:21" x14ac:dyDescent="0.3">
      <c r="C1422" s="118"/>
      <c r="D1422" s="47" t="s">
        <v>533</v>
      </c>
      <c r="E1422" s="48">
        <v>708</v>
      </c>
      <c r="F1422" s="19">
        <f t="shared" si="124"/>
        <v>0.73750000000000004</v>
      </c>
      <c r="G1422" s="48">
        <v>203</v>
      </c>
      <c r="H1422" s="19">
        <f t="shared" si="125"/>
        <v>0.70242214532871972</v>
      </c>
      <c r="I1422" s="48">
        <v>911</v>
      </c>
      <c r="J1422" s="113"/>
      <c r="K1422" s="113"/>
      <c r="M1422" s="118"/>
      <c r="N1422" s="47" t="s">
        <v>87</v>
      </c>
      <c r="O1422" s="48">
        <v>708</v>
      </c>
      <c r="P1422" s="19">
        <f t="shared" si="122"/>
        <v>0.77716794731064764</v>
      </c>
      <c r="Q1422" s="48">
        <v>203</v>
      </c>
      <c r="R1422" s="19">
        <f t="shared" si="123"/>
        <v>0.22283205268935236</v>
      </c>
      <c r="S1422" s="48">
        <v>911</v>
      </c>
      <c r="T1422" s="113"/>
      <c r="U1422" s="113"/>
    </row>
    <row r="1423" spans="3:21" x14ac:dyDescent="0.3">
      <c r="C1423" s="117" t="s">
        <v>534</v>
      </c>
      <c r="D1423" s="47" t="s">
        <v>535</v>
      </c>
      <c r="E1423" s="48">
        <v>68</v>
      </c>
      <c r="F1423" s="19">
        <f t="shared" si="124"/>
        <v>7.0833333333333331E-2</v>
      </c>
      <c r="G1423" s="48">
        <v>32</v>
      </c>
      <c r="H1423" s="19">
        <f t="shared" si="125"/>
        <v>0.11072664359861592</v>
      </c>
      <c r="I1423" s="48">
        <v>100</v>
      </c>
      <c r="J1423" s="113">
        <v>4.8449999999999998</v>
      </c>
      <c r="K1423" s="113">
        <v>0.184</v>
      </c>
      <c r="M1423" s="117" t="s">
        <v>375</v>
      </c>
      <c r="N1423" s="47" t="s">
        <v>89</v>
      </c>
      <c r="O1423" s="48">
        <v>68</v>
      </c>
      <c r="P1423" s="19">
        <f t="shared" si="122"/>
        <v>0.68</v>
      </c>
      <c r="Q1423" s="48">
        <v>32</v>
      </c>
      <c r="R1423" s="19">
        <f t="shared" si="123"/>
        <v>0.32</v>
      </c>
      <c r="S1423" s="48">
        <v>100</v>
      </c>
      <c r="T1423" s="113">
        <v>4.8449999999999998</v>
      </c>
      <c r="U1423" s="113">
        <v>0.184</v>
      </c>
    </row>
    <row r="1424" spans="3:21" x14ac:dyDescent="0.3">
      <c r="C1424" s="118"/>
      <c r="D1424" s="47" t="s">
        <v>536</v>
      </c>
      <c r="E1424" s="48">
        <v>4</v>
      </c>
      <c r="F1424" s="19">
        <f t="shared" si="124"/>
        <v>4.1666666666666666E-3</v>
      </c>
      <c r="G1424" s="48">
        <v>1</v>
      </c>
      <c r="H1424" s="19">
        <f t="shared" si="125"/>
        <v>3.4602076124567475E-3</v>
      </c>
      <c r="I1424" s="48">
        <v>5</v>
      </c>
      <c r="J1424" s="113"/>
      <c r="K1424" s="113"/>
      <c r="M1424" s="118"/>
      <c r="N1424" s="47" t="s">
        <v>90</v>
      </c>
      <c r="O1424" s="48">
        <v>4</v>
      </c>
      <c r="P1424" s="19">
        <f t="shared" si="122"/>
        <v>0.8</v>
      </c>
      <c r="Q1424" s="48">
        <v>1</v>
      </c>
      <c r="R1424" s="19">
        <f t="shared" si="123"/>
        <v>0.2</v>
      </c>
      <c r="S1424" s="48">
        <v>5</v>
      </c>
      <c r="T1424" s="113"/>
      <c r="U1424" s="113"/>
    </row>
    <row r="1425" spans="3:21" x14ac:dyDescent="0.3">
      <c r="C1425" s="118"/>
      <c r="D1425" s="47" t="s">
        <v>537</v>
      </c>
      <c r="E1425" s="48">
        <v>269</v>
      </c>
      <c r="F1425" s="19">
        <f t="shared" si="124"/>
        <v>0.28020833333333334</v>
      </c>
      <c r="G1425" s="48">
        <v>79</v>
      </c>
      <c r="H1425" s="19">
        <f t="shared" si="125"/>
        <v>0.27335640138408307</v>
      </c>
      <c r="I1425" s="48">
        <v>348</v>
      </c>
      <c r="J1425" s="113"/>
      <c r="K1425" s="113"/>
      <c r="M1425" s="118"/>
      <c r="N1425" s="47" t="s">
        <v>91</v>
      </c>
      <c r="O1425" s="48">
        <v>269</v>
      </c>
      <c r="P1425" s="19">
        <f t="shared" si="122"/>
        <v>0.77298850574712641</v>
      </c>
      <c r="Q1425" s="48">
        <v>79</v>
      </c>
      <c r="R1425" s="19">
        <f t="shared" si="123"/>
        <v>0.22701149425287356</v>
      </c>
      <c r="S1425" s="48">
        <v>348</v>
      </c>
      <c r="T1425" s="113"/>
      <c r="U1425" s="113"/>
    </row>
    <row r="1426" spans="3:21" x14ac:dyDescent="0.3">
      <c r="C1426" s="118"/>
      <c r="D1426" s="47" t="s">
        <v>538</v>
      </c>
      <c r="E1426" s="48">
        <v>619</v>
      </c>
      <c r="F1426" s="19">
        <f t="shared" si="124"/>
        <v>0.64479166666666665</v>
      </c>
      <c r="G1426" s="48">
        <v>177</v>
      </c>
      <c r="H1426" s="19">
        <f t="shared" si="125"/>
        <v>0.61245674740484424</v>
      </c>
      <c r="I1426" s="48">
        <v>796</v>
      </c>
      <c r="J1426" s="113"/>
      <c r="K1426" s="113"/>
      <c r="M1426" s="118"/>
      <c r="N1426" s="47" t="s">
        <v>92</v>
      </c>
      <c r="O1426" s="48">
        <v>619</v>
      </c>
      <c r="P1426" s="19">
        <f t="shared" si="122"/>
        <v>0.77763819095477382</v>
      </c>
      <c r="Q1426" s="48">
        <v>177</v>
      </c>
      <c r="R1426" s="19">
        <f t="shared" si="123"/>
        <v>0.22236180904522612</v>
      </c>
      <c r="S1426" s="48">
        <v>796</v>
      </c>
      <c r="T1426" s="113"/>
      <c r="U1426" s="113"/>
    </row>
    <row r="1427" spans="3:21" x14ac:dyDescent="0.3">
      <c r="C1427" s="117" t="s">
        <v>539</v>
      </c>
      <c r="D1427" s="47" t="s">
        <v>535</v>
      </c>
      <c r="E1427" s="48">
        <v>186</v>
      </c>
      <c r="F1427" s="19">
        <f t="shared" si="124"/>
        <v>0.19375000000000001</v>
      </c>
      <c r="G1427" s="48">
        <v>67</v>
      </c>
      <c r="H1427" s="19">
        <f t="shared" si="125"/>
        <v>0.23183391003460208</v>
      </c>
      <c r="I1427" s="48">
        <v>253</v>
      </c>
      <c r="J1427" s="113">
        <v>12.086</v>
      </c>
      <c r="K1427" s="114">
        <v>7.0000000000000001E-3</v>
      </c>
      <c r="M1427" s="117" t="s">
        <v>376</v>
      </c>
      <c r="N1427" s="47" t="s">
        <v>89</v>
      </c>
      <c r="O1427" s="48">
        <v>186</v>
      </c>
      <c r="P1427" s="19">
        <f t="shared" si="122"/>
        <v>0.7351778656126482</v>
      </c>
      <c r="Q1427" s="48">
        <v>67</v>
      </c>
      <c r="R1427" s="19">
        <f t="shared" si="123"/>
        <v>0.2648221343873518</v>
      </c>
      <c r="S1427" s="48">
        <v>253</v>
      </c>
      <c r="T1427" s="113">
        <v>12.086</v>
      </c>
      <c r="U1427" s="114">
        <v>7.0000000000000001E-3</v>
      </c>
    </row>
    <row r="1428" spans="3:21" x14ac:dyDescent="0.3">
      <c r="C1428" s="118"/>
      <c r="D1428" s="47" t="s">
        <v>536</v>
      </c>
      <c r="E1428" s="48">
        <v>11</v>
      </c>
      <c r="F1428" s="19">
        <f t="shared" si="124"/>
        <v>1.1458333333333333E-2</v>
      </c>
      <c r="G1428" s="48">
        <v>0</v>
      </c>
      <c r="H1428" s="19">
        <f t="shared" si="125"/>
        <v>0</v>
      </c>
      <c r="I1428" s="48">
        <v>11</v>
      </c>
      <c r="J1428" s="113"/>
      <c r="K1428" s="113"/>
      <c r="M1428" s="118"/>
      <c r="N1428" s="47" t="s">
        <v>90</v>
      </c>
      <c r="O1428" s="48">
        <v>11</v>
      </c>
      <c r="P1428" s="19">
        <f t="shared" si="122"/>
        <v>1</v>
      </c>
      <c r="Q1428" s="48">
        <v>0</v>
      </c>
      <c r="R1428" s="19">
        <f t="shared" si="123"/>
        <v>0</v>
      </c>
      <c r="S1428" s="48">
        <v>11</v>
      </c>
      <c r="T1428" s="113"/>
      <c r="U1428" s="113"/>
    </row>
    <row r="1429" spans="3:21" x14ac:dyDescent="0.3">
      <c r="C1429" s="118"/>
      <c r="D1429" s="47" t="s">
        <v>537</v>
      </c>
      <c r="E1429" s="48">
        <v>280</v>
      </c>
      <c r="F1429" s="19">
        <f t="shared" si="124"/>
        <v>0.29166666666666669</v>
      </c>
      <c r="G1429" s="48">
        <v>60</v>
      </c>
      <c r="H1429" s="19">
        <f t="shared" si="125"/>
        <v>0.20761245674740483</v>
      </c>
      <c r="I1429" s="48">
        <v>340</v>
      </c>
      <c r="J1429" s="113"/>
      <c r="K1429" s="113"/>
      <c r="M1429" s="118"/>
      <c r="N1429" s="47" t="s">
        <v>91</v>
      </c>
      <c r="O1429" s="48">
        <v>280</v>
      </c>
      <c r="P1429" s="19">
        <f t="shared" si="122"/>
        <v>0.82352941176470584</v>
      </c>
      <c r="Q1429" s="48">
        <v>60</v>
      </c>
      <c r="R1429" s="19">
        <f t="shared" si="123"/>
        <v>0.17647058823529413</v>
      </c>
      <c r="S1429" s="48">
        <v>340</v>
      </c>
      <c r="T1429" s="113"/>
      <c r="U1429" s="113"/>
    </row>
    <row r="1430" spans="3:21" x14ac:dyDescent="0.3">
      <c r="C1430" s="118"/>
      <c r="D1430" s="47" t="s">
        <v>538</v>
      </c>
      <c r="E1430" s="48">
        <v>483</v>
      </c>
      <c r="F1430" s="19">
        <f t="shared" si="124"/>
        <v>0.50312500000000004</v>
      </c>
      <c r="G1430" s="48">
        <v>162</v>
      </c>
      <c r="H1430" s="19">
        <f t="shared" si="125"/>
        <v>0.56055363321799312</v>
      </c>
      <c r="I1430" s="48">
        <v>645</v>
      </c>
      <c r="J1430" s="113"/>
      <c r="K1430" s="113"/>
      <c r="M1430" s="118"/>
      <c r="N1430" s="47" t="s">
        <v>92</v>
      </c>
      <c r="O1430" s="48">
        <v>483</v>
      </c>
      <c r="P1430" s="19">
        <f t="shared" si="122"/>
        <v>0.74883720930232556</v>
      </c>
      <c r="Q1430" s="48">
        <v>162</v>
      </c>
      <c r="R1430" s="19">
        <f t="shared" si="123"/>
        <v>0.25116279069767444</v>
      </c>
      <c r="S1430" s="48">
        <v>645</v>
      </c>
      <c r="T1430" s="113"/>
      <c r="U1430" s="113"/>
    </row>
    <row r="1431" spans="3:21" x14ac:dyDescent="0.3">
      <c r="C1431" s="117" t="s">
        <v>540</v>
      </c>
      <c r="D1431" s="47" t="s">
        <v>535</v>
      </c>
      <c r="E1431" s="48">
        <v>197</v>
      </c>
      <c r="F1431" s="19">
        <f t="shared" si="124"/>
        <v>0.20520833333333333</v>
      </c>
      <c r="G1431" s="48">
        <v>67</v>
      </c>
      <c r="H1431" s="19">
        <f t="shared" si="125"/>
        <v>0.23183391003460208</v>
      </c>
      <c r="I1431" s="48">
        <v>264</v>
      </c>
      <c r="J1431" s="113">
        <v>5.2130000000000001</v>
      </c>
      <c r="K1431" s="113">
        <v>0.157</v>
      </c>
      <c r="M1431" s="117" t="s">
        <v>377</v>
      </c>
      <c r="N1431" s="47" t="s">
        <v>89</v>
      </c>
      <c r="O1431" s="48">
        <v>197</v>
      </c>
      <c r="P1431" s="19">
        <f t="shared" si="122"/>
        <v>0.74621212121212122</v>
      </c>
      <c r="Q1431" s="48">
        <v>67</v>
      </c>
      <c r="R1431" s="19">
        <f t="shared" si="123"/>
        <v>0.25378787878787878</v>
      </c>
      <c r="S1431" s="48">
        <v>264</v>
      </c>
      <c r="T1431" s="113">
        <v>5.2130000000000001</v>
      </c>
      <c r="U1431" s="113">
        <v>0.157</v>
      </c>
    </row>
    <row r="1432" spans="3:21" x14ac:dyDescent="0.3">
      <c r="C1432" s="118"/>
      <c r="D1432" s="47" t="s">
        <v>536</v>
      </c>
      <c r="E1432" s="48">
        <v>12</v>
      </c>
      <c r="F1432" s="19">
        <f t="shared" si="124"/>
        <v>1.2500000000000001E-2</v>
      </c>
      <c r="G1432" s="48">
        <v>3</v>
      </c>
      <c r="H1432" s="19">
        <f t="shared" si="125"/>
        <v>1.0380622837370242E-2</v>
      </c>
      <c r="I1432" s="48">
        <v>15</v>
      </c>
      <c r="J1432" s="113"/>
      <c r="K1432" s="113"/>
      <c r="M1432" s="118"/>
      <c r="N1432" s="47" t="s">
        <v>90</v>
      </c>
      <c r="O1432" s="48">
        <v>12</v>
      </c>
      <c r="P1432" s="19">
        <f t="shared" si="122"/>
        <v>0.8</v>
      </c>
      <c r="Q1432" s="48">
        <v>3</v>
      </c>
      <c r="R1432" s="19">
        <f t="shared" si="123"/>
        <v>0.2</v>
      </c>
      <c r="S1432" s="48">
        <v>15</v>
      </c>
      <c r="T1432" s="113"/>
      <c r="U1432" s="113"/>
    </row>
    <row r="1433" spans="3:21" x14ac:dyDescent="0.3">
      <c r="C1433" s="118"/>
      <c r="D1433" s="47" t="s">
        <v>537</v>
      </c>
      <c r="E1433" s="48">
        <v>229</v>
      </c>
      <c r="F1433" s="19">
        <f t="shared" si="124"/>
        <v>0.23854166666666668</v>
      </c>
      <c r="G1433" s="48">
        <v>51</v>
      </c>
      <c r="H1433" s="19">
        <f t="shared" si="125"/>
        <v>0.17647058823529413</v>
      </c>
      <c r="I1433" s="48">
        <v>280</v>
      </c>
      <c r="J1433" s="113"/>
      <c r="K1433" s="113"/>
      <c r="M1433" s="118"/>
      <c r="N1433" s="47" t="s">
        <v>91</v>
      </c>
      <c r="O1433" s="48">
        <v>229</v>
      </c>
      <c r="P1433" s="19">
        <f t="shared" si="122"/>
        <v>0.81785714285714284</v>
      </c>
      <c r="Q1433" s="48">
        <v>51</v>
      </c>
      <c r="R1433" s="19">
        <f t="shared" si="123"/>
        <v>0.18214285714285713</v>
      </c>
      <c r="S1433" s="48">
        <v>280</v>
      </c>
      <c r="T1433" s="113"/>
      <c r="U1433" s="113"/>
    </row>
    <row r="1434" spans="3:21" x14ac:dyDescent="0.3">
      <c r="C1434" s="118"/>
      <c r="D1434" s="47" t="s">
        <v>538</v>
      </c>
      <c r="E1434" s="48">
        <v>522</v>
      </c>
      <c r="F1434" s="19">
        <f t="shared" si="124"/>
        <v>0.54374999999999996</v>
      </c>
      <c r="G1434" s="48">
        <v>168</v>
      </c>
      <c r="H1434" s="19">
        <f t="shared" si="125"/>
        <v>0.58131487889273359</v>
      </c>
      <c r="I1434" s="48">
        <v>690</v>
      </c>
      <c r="J1434" s="113"/>
      <c r="K1434" s="113"/>
      <c r="M1434" s="118"/>
      <c r="N1434" s="47" t="s">
        <v>92</v>
      </c>
      <c r="O1434" s="48">
        <v>522</v>
      </c>
      <c r="P1434" s="19">
        <f t="shared" si="122"/>
        <v>0.75652173913043474</v>
      </c>
      <c r="Q1434" s="48">
        <v>168</v>
      </c>
      <c r="R1434" s="19">
        <f t="shared" si="123"/>
        <v>0.24347826086956523</v>
      </c>
      <c r="S1434" s="48">
        <v>690</v>
      </c>
      <c r="T1434" s="113"/>
      <c r="U1434" s="113"/>
    </row>
    <row r="1435" spans="3:21" x14ac:dyDescent="0.3">
      <c r="C1435" s="117" t="s">
        <v>541</v>
      </c>
      <c r="D1435" s="47" t="s">
        <v>542</v>
      </c>
      <c r="E1435" s="48">
        <v>348</v>
      </c>
      <c r="F1435" s="19">
        <f t="shared" si="124"/>
        <v>0.36249999999999999</v>
      </c>
      <c r="G1435" s="48">
        <v>150</v>
      </c>
      <c r="H1435" s="19">
        <f t="shared" si="125"/>
        <v>0.51903114186851207</v>
      </c>
      <c r="I1435" s="48">
        <v>498</v>
      </c>
      <c r="J1435" s="113">
        <v>23.126000000000001</v>
      </c>
      <c r="K1435" s="114">
        <v>1E-3</v>
      </c>
      <c r="M1435" s="117" t="s">
        <v>378</v>
      </c>
      <c r="N1435" s="47" t="s">
        <v>96</v>
      </c>
      <c r="O1435" s="48">
        <v>348</v>
      </c>
      <c r="P1435" s="19">
        <f t="shared" si="122"/>
        <v>0.6987951807228916</v>
      </c>
      <c r="Q1435" s="48">
        <v>150</v>
      </c>
      <c r="R1435" s="19">
        <f t="shared" si="123"/>
        <v>0.30120481927710846</v>
      </c>
      <c r="S1435" s="48">
        <v>498</v>
      </c>
      <c r="T1435" s="113">
        <v>23.126000000000001</v>
      </c>
      <c r="U1435" s="114">
        <v>1E-3</v>
      </c>
    </row>
    <row r="1436" spans="3:21" x14ac:dyDescent="0.3">
      <c r="C1436" s="118"/>
      <c r="D1436" s="47" t="s">
        <v>543</v>
      </c>
      <c r="E1436" s="48">
        <v>5</v>
      </c>
      <c r="F1436" s="19">
        <f t="shared" si="124"/>
        <v>5.208333333333333E-3</v>
      </c>
      <c r="G1436" s="48">
        <v>2</v>
      </c>
      <c r="H1436" s="19">
        <f t="shared" si="125"/>
        <v>6.920415224913495E-3</v>
      </c>
      <c r="I1436" s="48">
        <v>7</v>
      </c>
      <c r="J1436" s="113"/>
      <c r="K1436" s="113"/>
      <c r="M1436" s="118"/>
      <c r="N1436" s="47" t="s">
        <v>97</v>
      </c>
      <c r="O1436" s="48">
        <v>5</v>
      </c>
      <c r="P1436" s="19">
        <f t="shared" si="122"/>
        <v>0.7142857142857143</v>
      </c>
      <c r="Q1436" s="48">
        <v>2</v>
      </c>
      <c r="R1436" s="19">
        <f t="shared" si="123"/>
        <v>0.2857142857142857</v>
      </c>
      <c r="S1436" s="48">
        <v>7</v>
      </c>
      <c r="T1436" s="113"/>
      <c r="U1436" s="113"/>
    </row>
    <row r="1437" spans="3:21" x14ac:dyDescent="0.3">
      <c r="C1437" s="118"/>
      <c r="D1437" s="47" t="s">
        <v>544</v>
      </c>
      <c r="E1437" s="48">
        <v>12</v>
      </c>
      <c r="F1437" s="19">
        <f t="shared" si="124"/>
        <v>1.2500000000000001E-2</v>
      </c>
      <c r="G1437" s="48">
        <v>3</v>
      </c>
      <c r="H1437" s="19">
        <f t="shared" si="125"/>
        <v>1.0380622837370242E-2</v>
      </c>
      <c r="I1437" s="48">
        <v>15</v>
      </c>
      <c r="J1437" s="113"/>
      <c r="K1437" s="113"/>
      <c r="M1437" s="118"/>
      <c r="N1437" s="47" t="s">
        <v>98</v>
      </c>
      <c r="O1437" s="48">
        <v>12</v>
      </c>
      <c r="P1437" s="19">
        <f t="shared" si="122"/>
        <v>0.8</v>
      </c>
      <c r="Q1437" s="48">
        <v>3</v>
      </c>
      <c r="R1437" s="19">
        <f t="shared" si="123"/>
        <v>0.2</v>
      </c>
      <c r="S1437" s="48">
        <v>15</v>
      </c>
      <c r="T1437" s="113"/>
      <c r="U1437" s="113"/>
    </row>
    <row r="1438" spans="3:21" x14ac:dyDescent="0.3">
      <c r="C1438" s="118"/>
      <c r="D1438" s="47" t="s">
        <v>535</v>
      </c>
      <c r="E1438" s="48">
        <v>595</v>
      </c>
      <c r="F1438" s="19">
        <f t="shared" si="124"/>
        <v>0.61979166666666663</v>
      </c>
      <c r="G1438" s="48">
        <v>134</v>
      </c>
      <c r="H1438" s="19">
        <f t="shared" si="125"/>
        <v>0.46366782006920415</v>
      </c>
      <c r="I1438" s="48">
        <v>729</v>
      </c>
      <c r="J1438" s="113"/>
      <c r="K1438" s="113"/>
      <c r="M1438" s="118"/>
      <c r="N1438" s="47" t="s">
        <v>89</v>
      </c>
      <c r="O1438" s="48">
        <v>595</v>
      </c>
      <c r="P1438" s="19">
        <f t="shared" si="122"/>
        <v>0.81618655692729769</v>
      </c>
      <c r="Q1438" s="48">
        <v>134</v>
      </c>
      <c r="R1438" s="19">
        <f t="shared" si="123"/>
        <v>0.18381344307270234</v>
      </c>
      <c r="S1438" s="48">
        <v>729</v>
      </c>
      <c r="T1438" s="113"/>
      <c r="U1438" s="113"/>
    </row>
    <row r="1439" spans="3:21" x14ac:dyDescent="0.3">
      <c r="C1439" s="117" t="s">
        <v>545</v>
      </c>
      <c r="D1439" s="47" t="s">
        <v>460</v>
      </c>
      <c r="E1439" s="48">
        <v>595</v>
      </c>
      <c r="F1439" s="19">
        <f t="shared" si="124"/>
        <v>0.61979166666666663</v>
      </c>
      <c r="G1439" s="48">
        <v>134</v>
      </c>
      <c r="H1439" s="19">
        <f t="shared" si="125"/>
        <v>0.46366782006920415</v>
      </c>
      <c r="I1439" s="48">
        <v>729</v>
      </c>
      <c r="J1439" s="113">
        <v>22.280999999999999</v>
      </c>
      <c r="K1439" s="114">
        <v>1E-3</v>
      </c>
      <c r="M1439" s="117" t="s">
        <v>379</v>
      </c>
      <c r="N1439" s="47" t="s">
        <v>82</v>
      </c>
      <c r="O1439" s="48">
        <v>595</v>
      </c>
      <c r="P1439" s="19">
        <f t="shared" si="122"/>
        <v>0.81618655692729769</v>
      </c>
      <c r="Q1439" s="48">
        <v>134</v>
      </c>
      <c r="R1439" s="19">
        <f t="shared" si="123"/>
        <v>0.18381344307270234</v>
      </c>
      <c r="S1439" s="48">
        <v>729</v>
      </c>
      <c r="T1439" s="113">
        <v>22.280999999999999</v>
      </c>
      <c r="U1439" s="114">
        <v>1E-3</v>
      </c>
    </row>
    <row r="1440" spans="3:21" x14ac:dyDescent="0.3">
      <c r="C1440" s="118"/>
      <c r="D1440" s="47" t="s">
        <v>461</v>
      </c>
      <c r="E1440" s="48">
        <v>365</v>
      </c>
      <c r="F1440" s="19">
        <f t="shared" si="124"/>
        <v>0.38020833333333331</v>
      </c>
      <c r="G1440" s="48">
        <v>155</v>
      </c>
      <c r="H1440" s="19">
        <f t="shared" si="125"/>
        <v>0.53633217993079585</v>
      </c>
      <c r="I1440" s="48">
        <v>520</v>
      </c>
      <c r="J1440" s="113"/>
      <c r="K1440" s="113"/>
      <c r="M1440" s="118"/>
      <c r="N1440" s="47" t="s">
        <v>83</v>
      </c>
      <c r="O1440" s="48">
        <v>365</v>
      </c>
      <c r="P1440" s="19">
        <f t="shared" si="122"/>
        <v>0.70192307692307687</v>
      </c>
      <c r="Q1440" s="48">
        <v>155</v>
      </c>
      <c r="R1440" s="19">
        <f t="shared" si="123"/>
        <v>0.29807692307692307</v>
      </c>
      <c r="S1440" s="48">
        <v>520</v>
      </c>
      <c r="T1440" s="113"/>
      <c r="U1440" s="113"/>
    </row>
    <row r="1441" spans="3:21" x14ac:dyDescent="0.3">
      <c r="C1441" s="117" t="s">
        <v>546</v>
      </c>
      <c r="D1441" s="47" t="s">
        <v>460</v>
      </c>
      <c r="E1441" s="48">
        <v>712</v>
      </c>
      <c r="F1441" s="19">
        <f t="shared" si="124"/>
        <v>0.7416666666666667</v>
      </c>
      <c r="G1441" s="48">
        <v>173</v>
      </c>
      <c r="H1441" s="19">
        <f t="shared" si="125"/>
        <v>0.59861591695501726</v>
      </c>
      <c r="I1441" s="48">
        <v>885</v>
      </c>
      <c r="J1441" s="113">
        <v>22.012</v>
      </c>
      <c r="K1441" s="114">
        <v>1E-3</v>
      </c>
      <c r="M1441" s="117" t="s">
        <v>380</v>
      </c>
      <c r="N1441" s="47" t="s">
        <v>82</v>
      </c>
      <c r="O1441" s="48">
        <v>712</v>
      </c>
      <c r="P1441" s="19">
        <f t="shared" si="122"/>
        <v>0.80451977401129948</v>
      </c>
      <c r="Q1441" s="48">
        <v>173</v>
      </c>
      <c r="R1441" s="19">
        <f t="shared" si="123"/>
        <v>0.19548022598870057</v>
      </c>
      <c r="S1441" s="48">
        <v>885</v>
      </c>
      <c r="T1441" s="113">
        <v>22.012</v>
      </c>
      <c r="U1441" s="114">
        <v>1E-3</v>
      </c>
    </row>
    <row r="1442" spans="3:21" x14ac:dyDescent="0.3">
      <c r="C1442" s="118"/>
      <c r="D1442" s="47" t="s">
        <v>461</v>
      </c>
      <c r="E1442" s="48">
        <v>248</v>
      </c>
      <c r="F1442" s="19">
        <f t="shared" si="124"/>
        <v>0.25833333333333336</v>
      </c>
      <c r="G1442" s="48">
        <v>116</v>
      </c>
      <c r="H1442" s="19">
        <f t="shared" si="125"/>
        <v>0.40138408304498269</v>
      </c>
      <c r="I1442" s="48">
        <v>364</v>
      </c>
      <c r="J1442" s="113"/>
      <c r="K1442" s="113"/>
      <c r="M1442" s="118"/>
      <c r="N1442" s="47" t="s">
        <v>83</v>
      </c>
      <c r="O1442" s="48">
        <v>248</v>
      </c>
      <c r="P1442" s="19">
        <f t="shared" si="122"/>
        <v>0.68131868131868134</v>
      </c>
      <c r="Q1442" s="48">
        <v>116</v>
      </c>
      <c r="R1442" s="19">
        <f t="shared" si="123"/>
        <v>0.31868131868131866</v>
      </c>
      <c r="S1442" s="48">
        <v>364</v>
      </c>
      <c r="T1442" s="113"/>
      <c r="U1442" s="113"/>
    </row>
    <row r="1443" spans="3:21" x14ac:dyDescent="0.3">
      <c r="C1443" s="117" t="s">
        <v>547</v>
      </c>
      <c r="D1443" s="47" t="s">
        <v>460</v>
      </c>
      <c r="E1443" s="48">
        <v>854</v>
      </c>
      <c r="F1443" s="19">
        <f t="shared" si="124"/>
        <v>0.88958333333333328</v>
      </c>
      <c r="G1443" s="48">
        <v>250</v>
      </c>
      <c r="H1443" s="19">
        <f t="shared" si="125"/>
        <v>0.86505190311418689</v>
      </c>
      <c r="I1443" s="48">
        <v>1104</v>
      </c>
      <c r="J1443" s="113">
        <v>1.3029999999999999</v>
      </c>
      <c r="K1443" s="113">
        <v>0.254</v>
      </c>
      <c r="M1443" s="117" t="s">
        <v>381</v>
      </c>
      <c r="N1443" s="47" t="s">
        <v>82</v>
      </c>
      <c r="O1443" s="48">
        <v>854</v>
      </c>
      <c r="P1443" s="19">
        <f t="shared" si="122"/>
        <v>0.77355072463768115</v>
      </c>
      <c r="Q1443" s="48">
        <v>250</v>
      </c>
      <c r="R1443" s="19">
        <f t="shared" si="123"/>
        <v>0.22644927536231885</v>
      </c>
      <c r="S1443" s="48">
        <v>1104</v>
      </c>
      <c r="T1443" s="113">
        <v>1.3029999999999999</v>
      </c>
      <c r="U1443" s="113">
        <v>0.254</v>
      </c>
    </row>
    <row r="1444" spans="3:21" x14ac:dyDescent="0.3">
      <c r="C1444" s="118"/>
      <c r="D1444" s="47" t="s">
        <v>461</v>
      </c>
      <c r="E1444" s="48">
        <v>106</v>
      </c>
      <c r="F1444" s="19">
        <f t="shared" si="124"/>
        <v>0.11041666666666666</v>
      </c>
      <c r="G1444" s="48">
        <v>39</v>
      </c>
      <c r="H1444" s="19">
        <f t="shared" si="125"/>
        <v>0.13494809688581316</v>
      </c>
      <c r="I1444" s="48">
        <v>145</v>
      </c>
      <c r="J1444" s="113"/>
      <c r="K1444" s="113"/>
      <c r="M1444" s="118"/>
      <c r="N1444" s="47" t="s">
        <v>83</v>
      </c>
      <c r="O1444" s="48">
        <v>106</v>
      </c>
      <c r="P1444" s="19">
        <f t="shared" si="122"/>
        <v>0.73103448275862071</v>
      </c>
      <c r="Q1444" s="48">
        <v>39</v>
      </c>
      <c r="R1444" s="19">
        <f t="shared" si="123"/>
        <v>0.26896551724137929</v>
      </c>
      <c r="S1444" s="48">
        <v>145</v>
      </c>
      <c r="T1444" s="113"/>
      <c r="U1444" s="113"/>
    </row>
    <row r="1445" spans="3:21" x14ac:dyDescent="0.3">
      <c r="C1445" s="117" t="s">
        <v>548</v>
      </c>
      <c r="D1445" s="47" t="s">
        <v>460</v>
      </c>
      <c r="E1445" s="48">
        <v>949</v>
      </c>
      <c r="F1445" s="19">
        <f t="shared" si="124"/>
        <v>0.98854166666666665</v>
      </c>
      <c r="G1445" s="48">
        <v>288</v>
      </c>
      <c r="H1445" s="19">
        <f t="shared" si="125"/>
        <v>0.9965397923875432</v>
      </c>
      <c r="I1445" s="48">
        <v>1237</v>
      </c>
      <c r="J1445" s="113">
        <v>1.4930000000000001</v>
      </c>
      <c r="K1445" s="113">
        <v>0.315</v>
      </c>
      <c r="M1445" s="117" t="s">
        <v>382</v>
      </c>
      <c r="N1445" s="47" t="s">
        <v>82</v>
      </c>
      <c r="O1445" s="48">
        <v>949</v>
      </c>
      <c r="P1445" s="19">
        <f t="shared" si="122"/>
        <v>0.76717865804365404</v>
      </c>
      <c r="Q1445" s="48">
        <v>288</v>
      </c>
      <c r="R1445" s="19">
        <f t="shared" si="123"/>
        <v>0.23282134195634599</v>
      </c>
      <c r="S1445" s="48">
        <v>1237</v>
      </c>
      <c r="T1445" s="113">
        <v>1.4930000000000001</v>
      </c>
      <c r="U1445" s="113">
        <v>0.315</v>
      </c>
    </row>
    <row r="1446" spans="3:21" x14ac:dyDescent="0.3">
      <c r="C1446" s="118"/>
      <c r="D1446" s="47" t="s">
        <v>461</v>
      </c>
      <c r="E1446" s="48">
        <v>11</v>
      </c>
      <c r="F1446" s="19">
        <f t="shared" si="124"/>
        <v>1.1458333333333333E-2</v>
      </c>
      <c r="G1446" s="48">
        <v>1</v>
      </c>
      <c r="H1446" s="19">
        <f t="shared" si="125"/>
        <v>3.4602076124567475E-3</v>
      </c>
      <c r="I1446" s="48">
        <v>12</v>
      </c>
      <c r="J1446" s="113"/>
      <c r="K1446" s="113"/>
      <c r="M1446" s="118"/>
      <c r="N1446" s="47" t="s">
        <v>83</v>
      </c>
      <c r="O1446" s="48">
        <v>11</v>
      </c>
      <c r="P1446" s="19">
        <f t="shared" si="122"/>
        <v>0.91666666666666663</v>
      </c>
      <c r="Q1446" s="48">
        <v>1</v>
      </c>
      <c r="R1446" s="19">
        <f t="shared" si="123"/>
        <v>8.3333333333333329E-2</v>
      </c>
      <c r="S1446" s="48">
        <v>12</v>
      </c>
      <c r="T1446" s="113"/>
      <c r="U1446" s="113"/>
    </row>
    <row r="1447" spans="3:21" x14ac:dyDescent="0.3">
      <c r="C1447" s="117" t="s">
        <v>549</v>
      </c>
      <c r="D1447" s="47" t="s">
        <v>460</v>
      </c>
      <c r="E1447" s="48">
        <v>887</v>
      </c>
      <c r="F1447" s="19">
        <f t="shared" si="124"/>
        <v>0.92395833333333333</v>
      </c>
      <c r="G1447" s="48">
        <v>268</v>
      </c>
      <c r="H1447" s="19">
        <f t="shared" si="125"/>
        <v>0.9273356401384083</v>
      </c>
      <c r="I1447" s="48">
        <v>1155</v>
      </c>
      <c r="J1447" s="113">
        <v>3.5999999999999997E-2</v>
      </c>
      <c r="K1447" s="113">
        <v>0.84899999999999998</v>
      </c>
      <c r="M1447" s="117" t="s">
        <v>383</v>
      </c>
      <c r="N1447" s="47" t="s">
        <v>82</v>
      </c>
      <c r="O1447" s="48">
        <v>887</v>
      </c>
      <c r="P1447" s="19">
        <f t="shared" si="122"/>
        <v>0.76796536796536796</v>
      </c>
      <c r="Q1447" s="48">
        <v>268</v>
      </c>
      <c r="R1447" s="19">
        <f t="shared" si="123"/>
        <v>0.23203463203463204</v>
      </c>
      <c r="S1447" s="48">
        <v>1155</v>
      </c>
      <c r="T1447" s="113">
        <v>3.5999999999999997E-2</v>
      </c>
      <c r="U1447" s="113">
        <v>0.84899999999999998</v>
      </c>
    </row>
    <row r="1448" spans="3:21" x14ac:dyDescent="0.3">
      <c r="C1448" s="118"/>
      <c r="D1448" s="47" t="s">
        <v>461</v>
      </c>
      <c r="E1448" s="48">
        <v>73</v>
      </c>
      <c r="F1448" s="19">
        <f t="shared" si="124"/>
        <v>7.604166666666666E-2</v>
      </c>
      <c r="G1448" s="48">
        <v>21</v>
      </c>
      <c r="H1448" s="19">
        <f t="shared" si="125"/>
        <v>7.2664359861591699E-2</v>
      </c>
      <c r="I1448" s="48">
        <v>94</v>
      </c>
      <c r="J1448" s="113"/>
      <c r="K1448" s="113"/>
      <c r="M1448" s="118"/>
      <c r="N1448" s="47" t="s">
        <v>83</v>
      </c>
      <c r="O1448" s="48">
        <v>73</v>
      </c>
      <c r="P1448" s="19">
        <f t="shared" si="122"/>
        <v>0.77659574468085102</v>
      </c>
      <c r="Q1448" s="48">
        <v>21</v>
      </c>
      <c r="R1448" s="19">
        <f t="shared" si="123"/>
        <v>0.22340425531914893</v>
      </c>
      <c r="S1448" s="48">
        <v>94</v>
      </c>
      <c r="T1448" s="113"/>
      <c r="U1448" s="113"/>
    </row>
    <row r="1449" spans="3:21" x14ac:dyDescent="0.3">
      <c r="C1449" s="117" t="s">
        <v>550</v>
      </c>
      <c r="D1449" s="47" t="s">
        <v>460</v>
      </c>
      <c r="E1449" s="48">
        <v>891</v>
      </c>
      <c r="F1449" s="19">
        <f t="shared" si="124"/>
        <v>0.92812499999999998</v>
      </c>
      <c r="G1449" s="48">
        <v>267</v>
      </c>
      <c r="H1449" s="19">
        <f t="shared" si="125"/>
        <v>0.92387543252595161</v>
      </c>
      <c r="I1449" s="48">
        <v>1158</v>
      </c>
      <c r="J1449" s="113">
        <v>5.8999999999999997E-2</v>
      </c>
      <c r="K1449" s="113">
        <v>0.80700000000000005</v>
      </c>
      <c r="M1449" s="117" t="s">
        <v>384</v>
      </c>
      <c r="N1449" s="47" t="s">
        <v>82</v>
      </c>
      <c r="O1449" s="48">
        <v>891</v>
      </c>
      <c r="P1449" s="19">
        <f t="shared" si="122"/>
        <v>0.76943005181347146</v>
      </c>
      <c r="Q1449" s="48">
        <v>267</v>
      </c>
      <c r="R1449" s="19">
        <f t="shared" si="123"/>
        <v>0.23056994818652848</v>
      </c>
      <c r="S1449" s="48">
        <v>1158</v>
      </c>
      <c r="T1449" s="113">
        <v>5.8999999999999997E-2</v>
      </c>
      <c r="U1449" s="113">
        <v>0.80700000000000005</v>
      </c>
    </row>
    <row r="1450" spans="3:21" x14ac:dyDescent="0.3">
      <c r="C1450" s="118"/>
      <c r="D1450" s="47" t="s">
        <v>461</v>
      </c>
      <c r="E1450" s="48">
        <v>69</v>
      </c>
      <c r="F1450" s="19">
        <f t="shared" si="124"/>
        <v>7.1874999999999994E-2</v>
      </c>
      <c r="G1450" s="48">
        <v>22</v>
      </c>
      <c r="H1450" s="19">
        <f t="shared" si="125"/>
        <v>7.6124567474048443E-2</v>
      </c>
      <c r="I1450" s="48">
        <v>91</v>
      </c>
      <c r="J1450" s="113"/>
      <c r="K1450" s="113"/>
      <c r="M1450" s="118"/>
      <c r="N1450" s="47" t="s">
        <v>83</v>
      </c>
      <c r="O1450" s="48">
        <v>69</v>
      </c>
      <c r="P1450" s="19">
        <f t="shared" si="122"/>
        <v>0.75824175824175821</v>
      </c>
      <c r="Q1450" s="48">
        <v>22</v>
      </c>
      <c r="R1450" s="19">
        <f t="shared" si="123"/>
        <v>0.24175824175824176</v>
      </c>
      <c r="S1450" s="48">
        <v>91</v>
      </c>
      <c r="T1450" s="113"/>
      <c r="U1450" s="113"/>
    </row>
    <row r="1451" spans="3:21" x14ac:dyDescent="0.3">
      <c r="C1451" s="117" t="s">
        <v>551</v>
      </c>
      <c r="D1451" s="47" t="s">
        <v>542</v>
      </c>
      <c r="E1451" s="48">
        <v>112</v>
      </c>
      <c r="F1451" s="19">
        <f t="shared" si="124"/>
        <v>0.11666666666666667</v>
      </c>
      <c r="G1451" s="48">
        <v>21</v>
      </c>
      <c r="H1451" s="19">
        <f t="shared" si="125"/>
        <v>7.2664359861591699E-2</v>
      </c>
      <c r="I1451" s="48">
        <v>133</v>
      </c>
      <c r="J1451" s="113">
        <v>12.536</v>
      </c>
      <c r="K1451" s="114">
        <v>6.0000000000000001E-3</v>
      </c>
      <c r="M1451" s="117" t="s">
        <v>385</v>
      </c>
      <c r="N1451" s="47" t="s">
        <v>96</v>
      </c>
      <c r="O1451" s="48">
        <v>112</v>
      </c>
      <c r="P1451" s="19">
        <f t="shared" si="122"/>
        <v>0.84210526315789469</v>
      </c>
      <c r="Q1451" s="48">
        <v>21</v>
      </c>
      <c r="R1451" s="19">
        <f t="shared" si="123"/>
        <v>0.15789473684210525</v>
      </c>
      <c r="S1451" s="48">
        <v>133</v>
      </c>
      <c r="T1451" s="113">
        <v>12.536</v>
      </c>
      <c r="U1451" s="114">
        <v>6.0000000000000001E-3</v>
      </c>
    </row>
    <row r="1452" spans="3:21" x14ac:dyDescent="0.3">
      <c r="C1452" s="118"/>
      <c r="D1452" s="47" t="s">
        <v>543</v>
      </c>
      <c r="E1452" s="48">
        <v>103</v>
      </c>
      <c r="F1452" s="19">
        <f t="shared" si="124"/>
        <v>0.10729166666666666</v>
      </c>
      <c r="G1452" s="48">
        <v>24</v>
      </c>
      <c r="H1452" s="19">
        <f t="shared" si="125"/>
        <v>8.3044982698961933E-2</v>
      </c>
      <c r="I1452" s="48">
        <v>127</v>
      </c>
      <c r="J1452" s="113"/>
      <c r="K1452" s="113"/>
      <c r="M1452" s="118"/>
      <c r="N1452" s="47" t="s">
        <v>97</v>
      </c>
      <c r="O1452" s="48">
        <v>103</v>
      </c>
      <c r="P1452" s="19">
        <f t="shared" si="122"/>
        <v>0.8110236220472441</v>
      </c>
      <c r="Q1452" s="48">
        <v>24</v>
      </c>
      <c r="R1452" s="19">
        <f t="shared" si="123"/>
        <v>0.1889763779527559</v>
      </c>
      <c r="S1452" s="48">
        <v>127</v>
      </c>
      <c r="T1452" s="113"/>
      <c r="U1452" s="113"/>
    </row>
    <row r="1453" spans="3:21" x14ac:dyDescent="0.3">
      <c r="C1453" s="118"/>
      <c r="D1453" s="47" t="s">
        <v>544</v>
      </c>
      <c r="E1453" s="48">
        <v>48</v>
      </c>
      <c r="F1453" s="19">
        <f t="shared" si="124"/>
        <v>0.05</v>
      </c>
      <c r="G1453" s="48">
        <v>6</v>
      </c>
      <c r="H1453" s="19">
        <f t="shared" si="125"/>
        <v>2.0761245674740483E-2</v>
      </c>
      <c r="I1453" s="48">
        <v>54</v>
      </c>
      <c r="J1453" s="113"/>
      <c r="K1453" s="113"/>
      <c r="M1453" s="118"/>
      <c r="N1453" s="47" t="s">
        <v>98</v>
      </c>
      <c r="O1453" s="48">
        <v>48</v>
      </c>
      <c r="P1453" s="19">
        <f t="shared" si="122"/>
        <v>0.88888888888888884</v>
      </c>
      <c r="Q1453" s="48">
        <v>6</v>
      </c>
      <c r="R1453" s="19">
        <f t="shared" si="123"/>
        <v>0.1111111111111111</v>
      </c>
      <c r="S1453" s="48">
        <v>54</v>
      </c>
      <c r="T1453" s="113"/>
      <c r="U1453" s="113"/>
    </row>
    <row r="1454" spans="3:21" x14ac:dyDescent="0.3">
      <c r="C1454" s="118"/>
      <c r="D1454" s="47" t="s">
        <v>535</v>
      </c>
      <c r="E1454" s="48">
        <v>697</v>
      </c>
      <c r="F1454" s="19">
        <f t="shared" si="124"/>
        <v>0.7260416666666667</v>
      </c>
      <c r="G1454" s="48">
        <v>238</v>
      </c>
      <c r="H1454" s="19">
        <f t="shared" si="125"/>
        <v>0.82352941176470584</v>
      </c>
      <c r="I1454" s="48">
        <v>935</v>
      </c>
      <c r="J1454" s="113"/>
      <c r="K1454" s="113"/>
      <c r="M1454" s="118"/>
      <c r="N1454" s="47" t="s">
        <v>89</v>
      </c>
      <c r="O1454" s="48">
        <v>697</v>
      </c>
      <c r="P1454" s="19">
        <f t="shared" si="122"/>
        <v>0.74545454545454548</v>
      </c>
      <c r="Q1454" s="48">
        <v>238</v>
      </c>
      <c r="R1454" s="19">
        <f t="shared" si="123"/>
        <v>0.25454545454545452</v>
      </c>
      <c r="S1454" s="48">
        <v>935</v>
      </c>
      <c r="T1454" s="113"/>
      <c r="U1454" s="113"/>
    </row>
    <row r="1455" spans="3:21" x14ac:dyDescent="0.3">
      <c r="C1455" s="117" t="s">
        <v>552</v>
      </c>
      <c r="D1455" s="47" t="s">
        <v>460</v>
      </c>
      <c r="E1455" s="48">
        <v>955</v>
      </c>
      <c r="F1455" s="19">
        <f t="shared" si="124"/>
        <v>0.99479166666666663</v>
      </c>
      <c r="G1455" s="48">
        <v>287</v>
      </c>
      <c r="H1455" s="19">
        <f t="shared" si="125"/>
        <v>0.99307958477508651</v>
      </c>
      <c r="I1455" s="48">
        <v>1242</v>
      </c>
      <c r="J1455" s="113">
        <v>0.11700000000000001</v>
      </c>
      <c r="K1455" s="113">
        <v>0.73199999999999998</v>
      </c>
      <c r="M1455" s="117" t="s">
        <v>386</v>
      </c>
      <c r="N1455" s="47" t="s">
        <v>82</v>
      </c>
      <c r="O1455" s="48">
        <v>955</v>
      </c>
      <c r="P1455" s="19">
        <f t="shared" si="122"/>
        <v>0.7689210950080515</v>
      </c>
      <c r="Q1455" s="48">
        <v>287</v>
      </c>
      <c r="R1455" s="19">
        <f t="shared" si="123"/>
        <v>0.23107890499194847</v>
      </c>
      <c r="S1455" s="48">
        <v>1242</v>
      </c>
      <c r="T1455" s="113">
        <v>0.11700000000000001</v>
      </c>
      <c r="U1455" s="113">
        <v>0.73199999999999998</v>
      </c>
    </row>
    <row r="1456" spans="3:21" x14ac:dyDescent="0.3">
      <c r="C1456" s="118"/>
      <c r="D1456" s="47" t="s">
        <v>461</v>
      </c>
      <c r="E1456" s="48">
        <v>5</v>
      </c>
      <c r="F1456" s="19">
        <f t="shared" si="124"/>
        <v>5.208333333333333E-3</v>
      </c>
      <c r="G1456" s="48">
        <v>2</v>
      </c>
      <c r="H1456" s="19">
        <f t="shared" si="125"/>
        <v>6.920415224913495E-3</v>
      </c>
      <c r="I1456" s="48">
        <v>7</v>
      </c>
      <c r="J1456" s="113"/>
      <c r="K1456" s="113"/>
      <c r="M1456" s="118"/>
      <c r="N1456" s="47" t="s">
        <v>83</v>
      </c>
      <c r="O1456" s="48">
        <v>5</v>
      </c>
      <c r="P1456" s="19">
        <f t="shared" si="122"/>
        <v>0.7142857142857143</v>
      </c>
      <c r="Q1456" s="48">
        <v>2</v>
      </c>
      <c r="R1456" s="19">
        <f t="shared" si="123"/>
        <v>0.2857142857142857</v>
      </c>
      <c r="S1456" s="48">
        <v>7</v>
      </c>
      <c r="T1456" s="113"/>
      <c r="U1456" s="113"/>
    </row>
    <row r="1457" spans="3:21" x14ac:dyDescent="0.3">
      <c r="C1457" s="117" t="s">
        <v>553</v>
      </c>
      <c r="D1457" s="47" t="s">
        <v>460</v>
      </c>
      <c r="E1457" s="48">
        <v>957</v>
      </c>
      <c r="F1457" s="19">
        <f t="shared" si="124"/>
        <v>0.99687499999999996</v>
      </c>
      <c r="G1457" s="48">
        <v>289</v>
      </c>
      <c r="H1457" s="19">
        <f t="shared" si="125"/>
        <v>1</v>
      </c>
      <c r="I1457" s="48">
        <v>1246</v>
      </c>
      <c r="J1457" s="113">
        <v>0.90500000000000003</v>
      </c>
      <c r="K1457" s="113">
        <v>0.34100000000000003</v>
      </c>
      <c r="M1457" s="117" t="s">
        <v>387</v>
      </c>
      <c r="N1457" s="47" t="s">
        <v>82</v>
      </c>
      <c r="O1457" s="48">
        <v>957</v>
      </c>
      <c r="P1457" s="19">
        <f t="shared" si="122"/>
        <v>0.7680577849117175</v>
      </c>
      <c r="Q1457" s="48">
        <v>289</v>
      </c>
      <c r="R1457" s="19">
        <f t="shared" si="123"/>
        <v>0.2319422150882825</v>
      </c>
      <c r="S1457" s="48">
        <v>1246</v>
      </c>
      <c r="T1457" s="113">
        <v>0.90500000000000003</v>
      </c>
      <c r="U1457" s="113">
        <v>0.34100000000000003</v>
      </c>
    </row>
    <row r="1458" spans="3:21" x14ac:dyDescent="0.3">
      <c r="C1458" s="118"/>
      <c r="D1458" s="47" t="s">
        <v>461</v>
      </c>
      <c r="E1458" s="48">
        <v>3</v>
      </c>
      <c r="F1458" s="19">
        <f t="shared" si="124"/>
        <v>3.1250000000000002E-3</v>
      </c>
      <c r="G1458" s="48">
        <v>0</v>
      </c>
      <c r="H1458" s="19">
        <f t="shared" si="125"/>
        <v>0</v>
      </c>
      <c r="I1458" s="48">
        <v>3</v>
      </c>
      <c r="J1458" s="113"/>
      <c r="K1458" s="113"/>
      <c r="M1458" s="118"/>
      <c r="N1458" s="47" t="s">
        <v>83</v>
      </c>
      <c r="O1458" s="48">
        <v>3</v>
      </c>
      <c r="P1458" s="19">
        <f t="shared" si="122"/>
        <v>1</v>
      </c>
      <c r="Q1458" s="48">
        <v>0</v>
      </c>
      <c r="R1458" s="19">
        <f t="shared" si="123"/>
        <v>0</v>
      </c>
      <c r="S1458" s="48">
        <v>3</v>
      </c>
      <c r="T1458" s="113"/>
      <c r="U1458" s="113"/>
    </row>
    <row r="1459" spans="3:21" x14ac:dyDescent="0.3">
      <c r="C1459" s="117" t="s">
        <v>554</v>
      </c>
      <c r="D1459" s="47" t="s">
        <v>460</v>
      </c>
      <c r="E1459" s="48">
        <v>959</v>
      </c>
      <c r="F1459" s="19">
        <f t="shared" si="124"/>
        <v>0.99895833333333328</v>
      </c>
      <c r="G1459" s="48">
        <v>289</v>
      </c>
      <c r="H1459" s="19">
        <f t="shared" si="125"/>
        <v>1</v>
      </c>
      <c r="I1459" s="48">
        <v>1248</v>
      </c>
      <c r="J1459" s="113">
        <v>0.30099999999999999</v>
      </c>
      <c r="K1459" s="113">
        <v>0.58299999999999996</v>
      </c>
      <c r="M1459" s="117" t="s">
        <v>418</v>
      </c>
      <c r="N1459" s="47" t="s">
        <v>82</v>
      </c>
      <c r="O1459" s="48">
        <v>959</v>
      </c>
      <c r="P1459" s="19">
        <f t="shared" si="122"/>
        <v>0.76842948717948723</v>
      </c>
      <c r="Q1459" s="48">
        <v>289</v>
      </c>
      <c r="R1459" s="19">
        <f t="shared" si="123"/>
        <v>0.23157051282051283</v>
      </c>
      <c r="S1459" s="48">
        <v>1248</v>
      </c>
      <c r="T1459" s="113">
        <v>0.30099999999999999</v>
      </c>
      <c r="U1459" s="113">
        <v>0.58299999999999996</v>
      </c>
    </row>
    <row r="1460" spans="3:21" x14ac:dyDescent="0.3">
      <c r="C1460" s="118"/>
      <c r="D1460" s="47" t="s">
        <v>461</v>
      </c>
      <c r="E1460" s="48">
        <v>1</v>
      </c>
      <c r="F1460" s="19">
        <f t="shared" si="124"/>
        <v>1.0416666666666667E-3</v>
      </c>
      <c r="G1460" s="48">
        <v>0</v>
      </c>
      <c r="H1460" s="19">
        <f t="shared" si="125"/>
        <v>0</v>
      </c>
      <c r="I1460" s="48">
        <v>1</v>
      </c>
      <c r="J1460" s="113"/>
      <c r="K1460" s="113"/>
      <c r="M1460" s="118"/>
      <c r="N1460" s="47" t="s">
        <v>83</v>
      </c>
      <c r="O1460" s="48">
        <v>1</v>
      </c>
      <c r="P1460" s="19">
        <f t="shared" si="122"/>
        <v>1</v>
      </c>
      <c r="Q1460" s="48">
        <v>0</v>
      </c>
      <c r="R1460" s="19">
        <f t="shared" si="123"/>
        <v>0</v>
      </c>
      <c r="S1460" s="48">
        <v>1</v>
      </c>
      <c r="T1460" s="113"/>
      <c r="U1460" s="113"/>
    </row>
    <row r="1461" spans="3:21" x14ac:dyDescent="0.3">
      <c r="C1461" s="117" t="s">
        <v>555</v>
      </c>
      <c r="D1461" s="47" t="s">
        <v>556</v>
      </c>
      <c r="E1461" s="48">
        <v>7</v>
      </c>
      <c r="F1461" s="19">
        <f t="shared" si="124"/>
        <v>7.2916666666666668E-3</v>
      </c>
      <c r="G1461" s="48">
        <v>2</v>
      </c>
      <c r="H1461" s="19">
        <f t="shared" si="125"/>
        <v>6.920415224913495E-3</v>
      </c>
      <c r="I1461" s="48">
        <v>9</v>
      </c>
      <c r="J1461" s="113">
        <v>0.60799999999999998</v>
      </c>
      <c r="K1461" s="113">
        <v>0.73799999999999999</v>
      </c>
      <c r="M1461" s="117" t="s">
        <v>388</v>
      </c>
      <c r="N1461" s="47" t="s">
        <v>105</v>
      </c>
      <c r="O1461" s="48">
        <v>7</v>
      </c>
      <c r="P1461" s="19">
        <f t="shared" si="122"/>
        <v>0.77777777777777779</v>
      </c>
      <c r="Q1461" s="48">
        <v>2</v>
      </c>
      <c r="R1461" s="19">
        <f t="shared" si="123"/>
        <v>0.22222222222222221</v>
      </c>
      <c r="S1461" s="48">
        <v>9</v>
      </c>
      <c r="T1461" s="113">
        <v>0.60799999999999998</v>
      </c>
      <c r="U1461" s="113">
        <v>0.73799999999999999</v>
      </c>
    </row>
    <row r="1462" spans="3:21" x14ac:dyDescent="0.3">
      <c r="C1462" s="118"/>
      <c r="D1462" s="47" t="s">
        <v>557</v>
      </c>
      <c r="E1462" s="48">
        <v>951</v>
      </c>
      <c r="F1462" s="19">
        <f t="shared" si="124"/>
        <v>0.99062499999999998</v>
      </c>
      <c r="G1462" s="48">
        <v>287</v>
      </c>
      <c r="H1462" s="19">
        <f t="shared" si="125"/>
        <v>0.99307958477508651</v>
      </c>
      <c r="I1462" s="48">
        <v>1238</v>
      </c>
      <c r="J1462" s="113"/>
      <c r="K1462" s="113"/>
      <c r="M1462" s="118"/>
      <c r="N1462" s="47" t="s">
        <v>106</v>
      </c>
      <c r="O1462" s="48">
        <v>951</v>
      </c>
      <c r="P1462" s="19">
        <f t="shared" si="122"/>
        <v>0.76817447495961233</v>
      </c>
      <c r="Q1462" s="48">
        <v>287</v>
      </c>
      <c r="R1462" s="19">
        <f t="shared" si="123"/>
        <v>0.23182552504038773</v>
      </c>
      <c r="S1462" s="48">
        <v>1238</v>
      </c>
      <c r="T1462" s="113"/>
      <c r="U1462" s="113"/>
    </row>
    <row r="1463" spans="3:21" x14ac:dyDescent="0.3">
      <c r="C1463" s="118"/>
      <c r="D1463" s="47" t="s">
        <v>558</v>
      </c>
      <c r="E1463" s="48">
        <v>2</v>
      </c>
      <c r="F1463" s="19">
        <f t="shared" si="124"/>
        <v>2.0833333333333333E-3</v>
      </c>
      <c r="G1463" s="48">
        <v>0</v>
      </c>
      <c r="H1463" s="19">
        <f t="shared" si="125"/>
        <v>0</v>
      </c>
      <c r="I1463" s="48">
        <v>2</v>
      </c>
      <c r="J1463" s="113"/>
      <c r="K1463" s="113"/>
      <c r="M1463" s="118"/>
      <c r="N1463" s="47" t="s">
        <v>107</v>
      </c>
      <c r="O1463" s="48">
        <v>2</v>
      </c>
      <c r="P1463" s="19">
        <f t="shared" si="122"/>
        <v>1</v>
      </c>
      <c r="Q1463" s="48">
        <v>0</v>
      </c>
      <c r="R1463" s="19">
        <f t="shared" si="123"/>
        <v>0</v>
      </c>
      <c r="S1463" s="48">
        <v>2</v>
      </c>
      <c r="T1463" s="113"/>
      <c r="U1463" s="113"/>
    </row>
    <row r="1464" spans="3:21" x14ac:dyDescent="0.3">
      <c r="C1464" s="117" t="s">
        <v>559</v>
      </c>
      <c r="D1464" s="47" t="s">
        <v>460</v>
      </c>
      <c r="E1464" s="48">
        <v>870</v>
      </c>
      <c r="F1464" s="19">
        <f t="shared" si="124"/>
        <v>0.90625</v>
      </c>
      <c r="G1464" s="48">
        <v>245</v>
      </c>
      <c r="H1464" s="19">
        <f t="shared" si="125"/>
        <v>0.84775086505190311</v>
      </c>
      <c r="I1464" s="48">
        <v>1115</v>
      </c>
      <c r="J1464" s="113">
        <v>7.9370000000000003</v>
      </c>
      <c r="K1464" s="114">
        <v>5.0000000000000001E-3</v>
      </c>
      <c r="M1464" s="117" t="s">
        <v>389</v>
      </c>
      <c r="N1464" s="47" t="s">
        <v>82</v>
      </c>
      <c r="O1464" s="48">
        <v>870</v>
      </c>
      <c r="P1464" s="19">
        <f t="shared" si="122"/>
        <v>0.78026905829596416</v>
      </c>
      <c r="Q1464" s="48">
        <v>245</v>
      </c>
      <c r="R1464" s="19">
        <f t="shared" si="123"/>
        <v>0.21973094170403587</v>
      </c>
      <c r="S1464" s="48">
        <v>1115</v>
      </c>
      <c r="T1464" s="113">
        <v>7.9370000000000003</v>
      </c>
      <c r="U1464" s="114">
        <v>5.0000000000000001E-3</v>
      </c>
    </row>
    <row r="1465" spans="3:21" x14ac:dyDescent="0.3">
      <c r="C1465" s="118"/>
      <c r="D1465" s="47" t="s">
        <v>461</v>
      </c>
      <c r="E1465" s="48">
        <v>90</v>
      </c>
      <c r="F1465" s="19">
        <f t="shared" si="124"/>
        <v>9.375E-2</v>
      </c>
      <c r="G1465" s="48">
        <v>44</v>
      </c>
      <c r="H1465" s="19">
        <f t="shared" si="125"/>
        <v>0.15224913494809689</v>
      </c>
      <c r="I1465" s="48">
        <v>134</v>
      </c>
      <c r="J1465" s="113"/>
      <c r="K1465" s="113"/>
      <c r="M1465" s="118"/>
      <c r="N1465" s="47" t="s">
        <v>83</v>
      </c>
      <c r="O1465" s="48">
        <v>90</v>
      </c>
      <c r="P1465" s="19">
        <f t="shared" si="122"/>
        <v>0.67164179104477617</v>
      </c>
      <c r="Q1465" s="48">
        <v>44</v>
      </c>
      <c r="R1465" s="19">
        <f t="shared" si="123"/>
        <v>0.32835820895522388</v>
      </c>
      <c r="S1465" s="48">
        <v>134</v>
      </c>
      <c r="T1465" s="113"/>
      <c r="U1465" s="113"/>
    </row>
    <row r="1466" spans="3:21" x14ac:dyDescent="0.3">
      <c r="C1466" s="117" t="s">
        <v>560</v>
      </c>
      <c r="D1466" s="47" t="s">
        <v>460</v>
      </c>
      <c r="E1466" s="48">
        <v>874</v>
      </c>
      <c r="F1466" s="19">
        <f t="shared" si="124"/>
        <v>0.91041666666666665</v>
      </c>
      <c r="G1466" s="48">
        <v>249</v>
      </c>
      <c r="H1466" s="19">
        <f t="shared" si="125"/>
        <v>0.86159169550173009</v>
      </c>
      <c r="I1466" s="48">
        <v>1123</v>
      </c>
      <c r="J1466" s="113">
        <v>5.8380000000000001</v>
      </c>
      <c r="K1466" s="114">
        <v>1.9E-2</v>
      </c>
      <c r="M1466" s="117" t="s">
        <v>390</v>
      </c>
      <c r="N1466" s="47" t="s">
        <v>82</v>
      </c>
      <c r="O1466" s="48">
        <v>874</v>
      </c>
      <c r="P1466" s="19">
        <f t="shared" si="122"/>
        <v>0.77827248441674091</v>
      </c>
      <c r="Q1466" s="48">
        <v>249</v>
      </c>
      <c r="R1466" s="19">
        <f t="shared" si="123"/>
        <v>0.22172751558325912</v>
      </c>
      <c r="S1466" s="48">
        <v>1123</v>
      </c>
      <c r="T1466" s="113">
        <v>5.8380000000000001</v>
      </c>
      <c r="U1466" s="114">
        <v>1.9E-2</v>
      </c>
    </row>
    <row r="1467" spans="3:21" x14ac:dyDescent="0.3">
      <c r="C1467" s="118"/>
      <c r="D1467" s="47" t="s">
        <v>461</v>
      </c>
      <c r="E1467" s="48">
        <v>86</v>
      </c>
      <c r="F1467" s="19">
        <f t="shared" si="124"/>
        <v>8.9583333333333334E-2</v>
      </c>
      <c r="G1467" s="48">
        <v>40</v>
      </c>
      <c r="H1467" s="19">
        <f t="shared" si="125"/>
        <v>0.13840830449826991</v>
      </c>
      <c r="I1467" s="48">
        <v>126</v>
      </c>
      <c r="J1467" s="113"/>
      <c r="K1467" s="113"/>
      <c r="M1467" s="118"/>
      <c r="N1467" s="47" t="s">
        <v>83</v>
      </c>
      <c r="O1467" s="48">
        <v>86</v>
      </c>
      <c r="P1467" s="19">
        <f t="shared" si="122"/>
        <v>0.68253968253968256</v>
      </c>
      <c r="Q1467" s="48">
        <v>40</v>
      </c>
      <c r="R1467" s="19">
        <f t="shared" si="123"/>
        <v>0.31746031746031744</v>
      </c>
      <c r="S1467" s="48">
        <v>126</v>
      </c>
      <c r="T1467" s="113"/>
      <c r="U1467" s="113"/>
    </row>
    <row r="1468" spans="3:21" x14ac:dyDescent="0.3">
      <c r="C1468" s="117" t="s">
        <v>561</v>
      </c>
      <c r="D1468" s="47" t="s">
        <v>460</v>
      </c>
      <c r="E1468" s="48">
        <v>939</v>
      </c>
      <c r="F1468" s="19">
        <f t="shared" si="124"/>
        <v>0.97812500000000002</v>
      </c>
      <c r="G1468" s="48">
        <v>284</v>
      </c>
      <c r="H1468" s="19">
        <f t="shared" si="125"/>
        <v>0.98269896193771622</v>
      </c>
      <c r="I1468" s="48">
        <v>1223</v>
      </c>
      <c r="J1468" s="113">
        <v>0.22800000000000001</v>
      </c>
      <c r="K1468" s="113">
        <v>0.63300000000000001</v>
      </c>
      <c r="M1468" s="117" t="s">
        <v>391</v>
      </c>
      <c r="N1468" s="47" t="s">
        <v>82</v>
      </c>
      <c r="O1468" s="48">
        <v>939</v>
      </c>
      <c r="P1468" s="19">
        <f t="shared" si="122"/>
        <v>0.76778413736713003</v>
      </c>
      <c r="Q1468" s="48">
        <v>284</v>
      </c>
      <c r="R1468" s="19">
        <f t="shared" si="123"/>
        <v>0.23221586263287</v>
      </c>
      <c r="S1468" s="48">
        <v>1223</v>
      </c>
      <c r="T1468" s="113">
        <v>0.22800000000000001</v>
      </c>
      <c r="U1468" s="113">
        <v>0.63300000000000001</v>
      </c>
    </row>
    <row r="1469" spans="3:21" x14ac:dyDescent="0.3">
      <c r="C1469" s="118"/>
      <c r="D1469" s="47" t="s">
        <v>461</v>
      </c>
      <c r="E1469" s="48">
        <v>21</v>
      </c>
      <c r="F1469" s="19">
        <f t="shared" si="124"/>
        <v>2.1874999999999999E-2</v>
      </c>
      <c r="G1469" s="48">
        <v>5</v>
      </c>
      <c r="H1469" s="19">
        <f t="shared" si="125"/>
        <v>1.7301038062283738E-2</v>
      </c>
      <c r="I1469" s="48">
        <v>26</v>
      </c>
      <c r="J1469" s="113"/>
      <c r="K1469" s="113"/>
      <c r="M1469" s="118"/>
      <c r="N1469" s="47" t="s">
        <v>83</v>
      </c>
      <c r="O1469" s="48">
        <v>21</v>
      </c>
      <c r="P1469" s="19">
        <f t="shared" si="122"/>
        <v>0.80769230769230771</v>
      </c>
      <c r="Q1469" s="48">
        <v>5</v>
      </c>
      <c r="R1469" s="19">
        <f t="shared" si="123"/>
        <v>0.19230769230769232</v>
      </c>
      <c r="S1469" s="48">
        <v>26</v>
      </c>
      <c r="T1469" s="113"/>
      <c r="U1469" s="113"/>
    </row>
    <row r="1470" spans="3:21" x14ac:dyDescent="0.3">
      <c r="C1470" s="117" t="s">
        <v>562</v>
      </c>
      <c r="D1470" s="47" t="s">
        <v>460</v>
      </c>
      <c r="E1470" s="48">
        <v>899</v>
      </c>
      <c r="F1470" s="19">
        <f t="shared" si="124"/>
        <v>0.93645833333333328</v>
      </c>
      <c r="G1470" s="48">
        <v>276</v>
      </c>
      <c r="H1470" s="19">
        <f t="shared" si="125"/>
        <v>0.95501730103806226</v>
      </c>
      <c r="I1470" s="48">
        <v>1175</v>
      </c>
      <c r="J1470" s="113">
        <v>1.373</v>
      </c>
      <c r="K1470" s="113">
        <v>0.31900000000000001</v>
      </c>
      <c r="M1470" s="117" t="s">
        <v>392</v>
      </c>
      <c r="N1470" s="47" t="s">
        <v>82</v>
      </c>
      <c r="O1470" s="48">
        <v>899</v>
      </c>
      <c r="P1470" s="19">
        <f t="shared" si="122"/>
        <v>0.76510638297872335</v>
      </c>
      <c r="Q1470" s="48">
        <v>276</v>
      </c>
      <c r="R1470" s="19">
        <f t="shared" si="123"/>
        <v>0.23489361702127659</v>
      </c>
      <c r="S1470" s="48">
        <v>1175</v>
      </c>
      <c r="T1470" s="113">
        <v>1.373</v>
      </c>
      <c r="U1470" s="113">
        <v>0.31900000000000001</v>
      </c>
    </row>
    <row r="1471" spans="3:21" x14ac:dyDescent="0.3">
      <c r="C1471" s="118"/>
      <c r="D1471" s="47" t="s">
        <v>461</v>
      </c>
      <c r="E1471" s="48">
        <v>61</v>
      </c>
      <c r="F1471" s="19">
        <f t="shared" si="124"/>
        <v>6.3541666666666663E-2</v>
      </c>
      <c r="G1471" s="48">
        <v>13</v>
      </c>
      <c r="H1471" s="19">
        <f t="shared" si="125"/>
        <v>4.4982698961937718E-2</v>
      </c>
      <c r="I1471" s="48">
        <v>74</v>
      </c>
      <c r="J1471" s="113"/>
      <c r="K1471" s="113"/>
      <c r="M1471" s="118"/>
      <c r="N1471" s="47" t="s">
        <v>83</v>
      </c>
      <c r="O1471" s="48">
        <v>61</v>
      </c>
      <c r="P1471" s="19">
        <f t="shared" si="122"/>
        <v>0.82432432432432434</v>
      </c>
      <c r="Q1471" s="48">
        <v>13</v>
      </c>
      <c r="R1471" s="19">
        <f t="shared" si="123"/>
        <v>0.17567567567567569</v>
      </c>
      <c r="S1471" s="48">
        <v>74</v>
      </c>
      <c r="T1471" s="113"/>
      <c r="U1471" s="113"/>
    </row>
    <row r="1472" spans="3:21" x14ac:dyDescent="0.3">
      <c r="C1472" s="117" t="s">
        <v>563</v>
      </c>
      <c r="D1472" s="47" t="s">
        <v>460</v>
      </c>
      <c r="E1472" s="48">
        <v>910</v>
      </c>
      <c r="F1472" s="19">
        <f t="shared" si="124"/>
        <v>0.94791666666666663</v>
      </c>
      <c r="G1472" s="48">
        <v>272</v>
      </c>
      <c r="H1472" s="19">
        <f t="shared" si="125"/>
        <v>0.94117647058823528</v>
      </c>
      <c r="I1472" s="48">
        <v>1182</v>
      </c>
      <c r="J1472" s="113">
        <v>0.19900000000000001</v>
      </c>
      <c r="K1472" s="113">
        <v>0.65600000000000003</v>
      </c>
      <c r="M1472" s="117" t="s">
        <v>393</v>
      </c>
      <c r="N1472" s="47" t="s">
        <v>82</v>
      </c>
      <c r="O1472" s="48">
        <v>910</v>
      </c>
      <c r="P1472" s="19">
        <f t="shared" si="122"/>
        <v>0.76988155668358715</v>
      </c>
      <c r="Q1472" s="48">
        <v>272</v>
      </c>
      <c r="R1472" s="19">
        <f t="shared" si="123"/>
        <v>0.23011844331641285</v>
      </c>
      <c r="S1472" s="48">
        <v>1182</v>
      </c>
      <c r="T1472" s="113">
        <v>0.19900000000000001</v>
      </c>
      <c r="U1472" s="113">
        <v>0.65600000000000003</v>
      </c>
    </row>
    <row r="1473" spans="3:21" x14ac:dyDescent="0.3">
      <c r="C1473" s="118"/>
      <c r="D1473" s="47" t="s">
        <v>461</v>
      </c>
      <c r="E1473" s="48">
        <v>50</v>
      </c>
      <c r="F1473" s="19">
        <f t="shared" si="124"/>
        <v>5.2083333333333336E-2</v>
      </c>
      <c r="G1473" s="48">
        <v>17</v>
      </c>
      <c r="H1473" s="19">
        <f t="shared" si="125"/>
        <v>5.8823529411764705E-2</v>
      </c>
      <c r="I1473" s="48">
        <v>67</v>
      </c>
      <c r="J1473" s="113"/>
      <c r="K1473" s="113"/>
      <c r="M1473" s="118"/>
      <c r="N1473" s="47" t="s">
        <v>83</v>
      </c>
      <c r="O1473" s="48">
        <v>50</v>
      </c>
      <c r="P1473" s="19">
        <f t="shared" si="122"/>
        <v>0.74626865671641796</v>
      </c>
      <c r="Q1473" s="48">
        <v>17</v>
      </c>
      <c r="R1473" s="19">
        <f t="shared" si="123"/>
        <v>0.2537313432835821</v>
      </c>
      <c r="S1473" s="48">
        <v>67</v>
      </c>
      <c r="T1473" s="113"/>
      <c r="U1473" s="113"/>
    </row>
    <row r="1474" spans="3:21" x14ac:dyDescent="0.3">
      <c r="C1474" s="117" t="s">
        <v>564</v>
      </c>
      <c r="D1474" s="47" t="s">
        <v>460</v>
      </c>
      <c r="E1474" s="48">
        <v>922</v>
      </c>
      <c r="F1474" s="19">
        <f t="shared" si="124"/>
        <v>0.9604166666666667</v>
      </c>
      <c r="G1474" s="48">
        <v>275</v>
      </c>
      <c r="H1474" s="19">
        <f t="shared" si="125"/>
        <v>0.95155709342560557</v>
      </c>
      <c r="I1474" s="48">
        <v>1197</v>
      </c>
      <c r="J1474" s="113">
        <v>0.437</v>
      </c>
      <c r="K1474" s="113">
        <v>0.50900000000000001</v>
      </c>
      <c r="M1474" s="117" t="s">
        <v>394</v>
      </c>
      <c r="N1474" s="47" t="s">
        <v>82</v>
      </c>
      <c r="O1474" s="48">
        <v>922</v>
      </c>
      <c r="P1474" s="19">
        <f t="shared" si="122"/>
        <v>0.77025898078529653</v>
      </c>
      <c r="Q1474" s="48">
        <v>275</v>
      </c>
      <c r="R1474" s="19">
        <f t="shared" si="123"/>
        <v>0.22974101921470341</v>
      </c>
      <c r="S1474" s="48">
        <v>1197</v>
      </c>
      <c r="T1474" s="113">
        <v>0.437</v>
      </c>
      <c r="U1474" s="113">
        <v>0.50900000000000001</v>
      </c>
    </row>
    <row r="1475" spans="3:21" x14ac:dyDescent="0.3">
      <c r="C1475" s="118"/>
      <c r="D1475" s="47" t="s">
        <v>461</v>
      </c>
      <c r="E1475" s="48">
        <v>38</v>
      </c>
      <c r="F1475" s="19">
        <f t="shared" si="124"/>
        <v>3.9583333333333331E-2</v>
      </c>
      <c r="G1475" s="48">
        <v>14</v>
      </c>
      <c r="H1475" s="19">
        <f t="shared" si="125"/>
        <v>4.8442906574394463E-2</v>
      </c>
      <c r="I1475" s="48">
        <v>52</v>
      </c>
      <c r="J1475" s="113"/>
      <c r="K1475" s="113"/>
      <c r="M1475" s="118"/>
      <c r="N1475" s="47" t="s">
        <v>83</v>
      </c>
      <c r="O1475" s="48">
        <v>38</v>
      </c>
      <c r="P1475" s="19">
        <f t="shared" si="122"/>
        <v>0.73076923076923073</v>
      </c>
      <c r="Q1475" s="48">
        <v>14</v>
      </c>
      <c r="R1475" s="19">
        <f t="shared" si="123"/>
        <v>0.26923076923076922</v>
      </c>
      <c r="S1475" s="48">
        <v>52</v>
      </c>
      <c r="T1475" s="113"/>
      <c r="U1475" s="113"/>
    </row>
    <row r="1476" spans="3:21" x14ac:dyDescent="0.3">
      <c r="C1476" s="117" t="s">
        <v>565</v>
      </c>
      <c r="D1476" s="47" t="s">
        <v>460</v>
      </c>
      <c r="E1476" s="48">
        <v>953</v>
      </c>
      <c r="F1476" s="19">
        <f t="shared" si="124"/>
        <v>0.9927083333333333</v>
      </c>
      <c r="G1476" s="48">
        <v>288</v>
      </c>
      <c r="H1476" s="19">
        <f t="shared" si="125"/>
        <v>0.9965397923875432</v>
      </c>
      <c r="I1476" s="48">
        <v>1241</v>
      </c>
      <c r="J1476" s="113">
        <v>0.17599999999999999</v>
      </c>
      <c r="K1476" s="113">
        <v>0.47399999999999998</v>
      </c>
      <c r="M1476" s="117" t="s">
        <v>395</v>
      </c>
      <c r="N1476" s="47" t="s">
        <v>82</v>
      </c>
      <c r="O1476" s="48">
        <v>953</v>
      </c>
      <c r="P1476" s="19">
        <f t="shared" si="122"/>
        <v>0.76792908944399674</v>
      </c>
      <c r="Q1476" s="48">
        <v>288</v>
      </c>
      <c r="R1476" s="19">
        <f t="shared" si="123"/>
        <v>0.23207091055600323</v>
      </c>
      <c r="S1476" s="48">
        <v>1241</v>
      </c>
      <c r="T1476" s="113">
        <v>0.17599999999999999</v>
      </c>
      <c r="U1476" s="113">
        <v>0.47399999999999998</v>
      </c>
    </row>
    <row r="1477" spans="3:21" x14ac:dyDescent="0.3">
      <c r="C1477" s="118"/>
      <c r="D1477" s="47" t="s">
        <v>461</v>
      </c>
      <c r="E1477" s="48">
        <v>7</v>
      </c>
      <c r="F1477" s="19">
        <f t="shared" si="124"/>
        <v>7.2916666666666668E-3</v>
      </c>
      <c r="G1477" s="48">
        <v>1</v>
      </c>
      <c r="H1477" s="19">
        <f t="shared" si="125"/>
        <v>3.4602076124567475E-3</v>
      </c>
      <c r="I1477" s="48">
        <v>8</v>
      </c>
      <c r="J1477" s="113"/>
      <c r="K1477" s="113"/>
      <c r="M1477" s="118"/>
      <c r="N1477" s="47" t="s">
        <v>83</v>
      </c>
      <c r="O1477" s="48">
        <v>7</v>
      </c>
      <c r="P1477" s="19">
        <f t="shared" si="122"/>
        <v>0.875</v>
      </c>
      <c r="Q1477" s="48">
        <v>1</v>
      </c>
      <c r="R1477" s="19">
        <f t="shared" si="123"/>
        <v>0.125</v>
      </c>
      <c r="S1477" s="48">
        <v>8</v>
      </c>
      <c r="T1477" s="113"/>
      <c r="U1477" s="113"/>
    </row>
    <row r="1478" spans="3:21" x14ac:dyDescent="0.3">
      <c r="C1478" s="117" t="s">
        <v>625</v>
      </c>
      <c r="D1478" s="47" t="s">
        <v>460</v>
      </c>
      <c r="E1478" s="48">
        <v>958</v>
      </c>
      <c r="F1478" s="19">
        <f t="shared" si="124"/>
        <v>0.99791666666666667</v>
      </c>
      <c r="G1478" s="48">
        <v>288</v>
      </c>
      <c r="H1478" s="19">
        <f t="shared" si="125"/>
        <v>0.9965397923875432</v>
      </c>
      <c r="I1478" s="48">
        <v>1246</v>
      </c>
      <c r="J1478" s="113">
        <v>0.17599999999999999</v>
      </c>
      <c r="K1478" s="113">
        <v>0.54600000000000004</v>
      </c>
      <c r="M1478" s="117" t="s">
        <v>396</v>
      </c>
      <c r="N1478" s="47" t="s">
        <v>82</v>
      </c>
      <c r="O1478" s="48">
        <v>958</v>
      </c>
      <c r="P1478" s="19">
        <f t="shared" ref="P1478:P1541" si="126">O1478/S1478</f>
        <v>0.76886035313001611</v>
      </c>
      <c r="Q1478" s="48">
        <v>288</v>
      </c>
      <c r="R1478" s="19">
        <f t="shared" ref="R1478:R1541" si="127">Q1478/S1478</f>
        <v>0.23113964686998395</v>
      </c>
      <c r="S1478" s="48">
        <v>1246</v>
      </c>
      <c r="T1478" s="113">
        <v>0.17599999999999999</v>
      </c>
      <c r="U1478" s="113">
        <v>0.54600000000000004</v>
      </c>
    </row>
    <row r="1479" spans="3:21" x14ac:dyDescent="0.3">
      <c r="C1479" s="118"/>
      <c r="D1479" s="47" t="s">
        <v>461</v>
      </c>
      <c r="E1479" s="48">
        <v>2</v>
      </c>
      <c r="F1479" s="19">
        <f t="shared" ref="F1479:F1541" si="128">E1479/960</f>
        <v>2.0833333333333333E-3</v>
      </c>
      <c r="G1479" s="48">
        <v>1</v>
      </c>
      <c r="H1479" s="19">
        <f t="shared" ref="H1479:H1541" si="129">G1479/289</f>
        <v>3.4602076124567475E-3</v>
      </c>
      <c r="I1479" s="48">
        <v>3</v>
      </c>
      <c r="J1479" s="113"/>
      <c r="K1479" s="113"/>
      <c r="M1479" s="118"/>
      <c r="N1479" s="47" t="s">
        <v>83</v>
      </c>
      <c r="O1479" s="48">
        <v>2</v>
      </c>
      <c r="P1479" s="19">
        <f t="shared" si="126"/>
        <v>0.66666666666666663</v>
      </c>
      <c r="Q1479" s="48">
        <v>1</v>
      </c>
      <c r="R1479" s="19">
        <f t="shared" si="127"/>
        <v>0.33333333333333331</v>
      </c>
      <c r="S1479" s="48">
        <v>3</v>
      </c>
      <c r="T1479" s="113"/>
      <c r="U1479" s="113"/>
    </row>
    <row r="1480" spans="3:21" x14ac:dyDescent="0.3">
      <c r="C1480" s="117" t="s">
        <v>566</v>
      </c>
      <c r="D1480" s="47" t="s">
        <v>460</v>
      </c>
      <c r="E1480" s="48">
        <v>945</v>
      </c>
      <c r="F1480" s="19">
        <f t="shared" si="128"/>
        <v>0.984375</v>
      </c>
      <c r="G1480" s="48">
        <v>286</v>
      </c>
      <c r="H1480" s="19">
        <f t="shared" si="129"/>
        <v>0.98961937716262971</v>
      </c>
      <c r="I1480" s="48">
        <v>1231</v>
      </c>
      <c r="J1480" s="113">
        <v>0.43</v>
      </c>
      <c r="K1480" s="113">
        <v>0.77800000000000002</v>
      </c>
      <c r="M1480" s="117" t="s">
        <v>397</v>
      </c>
      <c r="N1480" s="47" t="s">
        <v>82</v>
      </c>
      <c r="O1480" s="48">
        <v>945</v>
      </c>
      <c r="P1480" s="19">
        <f t="shared" si="126"/>
        <v>0.76766856214459789</v>
      </c>
      <c r="Q1480" s="48">
        <v>286</v>
      </c>
      <c r="R1480" s="19">
        <f t="shared" si="127"/>
        <v>0.23233143785540211</v>
      </c>
      <c r="S1480" s="48">
        <v>1231</v>
      </c>
      <c r="T1480" s="113">
        <v>0.43</v>
      </c>
      <c r="U1480" s="113">
        <v>0.77800000000000002</v>
      </c>
    </row>
    <row r="1481" spans="3:21" x14ac:dyDescent="0.3">
      <c r="C1481" s="118"/>
      <c r="D1481" s="47" t="s">
        <v>461</v>
      </c>
      <c r="E1481" s="48">
        <v>15</v>
      </c>
      <c r="F1481" s="19">
        <f t="shared" si="128"/>
        <v>1.5625E-2</v>
      </c>
      <c r="G1481" s="48">
        <v>3</v>
      </c>
      <c r="H1481" s="19">
        <f t="shared" si="129"/>
        <v>1.0380622837370242E-2</v>
      </c>
      <c r="I1481" s="48">
        <v>18</v>
      </c>
      <c r="J1481" s="113"/>
      <c r="K1481" s="113"/>
      <c r="M1481" s="118"/>
      <c r="N1481" s="47" t="s">
        <v>83</v>
      </c>
      <c r="O1481" s="48">
        <v>15</v>
      </c>
      <c r="P1481" s="19">
        <f t="shared" si="126"/>
        <v>0.83333333333333337</v>
      </c>
      <c r="Q1481" s="48">
        <v>3</v>
      </c>
      <c r="R1481" s="19">
        <f t="shared" si="127"/>
        <v>0.16666666666666666</v>
      </c>
      <c r="S1481" s="48">
        <v>18</v>
      </c>
      <c r="T1481" s="113"/>
      <c r="U1481" s="113"/>
    </row>
    <row r="1482" spans="3:21" x14ac:dyDescent="0.3">
      <c r="C1482" s="117" t="s">
        <v>567</v>
      </c>
      <c r="D1482" s="47" t="s">
        <v>626</v>
      </c>
      <c r="E1482" s="48">
        <v>9</v>
      </c>
      <c r="F1482" s="19">
        <f t="shared" si="128"/>
        <v>9.3749999999999997E-3</v>
      </c>
      <c r="G1482" s="48">
        <v>1</v>
      </c>
      <c r="H1482" s="19">
        <f t="shared" si="129"/>
        <v>3.4602076124567475E-3</v>
      </c>
      <c r="I1482" s="48">
        <v>10</v>
      </c>
      <c r="J1482" s="113">
        <v>6.2480000000000002</v>
      </c>
      <c r="K1482" s="113">
        <v>0.377</v>
      </c>
      <c r="M1482" s="117" t="s">
        <v>398</v>
      </c>
      <c r="N1482" s="47" t="s">
        <v>111</v>
      </c>
      <c r="O1482" s="48">
        <v>9</v>
      </c>
      <c r="P1482" s="19">
        <f t="shared" si="126"/>
        <v>0.9</v>
      </c>
      <c r="Q1482" s="48">
        <v>1</v>
      </c>
      <c r="R1482" s="19">
        <f t="shared" si="127"/>
        <v>0.1</v>
      </c>
      <c r="S1482" s="48">
        <v>10</v>
      </c>
      <c r="T1482" s="113">
        <v>6.2480000000000002</v>
      </c>
      <c r="U1482" s="113">
        <v>0.377</v>
      </c>
    </row>
    <row r="1483" spans="3:21" x14ac:dyDescent="0.3">
      <c r="C1483" s="118"/>
      <c r="D1483" s="47" t="s">
        <v>627</v>
      </c>
      <c r="E1483" s="48">
        <v>109</v>
      </c>
      <c r="F1483" s="19">
        <f t="shared" si="128"/>
        <v>0.11354166666666667</v>
      </c>
      <c r="G1483" s="48">
        <v>21</v>
      </c>
      <c r="H1483" s="19">
        <f t="shared" si="129"/>
        <v>7.2664359861591699E-2</v>
      </c>
      <c r="I1483" s="48">
        <v>130</v>
      </c>
      <c r="J1483" s="113"/>
      <c r="K1483" s="113"/>
      <c r="M1483" s="118"/>
      <c r="N1483" s="47" t="s">
        <v>112</v>
      </c>
      <c r="O1483" s="48">
        <v>109</v>
      </c>
      <c r="P1483" s="19">
        <f t="shared" si="126"/>
        <v>0.83846153846153848</v>
      </c>
      <c r="Q1483" s="48">
        <v>21</v>
      </c>
      <c r="R1483" s="19">
        <f t="shared" si="127"/>
        <v>0.16153846153846155</v>
      </c>
      <c r="S1483" s="48">
        <v>130</v>
      </c>
      <c r="T1483" s="113"/>
      <c r="U1483" s="113"/>
    </row>
    <row r="1484" spans="3:21" ht="22.8" x14ac:dyDescent="0.3">
      <c r="C1484" s="118"/>
      <c r="D1484" s="47" t="s">
        <v>568</v>
      </c>
      <c r="E1484" s="48">
        <v>6</v>
      </c>
      <c r="F1484" s="19">
        <f t="shared" si="128"/>
        <v>6.2500000000000003E-3</v>
      </c>
      <c r="G1484" s="48">
        <v>3</v>
      </c>
      <c r="H1484" s="19">
        <f t="shared" si="129"/>
        <v>1.0380622837370242E-2</v>
      </c>
      <c r="I1484" s="48">
        <v>9</v>
      </c>
      <c r="J1484" s="113"/>
      <c r="K1484" s="113"/>
      <c r="M1484" s="118"/>
      <c r="N1484" s="47" t="s">
        <v>113</v>
      </c>
      <c r="O1484" s="48">
        <v>6</v>
      </c>
      <c r="P1484" s="19">
        <f t="shared" si="126"/>
        <v>0.66666666666666663</v>
      </c>
      <c r="Q1484" s="48">
        <v>3</v>
      </c>
      <c r="R1484" s="19">
        <f t="shared" si="127"/>
        <v>0.33333333333333331</v>
      </c>
      <c r="S1484" s="48">
        <v>9</v>
      </c>
      <c r="T1484" s="113"/>
      <c r="U1484" s="113"/>
    </row>
    <row r="1485" spans="3:21" ht="22.8" x14ac:dyDescent="0.3">
      <c r="C1485" s="118"/>
      <c r="D1485" s="47" t="s">
        <v>628</v>
      </c>
      <c r="E1485" s="48">
        <v>3</v>
      </c>
      <c r="F1485" s="19">
        <f t="shared" si="128"/>
        <v>3.1250000000000002E-3</v>
      </c>
      <c r="G1485" s="48">
        <v>1</v>
      </c>
      <c r="H1485" s="19">
        <f t="shared" si="129"/>
        <v>3.4602076124567475E-3</v>
      </c>
      <c r="I1485" s="48">
        <v>4</v>
      </c>
      <c r="J1485" s="113"/>
      <c r="K1485" s="113"/>
      <c r="M1485" s="118"/>
      <c r="N1485" s="47" t="s">
        <v>114</v>
      </c>
      <c r="O1485" s="48">
        <v>3</v>
      </c>
      <c r="P1485" s="19">
        <f t="shared" si="126"/>
        <v>0.75</v>
      </c>
      <c r="Q1485" s="48">
        <v>1</v>
      </c>
      <c r="R1485" s="19">
        <f t="shared" si="127"/>
        <v>0.25</v>
      </c>
      <c r="S1485" s="48">
        <v>4</v>
      </c>
      <c r="T1485" s="113"/>
      <c r="U1485" s="113"/>
    </row>
    <row r="1486" spans="3:21" ht="22.8" x14ac:dyDescent="0.3">
      <c r="C1486" s="118"/>
      <c r="D1486" s="47" t="s">
        <v>629</v>
      </c>
      <c r="E1486" s="48">
        <v>13</v>
      </c>
      <c r="F1486" s="19">
        <f t="shared" si="128"/>
        <v>1.3541666666666667E-2</v>
      </c>
      <c r="G1486" s="48">
        <v>3</v>
      </c>
      <c r="H1486" s="19">
        <f t="shared" si="129"/>
        <v>1.0380622837370242E-2</v>
      </c>
      <c r="I1486" s="48">
        <v>16</v>
      </c>
      <c r="J1486" s="113"/>
      <c r="K1486" s="113"/>
      <c r="M1486" s="118"/>
      <c r="N1486" s="47" t="s">
        <v>115</v>
      </c>
      <c r="O1486" s="48">
        <v>13</v>
      </c>
      <c r="P1486" s="19">
        <f t="shared" si="126"/>
        <v>0.8125</v>
      </c>
      <c r="Q1486" s="48">
        <v>3</v>
      </c>
      <c r="R1486" s="19">
        <f t="shared" si="127"/>
        <v>0.1875</v>
      </c>
      <c r="S1486" s="48">
        <v>16</v>
      </c>
      <c r="T1486" s="113"/>
      <c r="U1486" s="113"/>
    </row>
    <row r="1487" spans="3:21" x14ac:dyDescent="0.3">
      <c r="C1487" s="118"/>
      <c r="D1487" s="47" t="s">
        <v>460</v>
      </c>
      <c r="E1487" s="48">
        <v>818</v>
      </c>
      <c r="F1487" s="19">
        <f t="shared" si="128"/>
        <v>0.8520833333333333</v>
      </c>
      <c r="G1487" s="48">
        <v>260</v>
      </c>
      <c r="H1487" s="19">
        <f t="shared" si="129"/>
        <v>0.89965397923875434</v>
      </c>
      <c r="I1487" s="48">
        <v>1078</v>
      </c>
      <c r="J1487" s="113"/>
      <c r="K1487" s="113"/>
      <c r="M1487" s="118"/>
      <c r="N1487" s="47" t="s">
        <v>82</v>
      </c>
      <c r="O1487" s="48">
        <v>818</v>
      </c>
      <c r="P1487" s="19">
        <f t="shared" si="126"/>
        <v>0.75881261595547311</v>
      </c>
      <c r="Q1487" s="48">
        <v>260</v>
      </c>
      <c r="R1487" s="19">
        <f t="shared" si="127"/>
        <v>0.24118738404452691</v>
      </c>
      <c r="S1487" s="48">
        <v>1078</v>
      </c>
      <c r="T1487" s="113"/>
      <c r="U1487" s="113"/>
    </row>
    <row r="1488" spans="3:21" x14ac:dyDescent="0.3">
      <c r="C1488" s="118"/>
      <c r="D1488" s="47" t="s">
        <v>630</v>
      </c>
      <c r="E1488" s="48">
        <v>2</v>
      </c>
      <c r="F1488" s="19">
        <f t="shared" si="128"/>
        <v>2.0833333333333333E-3</v>
      </c>
      <c r="G1488" s="48">
        <v>0</v>
      </c>
      <c r="H1488" s="19">
        <f t="shared" si="129"/>
        <v>0</v>
      </c>
      <c r="I1488" s="48">
        <v>2</v>
      </c>
      <c r="J1488" s="113"/>
      <c r="K1488" s="113"/>
      <c r="M1488" s="118"/>
      <c r="N1488" s="47" t="s">
        <v>116</v>
      </c>
      <c r="O1488" s="48">
        <v>2</v>
      </c>
      <c r="P1488" s="19">
        <f t="shared" si="126"/>
        <v>1</v>
      </c>
      <c r="Q1488" s="48">
        <v>0</v>
      </c>
      <c r="R1488" s="19">
        <f t="shared" si="127"/>
        <v>0</v>
      </c>
      <c r="S1488" s="48">
        <v>2</v>
      </c>
      <c r="T1488" s="113"/>
      <c r="U1488" s="113"/>
    </row>
    <row r="1489" spans="3:21" x14ac:dyDescent="0.3">
      <c r="C1489" s="47" t="s">
        <v>631</v>
      </c>
      <c r="D1489" s="47" t="s">
        <v>460</v>
      </c>
      <c r="E1489" s="48">
        <v>960</v>
      </c>
      <c r="F1489" s="19">
        <f t="shared" si="128"/>
        <v>1</v>
      </c>
      <c r="G1489" s="48">
        <v>289</v>
      </c>
      <c r="H1489" s="19">
        <f t="shared" si="129"/>
        <v>1</v>
      </c>
      <c r="I1489" s="48">
        <v>1249</v>
      </c>
      <c r="J1489" s="49"/>
      <c r="K1489" s="49"/>
      <c r="M1489" s="47" t="s">
        <v>399</v>
      </c>
      <c r="N1489" s="47" t="s">
        <v>82</v>
      </c>
      <c r="O1489" s="48">
        <v>960</v>
      </c>
      <c r="P1489" s="19">
        <f t="shared" si="126"/>
        <v>0.76861489191353083</v>
      </c>
      <c r="Q1489" s="48">
        <v>289</v>
      </c>
      <c r="R1489" s="19">
        <f t="shared" si="127"/>
        <v>0.23138510808646917</v>
      </c>
      <c r="S1489" s="48">
        <v>1249</v>
      </c>
      <c r="T1489" s="49"/>
      <c r="U1489" s="49"/>
    </row>
    <row r="1490" spans="3:21" x14ac:dyDescent="0.3">
      <c r="C1490" s="117" t="s">
        <v>569</v>
      </c>
      <c r="D1490" s="47" t="s">
        <v>460</v>
      </c>
      <c r="E1490" s="48">
        <v>956</v>
      </c>
      <c r="F1490" s="19">
        <f t="shared" si="128"/>
        <v>0.99583333333333335</v>
      </c>
      <c r="G1490" s="48">
        <v>289</v>
      </c>
      <c r="H1490" s="19">
        <f t="shared" si="129"/>
        <v>1</v>
      </c>
      <c r="I1490" s="48">
        <v>1245</v>
      </c>
      <c r="J1490" s="113">
        <v>1.208</v>
      </c>
      <c r="K1490" s="113">
        <v>0.57899999999999996</v>
      </c>
      <c r="M1490" s="117" t="s">
        <v>400</v>
      </c>
      <c r="N1490" s="47" t="s">
        <v>82</v>
      </c>
      <c r="O1490" s="48">
        <v>956</v>
      </c>
      <c r="P1490" s="19">
        <f t="shared" si="126"/>
        <v>0.76787148594377508</v>
      </c>
      <c r="Q1490" s="48">
        <v>289</v>
      </c>
      <c r="R1490" s="19">
        <f t="shared" si="127"/>
        <v>0.23212851405622489</v>
      </c>
      <c r="S1490" s="48">
        <v>1245</v>
      </c>
      <c r="T1490" s="113">
        <v>1.208</v>
      </c>
      <c r="U1490" s="113">
        <v>0.57899999999999996</v>
      </c>
    </row>
    <row r="1491" spans="3:21" x14ac:dyDescent="0.3">
      <c r="C1491" s="118"/>
      <c r="D1491" s="47" t="s">
        <v>461</v>
      </c>
      <c r="E1491" s="48">
        <v>4</v>
      </c>
      <c r="F1491" s="19">
        <f t="shared" si="128"/>
        <v>4.1666666666666666E-3</v>
      </c>
      <c r="G1491" s="48">
        <v>0</v>
      </c>
      <c r="H1491" s="19">
        <f t="shared" si="129"/>
        <v>0</v>
      </c>
      <c r="I1491" s="48">
        <v>4</v>
      </c>
      <c r="J1491" s="113"/>
      <c r="K1491" s="113"/>
      <c r="M1491" s="118"/>
      <c r="N1491" s="47" t="s">
        <v>83</v>
      </c>
      <c r="O1491" s="48">
        <v>4</v>
      </c>
      <c r="P1491" s="19">
        <f t="shared" si="126"/>
        <v>1</v>
      </c>
      <c r="Q1491" s="48">
        <v>0</v>
      </c>
      <c r="R1491" s="19">
        <f t="shared" si="127"/>
        <v>0</v>
      </c>
      <c r="S1491" s="48">
        <v>4</v>
      </c>
      <c r="T1491" s="113"/>
      <c r="U1491" s="113"/>
    </row>
    <row r="1492" spans="3:21" x14ac:dyDescent="0.3">
      <c r="C1492" s="117" t="s">
        <v>570</v>
      </c>
      <c r="D1492" s="47" t="s">
        <v>460</v>
      </c>
      <c r="E1492" s="48">
        <v>956</v>
      </c>
      <c r="F1492" s="19">
        <f t="shared" si="128"/>
        <v>0.99583333333333335</v>
      </c>
      <c r="G1492" s="48">
        <v>287</v>
      </c>
      <c r="H1492" s="19">
        <f t="shared" si="129"/>
        <v>0.99307958477508651</v>
      </c>
      <c r="I1492" s="48">
        <v>1243</v>
      </c>
      <c r="J1492" s="113">
        <v>0.35199999999999998</v>
      </c>
      <c r="K1492" s="113">
        <v>0.627</v>
      </c>
      <c r="M1492" s="117" t="s">
        <v>401</v>
      </c>
      <c r="N1492" s="47" t="s">
        <v>82</v>
      </c>
      <c r="O1492" s="48">
        <v>956</v>
      </c>
      <c r="P1492" s="19">
        <f t="shared" si="126"/>
        <v>0.76910699919549474</v>
      </c>
      <c r="Q1492" s="48">
        <v>287</v>
      </c>
      <c r="R1492" s="19">
        <f t="shared" si="127"/>
        <v>0.23089300080450523</v>
      </c>
      <c r="S1492" s="48">
        <v>1243</v>
      </c>
      <c r="T1492" s="113">
        <v>0.35199999999999998</v>
      </c>
      <c r="U1492" s="113">
        <v>0.627</v>
      </c>
    </row>
    <row r="1493" spans="3:21" x14ac:dyDescent="0.3">
      <c r="C1493" s="118"/>
      <c r="D1493" s="47" t="s">
        <v>461</v>
      </c>
      <c r="E1493" s="48">
        <v>4</v>
      </c>
      <c r="F1493" s="19">
        <f t="shared" si="128"/>
        <v>4.1666666666666666E-3</v>
      </c>
      <c r="G1493" s="48">
        <v>2</v>
      </c>
      <c r="H1493" s="19">
        <f t="shared" si="129"/>
        <v>6.920415224913495E-3</v>
      </c>
      <c r="I1493" s="48">
        <v>6</v>
      </c>
      <c r="J1493" s="113"/>
      <c r="K1493" s="113"/>
      <c r="M1493" s="118"/>
      <c r="N1493" s="47" t="s">
        <v>83</v>
      </c>
      <c r="O1493" s="48">
        <v>4</v>
      </c>
      <c r="P1493" s="19">
        <f t="shared" si="126"/>
        <v>0.66666666666666663</v>
      </c>
      <c r="Q1493" s="48">
        <v>2</v>
      </c>
      <c r="R1493" s="19">
        <f t="shared" si="127"/>
        <v>0.33333333333333331</v>
      </c>
      <c r="S1493" s="48">
        <v>6</v>
      </c>
      <c r="T1493" s="113"/>
      <c r="U1493" s="113"/>
    </row>
    <row r="1494" spans="3:21" x14ac:dyDescent="0.3">
      <c r="C1494" s="117" t="s">
        <v>571</v>
      </c>
      <c r="D1494" s="47" t="s">
        <v>632</v>
      </c>
      <c r="E1494" s="48">
        <v>741</v>
      </c>
      <c r="F1494" s="19">
        <f t="shared" si="128"/>
        <v>0.77187499999999998</v>
      </c>
      <c r="G1494" s="48">
        <v>223</v>
      </c>
      <c r="H1494" s="19">
        <f t="shared" si="129"/>
        <v>0.77162629757785473</v>
      </c>
      <c r="I1494" s="48">
        <v>964</v>
      </c>
      <c r="J1494" s="113">
        <v>3.173</v>
      </c>
      <c r="K1494" s="113">
        <v>0.52900000000000003</v>
      </c>
      <c r="M1494" s="117" t="s">
        <v>402</v>
      </c>
      <c r="N1494" s="47" t="s">
        <v>121</v>
      </c>
      <c r="O1494" s="48">
        <v>741</v>
      </c>
      <c r="P1494" s="19">
        <f t="shared" si="126"/>
        <v>0.76867219917012453</v>
      </c>
      <c r="Q1494" s="48">
        <v>223</v>
      </c>
      <c r="R1494" s="19">
        <f t="shared" si="127"/>
        <v>0.23132780082987553</v>
      </c>
      <c r="S1494" s="48">
        <v>964</v>
      </c>
      <c r="T1494" s="113">
        <v>3.173</v>
      </c>
      <c r="U1494" s="113">
        <v>0.52900000000000003</v>
      </c>
    </row>
    <row r="1495" spans="3:21" x14ac:dyDescent="0.3">
      <c r="C1495" s="118"/>
      <c r="D1495" s="47" t="s">
        <v>572</v>
      </c>
      <c r="E1495" s="48">
        <v>1</v>
      </c>
      <c r="F1495" s="19">
        <f t="shared" si="128"/>
        <v>1.0416666666666667E-3</v>
      </c>
      <c r="G1495" s="48">
        <v>1</v>
      </c>
      <c r="H1495" s="19">
        <f t="shared" si="129"/>
        <v>3.4602076124567475E-3</v>
      </c>
      <c r="I1495" s="48">
        <v>2</v>
      </c>
      <c r="J1495" s="113"/>
      <c r="K1495" s="113"/>
      <c r="M1495" s="118"/>
      <c r="N1495" s="47" t="s">
        <v>122</v>
      </c>
      <c r="O1495" s="48">
        <v>1</v>
      </c>
      <c r="P1495" s="19">
        <f t="shared" si="126"/>
        <v>0.5</v>
      </c>
      <c r="Q1495" s="48">
        <v>1</v>
      </c>
      <c r="R1495" s="19">
        <f t="shared" si="127"/>
        <v>0.5</v>
      </c>
      <c r="S1495" s="48">
        <v>2</v>
      </c>
      <c r="T1495" s="113"/>
      <c r="U1495" s="113"/>
    </row>
    <row r="1496" spans="3:21" ht="22.8" x14ac:dyDescent="0.3">
      <c r="C1496" s="118"/>
      <c r="D1496" s="47" t="s">
        <v>573</v>
      </c>
      <c r="E1496" s="48">
        <v>102</v>
      </c>
      <c r="F1496" s="19">
        <f t="shared" si="128"/>
        <v>0.10625</v>
      </c>
      <c r="G1496" s="48">
        <v>24</v>
      </c>
      <c r="H1496" s="19">
        <f t="shared" si="129"/>
        <v>8.3044982698961933E-2</v>
      </c>
      <c r="I1496" s="48">
        <v>126</v>
      </c>
      <c r="J1496" s="113"/>
      <c r="K1496" s="113"/>
      <c r="M1496" s="118"/>
      <c r="N1496" s="47" t="s">
        <v>123</v>
      </c>
      <c r="O1496" s="48">
        <v>102</v>
      </c>
      <c r="P1496" s="19">
        <f t="shared" si="126"/>
        <v>0.80952380952380953</v>
      </c>
      <c r="Q1496" s="48">
        <v>24</v>
      </c>
      <c r="R1496" s="19">
        <f t="shared" si="127"/>
        <v>0.19047619047619047</v>
      </c>
      <c r="S1496" s="48">
        <v>126</v>
      </c>
      <c r="T1496" s="113"/>
      <c r="U1496" s="113"/>
    </row>
    <row r="1497" spans="3:21" ht="34.200000000000003" x14ac:dyDescent="0.3">
      <c r="C1497" s="118"/>
      <c r="D1497" s="47" t="s">
        <v>633</v>
      </c>
      <c r="E1497" s="48">
        <v>82</v>
      </c>
      <c r="F1497" s="19">
        <f t="shared" si="128"/>
        <v>8.5416666666666669E-2</v>
      </c>
      <c r="G1497" s="48">
        <v>31</v>
      </c>
      <c r="H1497" s="19">
        <f t="shared" si="129"/>
        <v>0.10726643598615918</v>
      </c>
      <c r="I1497" s="48">
        <v>113</v>
      </c>
      <c r="J1497" s="113"/>
      <c r="K1497" s="113"/>
      <c r="M1497" s="118"/>
      <c r="N1497" s="47" t="s">
        <v>124</v>
      </c>
      <c r="O1497" s="48">
        <v>82</v>
      </c>
      <c r="P1497" s="19">
        <f t="shared" si="126"/>
        <v>0.72566371681415931</v>
      </c>
      <c r="Q1497" s="48">
        <v>31</v>
      </c>
      <c r="R1497" s="19">
        <f t="shared" si="127"/>
        <v>0.27433628318584069</v>
      </c>
      <c r="S1497" s="48">
        <v>113</v>
      </c>
      <c r="T1497" s="113"/>
      <c r="U1497" s="113"/>
    </row>
    <row r="1498" spans="3:21" x14ac:dyDescent="0.3">
      <c r="C1498" s="118"/>
      <c r="D1498" s="47" t="s">
        <v>634</v>
      </c>
      <c r="E1498" s="48">
        <v>34</v>
      </c>
      <c r="F1498" s="19">
        <f t="shared" si="128"/>
        <v>3.5416666666666666E-2</v>
      </c>
      <c r="G1498" s="48">
        <v>10</v>
      </c>
      <c r="H1498" s="19">
        <f t="shared" si="129"/>
        <v>3.4602076124567477E-2</v>
      </c>
      <c r="I1498" s="48">
        <v>44</v>
      </c>
      <c r="J1498" s="113"/>
      <c r="K1498" s="113"/>
      <c r="M1498" s="118"/>
      <c r="N1498" s="47" t="s">
        <v>125</v>
      </c>
      <c r="O1498" s="48">
        <v>34</v>
      </c>
      <c r="P1498" s="19">
        <f t="shared" si="126"/>
        <v>0.77272727272727271</v>
      </c>
      <c r="Q1498" s="48">
        <v>10</v>
      </c>
      <c r="R1498" s="19">
        <f t="shared" si="127"/>
        <v>0.22727272727272727</v>
      </c>
      <c r="S1498" s="48">
        <v>44</v>
      </c>
      <c r="T1498" s="113"/>
      <c r="U1498" s="113"/>
    </row>
    <row r="1499" spans="3:21" x14ac:dyDescent="0.3">
      <c r="C1499" s="117" t="s">
        <v>635</v>
      </c>
      <c r="D1499" s="47" t="s">
        <v>636</v>
      </c>
      <c r="E1499" s="48">
        <v>130</v>
      </c>
      <c r="F1499" s="19">
        <f t="shared" si="128"/>
        <v>0.13541666666666666</v>
      </c>
      <c r="G1499" s="48">
        <v>39</v>
      </c>
      <c r="H1499" s="19">
        <f t="shared" si="129"/>
        <v>0.13494809688581316</v>
      </c>
      <c r="I1499" s="48">
        <v>169</v>
      </c>
      <c r="J1499" s="113">
        <v>3.173</v>
      </c>
      <c r="K1499" s="113">
        <v>0.52900000000000003</v>
      </c>
      <c r="M1499" s="117" t="s">
        <v>403</v>
      </c>
      <c r="N1499" s="47" t="s">
        <v>127</v>
      </c>
      <c r="O1499" s="48">
        <v>130</v>
      </c>
      <c r="P1499" s="19">
        <f t="shared" si="126"/>
        <v>0.76923076923076927</v>
      </c>
      <c r="Q1499" s="48">
        <v>39</v>
      </c>
      <c r="R1499" s="19">
        <f t="shared" si="127"/>
        <v>0.23076923076923078</v>
      </c>
      <c r="S1499" s="48">
        <v>169</v>
      </c>
      <c r="T1499" s="113">
        <v>3.173</v>
      </c>
      <c r="U1499" s="113">
        <v>0.52900000000000003</v>
      </c>
    </row>
    <row r="1500" spans="3:21" x14ac:dyDescent="0.3">
      <c r="C1500" s="118"/>
      <c r="D1500" s="47" t="s">
        <v>637</v>
      </c>
      <c r="E1500" s="48">
        <v>628</v>
      </c>
      <c r="F1500" s="19">
        <f t="shared" si="128"/>
        <v>0.65416666666666667</v>
      </c>
      <c r="G1500" s="48">
        <v>205</v>
      </c>
      <c r="H1500" s="19">
        <f t="shared" si="129"/>
        <v>0.70934256055363321</v>
      </c>
      <c r="I1500" s="48">
        <v>833</v>
      </c>
      <c r="J1500" s="113"/>
      <c r="K1500" s="113"/>
      <c r="M1500" s="118"/>
      <c r="N1500" s="47" t="s">
        <v>128</v>
      </c>
      <c r="O1500" s="48">
        <v>628</v>
      </c>
      <c r="P1500" s="19">
        <f t="shared" si="126"/>
        <v>0.75390156062424973</v>
      </c>
      <c r="Q1500" s="48">
        <v>205</v>
      </c>
      <c r="R1500" s="19">
        <f t="shared" si="127"/>
        <v>0.24609843937575029</v>
      </c>
      <c r="S1500" s="48">
        <v>833</v>
      </c>
      <c r="T1500" s="113"/>
      <c r="U1500" s="113"/>
    </row>
    <row r="1501" spans="3:21" x14ac:dyDescent="0.3">
      <c r="C1501" s="118"/>
      <c r="D1501" s="47" t="s">
        <v>574</v>
      </c>
      <c r="E1501" s="48">
        <v>202</v>
      </c>
      <c r="F1501" s="19">
        <f t="shared" si="128"/>
        <v>0.21041666666666667</v>
      </c>
      <c r="G1501" s="48">
        <v>45</v>
      </c>
      <c r="H1501" s="19">
        <f t="shared" si="129"/>
        <v>0.15570934256055363</v>
      </c>
      <c r="I1501" s="48">
        <v>247</v>
      </c>
      <c r="J1501" s="113"/>
      <c r="K1501" s="113"/>
      <c r="M1501" s="118"/>
      <c r="N1501" s="47" t="s">
        <v>129</v>
      </c>
      <c r="O1501" s="48">
        <v>202</v>
      </c>
      <c r="P1501" s="19">
        <f t="shared" si="126"/>
        <v>0.81781376518218618</v>
      </c>
      <c r="Q1501" s="48">
        <v>45</v>
      </c>
      <c r="R1501" s="19">
        <f t="shared" si="127"/>
        <v>0.18218623481781376</v>
      </c>
      <c r="S1501" s="48">
        <v>247</v>
      </c>
      <c r="T1501" s="113"/>
      <c r="U1501" s="113"/>
    </row>
    <row r="1502" spans="3:21" x14ac:dyDescent="0.3">
      <c r="C1502" s="117" t="s">
        <v>638</v>
      </c>
      <c r="D1502" s="47" t="s">
        <v>639</v>
      </c>
      <c r="E1502" s="48">
        <v>73</v>
      </c>
      <c r="F1502" s="19">
        <f t="shared" si="128"/>
        <v>7.604166666666666E-2</v>
      </c>
      <c r="G1502" s="48">
        <v>81</v>
      </c>
      <c r="H1502" s="19">
        <f t="shared" si="129"/>
        <v>0.28027681660899656</v>
      </c>
      <c r="I1502" s="48">
        <v>154</v>
      </c>
      <c r="J1502" s="113">
        <v>119.196</v>
      </c>
      <c r="K1502" s="114">
        <v>1E-3</v>
      </c>
      <c r="M1502" s="117" t="s">
        <v>404</v>
      </c>
      <c r="N1502" s="47" t="s">
        <v>131</v>
      </c>
      <c r="O1502" s="48">
        <v>73</v>
      </c>
      <c r="P1502" s="19">
        <f t="shared" si="126"/>
        <v>0.47402597402597402</v>
      </c>
      <c r="Q1502" s="48">
        <v>81</v>
      </c>
      <c r="R1502" s="19">
        <f t="shared" si="127"/>
        <v>0.52597402597402598</v>
      </c>
      <c r="S1502" s="48">
        <v>154</v>
      </c>
      <c r="T1502" s="113">
        <v>119.196</v>
      </c>
      <c r="U1502" s="114">
        <v>1E-3</v>
      </c>
    </row>
    <row r="1503" spans="3:21" x14ac:dyDescent="0.3">
      <c r="C1503" s="118"/>
      <c r="D1503" s="47" t="s">
        <v>632</v>
      </c>
      <c r="E1503" s="48">
        <v>887</v>
      </c>
      <c r="F1503" s="19">
        <f t="shared" si="128"/>
        <v>0.92395833333333333</v>
      </c>
      <c r="G1503" s="48">
        <v>199</v>
      </c>
      <c r="H1503" s="19">
        <f t="shared" si="129"/>
        <v>0.68858131487889274</v>
      </c>
      <c r="I1503" s="48">
        <v>1086</v>
      </c>
      <c r="J1503" s="113"/>
      <c r="K1503" s="113"/>
      <c r="M1503" s="118"/>
      <c r="N1503" s="47" t="s">
        <v>121</v>
      </c>
      <c r="O1503" s="48">
        <v>887</v>
      </c>
      <c r="P1503" s="19">
        <f t="shared" si="126"/>
        <v>0.81675874769797419</v>
      </c>
      <c r="Q1503" s="48">
        <v>199</v>
      </c>
      <c r="R1503" s="19">
        <f t="shared" si="127"/>
        <v>0.18324125230202579</v>
      </c>
      <c r="S1503" s="48">
        <v>1086</v>
      </c>
      <c r="T1503" s="113"/>
      <c r="U1503" s="113"/>
    </row>
    <row r="1504" spans="3:21" x14ac:dyDescent="0.3">
      <c r="C1504" s="118"/>
      <c r="D1504" s="47" t="s">
        <v>640</v>
      </c>
      <c r="E1504" s="48">
        <v>0</v>
      </c>
      <c r="F1504" s="19">
        <f t="shared" si="128"/>
        <v>0</v>
      </c>
      <c r="G1504" s="48">
        <v>9</v>
      </c>
      <c r="H1504" s="19">
        <f t="shared" si="129"/>
        <v>3.1141868512110725E-2</v>
      </c>
      <c r="I1504" s="48">
        <v>9</v>
      </c>
      <c r="J1504" s="113"/>
      <c r="K1504" s="113"/>
      <c r="M1504" s="118"/>
      <c r="N1504" s="47" t="s">
        <v>132</v>
      </c>
      <c r="O1504" s="48">
        <v>0</v>
      </c>
      <c r="P1504" s="19">
        <f t="shared" si="126"/>
        <v>0</v>
      </c>
      <c r="Q1504" s="48">
        <v>9</v>
      </c>
      <c r="R1504" s="19">
        <f t="shared" si="127"/>
        <v>1</v>
      </c>
      <c r="S1504" s="48">
        <v>9</v>
      </c>
      <c r="T1504" s="113"/>
      <c r="U1504" s="113"/>
    </row>
    <row r="1505" spans="3:21" x14ac:dyDescent="0.3">
      <c r="C1505" s="117" t="s">
        <v>641</v>
      </c>
      <c r="D1505" s="47" t="s">
        <v>642</v>
      </c>
      <c r="E1505" s="48">
        <v>64</v>
      </c>
      <c r="F1505" s="19">
        <f t="shared" si="128"/>
        <v>6.6666666666666666E-2</v>
      </c>
      <c r="G1505" s="48">
        <v>21</v>
      </c>
      <c r="H1505" s="19">
        <f t="shared" si="129"/>
        <v>7.2664359861591699E-2</v>
      </c>
      <c r="I1505" s="48">
        <v>85</v>
      </c>
      <c r="J1505" s="113">
        <v>4.32</v>
      </c>
      <c r="K1505" s="113">
        <v>0.36399999999999999</v>
      </c>
      <c r="M1505" s="117" t="s">
        <v>405</v>
      </c>
      <c r="N1505" s="47" t="s">
        <v>134</v>
      </c>
      <c r="O1505" s="48">
        <v>64</v>
      </c>
      <c r="P1505" s="19">
        <f t="shared" si="126"/>
        <v>0.75294117647058822</v>
      </c>
      <c r="Q1505" s="48">
        <v>21</v>
      </c>
      <c r="R1505" s="19">
        <f t="shared" si="127"/>
        <v>0.24705882352941178</v>
      </c>
      <c r="S1505" s="48">
        <v>85</v>
      </c>
      <c r="T1505" s="113">
        <v>4.32</v>
      </c>
      <c r="U1505" s="113">
        <v>0.36399999999999999</v>
      </c>
    </row>
    <row r="1506" spans="3:21" x14ac:dyDescent="0.3">
      <c r="C1506" s="118"/>
      <c r="D1506" s="47" t="s">
        <v>643</v>
      </c>
      <c r="E1506" s="48">
        <v>89</v>
      </c>
      <c r="F1506" s="19">
        <f t="shared" si="128"/>
        <v>9.2708333333333337E-2</v>
      </c>
      <c r="G1506" s="48">
        <v>35</v>
      </c>
      <c r="H1506" s="19">
        <f t="shared" si="129"/>
        <v>0.12110726643598616</v>
      </c>
      <c r="I1506" s="48">
        <v>124</v>
      </c>
      <c r="J1506" s="113"/>
      <c r="K1506" s="113"/>
      <c r="M1506" s="118"/>
      <c r="N1506" s="47" t="s">
        <v>135</v>
      </c>
      <c r="O1506" s="48">
        <v>89</v>
      </c>
      <c r="P1506" s="19">
        <f t="shared" si="126"/>
        <v>0.717741935483871</v>
      </c>
      <c r="Q1506" s="48">
        <v>35</v>
      </c>
      <c r="R1506" s="19">
        <f t="shared" si="127"/>
        <v>0.28225806451612906</v>
      </c>
      <c r="S1506" s="48">
        <v>124</v>
      </c>
      <c r="T1506" s="113"/>
      <c r="U1506" s="113"/>
    </row>
    <row r="1507" spans="3:21" ht="15.75" customHeight="1" x14ac:dyDescent="0.3">
      <c r="C1507" s="118"/>
      <c r="D1507" s="47" t="s">
        <v>575</v>
      </c>
      <c r="E1507" s="48">
        <v>283</v>
      </c>
      <c r="F1507" s="19">
        <f t="shared" si="128"/>
        <v>0.29479166666666667</v>
      </c>
      <c r="G1507" s="48">
        <v>70</v>
      </c>
      <c r="H1507" s="19">
        <f t="shared" si="129"/>
        <v>0.24221453287197231</v>
      </c>
      <c r="I1507" s="48">
        <v>353</v>
      </c>
      <c r="J1507" s="113"/>
      <c r="K1507" s="113"/>
      <c r="M1507" s="118"/>
      <c r="N1507" s="47" t="s">
        <v>136</v>
      </c>
      <c r="O1507" s="48">
        <v>283</v>
      </c>
      <c r="P1507" s="19">
        <f t="shared" si="126"/>
        <v>0.80169971671388107</v>
      </c>
      <c r="Q1507" s="48">
        <v>70</v>
      </c>
      <c r="R1507" s="19">
        <f t="shared" si="127"/>
        <v>0.19830028328611898</v>
      </c>
      <c r="S1507" s="48">
        <v>353</v>
      </c>
      <c r="T1507" s="113"/>
      <c r="U1507" s="113"/>
    </row>
    <row r="1508" spans="3:21" x14ac:dyDescent="0.3">
      <c r="C1508" s="118"/>
      <c r="D1508" s="47" t="s">
        <v>644</v>
      </c>
      <c r="E1508" s="48">
        <v>35</v>
      </c>
      <c r="F1508" s="19">
        <f t="shared" si="128"/>
        <v>3.6458333333333336E-2</v>
      </c>
      <c r="G1508" s="48">
        <v>12</v>
      </c>
      <c r="H1508" s="19">
        <f t="shared" si="129"/>
        <v>4.1522491349480967E-2</v>
      </c>
      <c r="I1508" s="48">
        <v>47</v>
      </c>
      <c r="J1508" s="113"/>
      <c r="K1508" s="113"/>
      <c r="M1508" s="118"/>
      <c r="N1508" s="47" t="s">
        <v>137</v>
      </c>
      <c r="O1508" s="48">
        <v>35</v>
      </c>
      <c r="P1508" s="19">
        <f t="shared" si="126"/>
        <v>0.74468085106382975</v>
      </c>
      <c r="Q1508" s="48">
        <v>12</v>
      </c>
      <c r="R1508" s="19">
        <f t="shared" si="127"/>
        <v>0.25531914893617019</v>
      </c>
      <c r="S1508" s="48">
        <v>47</v>
      </c>
      <c r="T1508" s="113"/>
      <c r="U1508" s="113"/>
    </row>
    <row r="1509" spans="3:21" x14ac:dyDescent="0.3">
      <c r="C1509" s="118"/>
      <c r="D1509" s="47" t="s">
        <v>645</v>
      </c>
      <c r="E1509" s="48">
        <v>489</v>
      </c>
      <c r="F1509" s="19">
        <f t="shared" si="128"/>
        <v>0.50937500000000002</v>
      </c>
      <c r="G1509" s="48">
        <v>151</v>
      </c>
      <c r="H1509" s="19">
        <f t="shared" si="129"/>
        <v>0.52249134948096887</v>
      </c>
      <c r="I1509" s="48">
        <v>640</v>
      </c>
      <c r="J1509" s="113"/>
      <c r="K1509" s="113"/>
      <c r="M1509" s="118"/>
      <c r="N1509" s="47" t="s">
        <v>138</v>
      </c>
      <c r="O1509" s="48">
        <v>489</v>
      </c>
      <c r="P1509" s="19">
        <f t="shared" si="126"/>
        <v>0.76406249999999998</v>
      </c>
      <c r="Q1509" s="48">
        <v>151</v>
      </c>
      <c r="R1509" s="19">
        <f t="shared" si="127"/>
        <v>0.23593749999999999</v>
      </c>
      <c r="S1509" s="48">
        <v>640</v>
      </c>
      <c r="T1509" s="113"/>
      <c r="U1509" s="113"/>
    </row>
    <row r="1510" spans="3:21" x14ac:dyDescent="0.3">
      <c r="C1510" s="117" t="s">
        <v>646</v>
      </c>
      <c r="D1510" s="47" t="s">
        <v>595</v>
      </c>
      <c r="E1510" s="48">
        <v>64</v>
      </c>
      <c r="F1510" s="19">
        <f t="shared" si="128"/>
        <v>6.6666666666666666E-2</v>
      </c>
      <c r="G1510" s="48">
        <v>21</v>
      </c>
      <c r="H1510" s="19">
        <f t="shared" si="129"/>
        <v>7.2664359861591699E-2</v>
      </c>
      <c r="I1510" s="48">
        <v>85</v>
      </c>
      <c r="J1510" s="113">
        <v>3.8820000000000001</v>
      </c>
      <c r="K1510" s="113">
        <v>0.42199999999999999</v>
      </c>
      <c r="M1510" s="117" t="s">
        <v>406</v>
      </c>
      <c r="N1510" s="47" t="s">
        <v>140</v>
      </c>
      <c r="O1510" s="48">
        <v>64</v>
      </c>
      <c r="P1510" s="19">
        <f t="shared" si="126"/>
        <v>0.75294117647058822</v>
      </c>
      <c r="Q1510" s="48">
        <v>21</v>
      </c>
      <c r="R1510" s="19">
        <f t="shared" si="127"/>
        <v>0.24705882352941178</v>
      </c>
      <c r="S1510" s="48">
        <v>85</v>
      </c>
      <c r="T1510" s="113">
        <v>3.8820000000000001</v>
      </c>
      <c r="U1510" s="113">
        <v>0.42199999999999999</v>
      </c>
    </row>
    <row r="1511" spans="3:21" x14ac:dyDescent="0.3">
      <c r="C1511" s="118"/>
      <c r="D1511" s="47" t="s">
        <v>647</v>
      </c>
      <c r="E1511" s="48">
        <v>275</v>
      </c>
      <c r="F1511" s="19">
        <f t="shared" si="128"/>
        <v>0.28645833333333331</v>
      </c>
      <c r="G1511" s="48">
        <v>67</v>
      </c>
      <c r="H1511" s="19">
        <f t="shared" si="129"/>
        <v>0.23183391003460208</v>
      </c>
      <c r="I1511" s="48">
        <v>342</v>
      </c>
      <c r="J1511" s="113"/>
      <c r="K1511" s="113"/>
      <c r="M1511" s="118"/>
      <c r="N1511" s="47" t="s">
        <v>141</v>
      </c>
      <c r="O1511" s="48">
        <v>275</v>
      </c>
      <c r="P1511" s="19">
        <f t="shared" si="126"/>
        <v>0.80409356725146197</v>
      </c>
      <c r="Q1511" s="48">
        <v>67</v>
      </c>
      <c r="R1511" s="19">
        <f t="shared" si="127"/>
        <v>0.195906432748538</v>
      </c>
      <c r="S1511" s="48">
        <v>342</v>
      </c>
      <c r="T1511" s="113"/>
      <c r="U1511" s="113"/>
    </row>
    <row r="1512" spans="3:21" ht="22.8" x14ac:dyDescent="0.3">
      <c r="C1512" s="118"/>
      <c r="D1512" s="47" t="s">
        <v>576</v>
      </c>
      <c r="E1512" s="48">
        <v>569</v>
      </c>
      <c r="F1512" s="19">
        <f t="shared" si="128"/>
        <v>0.59270833333333328</v>
      </c>
      <c r="G1512" s="48">
        <v>182</v>
      </c>
      <c r="H1512" s="19">
        <f t="shared" si="129"/>
        <v>0.62975778546712802</v>
      </c>
      <c r="I1512" s="48">
        <v>751</v>
      </c>
      <c r="J1512" s="113"/>
      <c r="K1512" s="113"/>
      <c r="M1512" s="118"/>
      <c r="N1512" s="47" t="s">
        <v>142</v>
      </c>
      <c r="O1512" s="48">
        <v>569</v>
      </c>
      <c r="P1512" s="19">
        <f t="shared" si="126"/>
        <v>0.75765645805592541</v>
      </c>
      <c r="Q1512" s="48">
        <v>182</v>
      </c>
      <c r="R1512" s="19">
        <f t="shared" si="127"/>
        <v>0.24234354194407456</v>
      </c>
      <c r="S1512" s="48">
        <v>751</v>
      </c>
      <c r="T1512" s="113"/>
      <c r="U1512" s="113"/>
    </row>
    <row r="1513" spans="3:21" ht="22.8" x14ac:dyDescent="0.3">
      <c r="C1513" s="118"/>
      <c r="D1513" s="47" t="s">
        <v>648</v>
      </c>
      <c r="E1513" s="48">
        <v>20</v>
      </c>
      <c r="F1513" s="19">
        <f t="shared" si="128"/>
        <v>2.0833333333333332E-2</v>
      </c>
      <c r="G1513" s="48">
        <v>6</v>
      </c>
      <c r="H1513" s="19">
        <f t="shared" si="129"/>
        <v>2.0761245674740483E-2</v>
      </c>
      <c r="I1513" s="48">
        <v>26</v>
      </c>
      <c r="J1513" s="113"/>
      <c r="K1513" s="113"/>
      <c r="M1513" s="118"/>
      <c r="N1513" s="47" t="s">
        <v>143</v>
      </c>
      <c r="O1513" s="48">
        <v>20</v>
      </c>
      <c r="P1513" s="19">
        <f t="shared" si="126"/>
        <v>0.76923076923076927</v>
      </c>
      <c r="Q1513" s="48">
        <v>6</v>
      </c>
      <c r="R1513" s="19">
        <f t="shared" si="127"/>
        <v>0.23076923076923078</v>
      </c>
      <c r="S1513" s="48">
        <v>26</v>
      </c>
      <c r="T1513" s="113"/>
      <c r="U1513" s="113"/>
    </row>
    <row r="1514" spans="3:21" ht="22.8" x14ac:dyDescent="0.3">
      <c r="C1514" s="118"/>
      <c r="D1514" s="47" t="s">
        <v>649</v>
      </c>
      <c r="E1514" s="48">
        <v>32</v>
      </c>
      <c r="F1514" s="19">
        <f t="shared" si="128"/>
        <v>3.3333333333333333E-2</v>
      </c>
      <c r="G1514" s="48">
        <v>13</v>
      </c>
      <c r="H1514" s="19">
        <f t="shared" si="129"/>
        <v>4.4982698961937718E-2</v>
      </c>
      <c r="I1514" s="48">
        <v>45</v>
      </c>
      <c r="J1514" s="113"/>
      <c r="K1514" s="113"/>
      <c r="M1514" s="118"/>
      <c r="N1514" s="47" t="s">
        <v>144</v>
      </c>
      <c r="O1514" s="48">
        <v>32</v>
      </c>
      <c r="P1514" s="19">
        <f t="shared" si="126"/>
        <v>0.71111111111111114</v>
      </c>
      <c r="Q1514" s="48">
        <v>13</v>
      </c>
      <c r="R1514" s="19">
        <f t="shared" si="127"/>
        <v>0.28888888888888886</v>
      </c>
      <c r="S1514" s="48">
        <v>45</v>
      </c>
      <c r="T1514" s="113"/>
      <c r="U1514" s="113"/>
    </row>
    <row r="1515" spans="3:21" x14ac:dyDescent="0.3">
      <c r="C1515" s="117" t="s">
        <v>650</v>
      </c>
      <c r="D1515" s="47" t="s">
        <v>651</v>
      </c>
      <c r="E1515" s="48">
        <v>289</v>
      </c>
      <c r="F1515" s="19">
        <f t="shared" si="128"/>
        <v>0.30104166666666665</v>
      </c>
      <c r="G1515" s="48">
        <v>88</v>
      </c>
      <c r="H1515" s="19">
        <f t="shared" si="129"/>
        <v>0.30449826989619377</v>
      </c>
      <c r="I1515" s="48">
        <v>377</v>
      </c>
      <c r="J1515" s="113">
        <v>0.217</v>
      </c>
      <c r="K1515" s="113">
        <v>0.89700000000000002</v>
      </c>
      <c r="M1515" s="117" t="s">
        <v>407</v>
      </c>
      <c r="N1515" s="47" t="s">
        <v>146</v>
      </c>
      <c r="O1515" s="48">
        <v>289</v>
      </c>
      <c r="P1515" s="19">
        <f t="shared" si="126"/>
        <v>0.76657824933687002</v>
      </c>
      <c r="Q1515" s="48">
        <v>88</v>
      </c>
      <c r="R1515" s="19">
        <f t="shared" si="127"/>
        <v>0.23342175066312998</v>
      </c>
      <c r="S1515" s="48">
        <v>377</v>
      </c>
      <c r="T1515" s="113">
        <v>0.217</v>
      </c>
      <c r="U1515" s="113">
        <v>0.89700000000000002</v>
      </c>
    </row>
    <row r="1516" spans="3:21" x14ac:dyDescent="0.3">
      <c r="C1516" s="118"/>
      <c r="D1516" s="47" t="s">
        <v>652</v>
      </c>
      <c r="E1516" s="48">
        <v>326</v>
      </c>
      <c r="F1516" s="19">
        <f t="shared" si="128"/>
        <v>0.33958333333333335</v>
      </c>
      <c r="G1516" s="48">
        <v>94</v>
      </c>
      <c r="H1516" s="19">
        <f t="shared" si="129"/>
        <v>0.32525951557093424</v>
      </c>
      <c r="I1516" s="48">
        <v>420</v>
      </c>
      <c r="J1516" s="113"/>
      <c r="K1516" s="113"/>
      <c r="M1516" s="118"/>
      <c r="N1516" s="47" t="s">
        <v>147</v>
      </c>
      <c r="O1516" s="48">
        <v>326</v>
      </c>
      <c r="P1516" s="19">
        <f t="shared" si="126"/>
        <v>0.77619047619047621</v>
      </c>
      <c r="Q1516" s="48">
        <v>94</v>
      </c>
      <c r="R1516" s="19">
        <f t="shared" si="127"/>
        <v>0.22380952380952382</v>
      </c>
      <c r="S1516" s="48">
        <v>420</v>
      </c>
      <c r="T1516" s="113"/>
      <c r="U1516" s="113"/>
    </row>
    <row r="1517" spans="3:21" ht="15.75" customHeight="1" x14ac:dyDescent="0.3">
      <c r="C1517" s="118"/>
      <c r="D1517" s="47" t="s">
        <v>577</v>
      </c>
      <c r="E1517" s="48">
        <v>345</v>
      </c>
      <c r="F1517" s="19">
        <f t="shared" si="128"/>
        <v>0.359375</v>
      </c>
      <c r="G1517" s="48">
        <v>107</v>
      </c>
      <c r="H1517" s="19">
        <f t="shared" si="129"/>
        <v>0.37024221453287198</v>
      </c>
      <c r="I1517" s="48">
        <v>452</v>
      </c>
      <c r="J1517" s="113"/>
      <c r="K1517" s="113"/>
      <c r="M1517" s="118"/>
      <c r="N1517" s="47" t="s">
        <v>148</v>
      </c>
      <c r="O1517" s="48">
        <v>345</v>
      </c>
      <c r="P1517" s="19">
        <f t="shared" si="126"/>
        <v>0.76327433628318586</v>
      </c>
      <c r="Q1517" s="48">
        <v>107</v>
      </c>
      <c r="R1517" s="19">
        <f t="shared" si="127"/>
        <v>0.23672566371681417</v>
      </c>
      <c r="S1517" s="48">
        <v>452</v>
      </c>
      <c r="T1517" s="113"/>
      <c r="U1517" s="113"/>
    </row>
    <row r="1518" spans="3:21" x14ac:dyDescent="0.3">
      <c r="C1518" s="117" t="s">
        <v>653</v>
      </c>
      <c r="D1518" s="47" t="s">
        <v>654</v>
      </c>
      <c r="E1518" s="48">
        <v>544</v>
      </c>
      <c r="F1518" s="19">
        <f t="shared" si="128"/>
        <v>0.56666666666666665</v>
      </c>
      <c r="G1518" s="48">
        <v>188</v>
      </c>
      <c r="H1518" s="19">
        <f t="shared" si="129"/>
        <v>0.65051903114186849</v>
      </c>
      <c r="I1518" s="48">
        <v>732</v>
      </c>
      <c r="J1518" s="113">
        <v>7.2569999999999997</v>
      </c>
      <c r="K1518" s="114">
        <v>2.7E-2</v>
      </c>
      <c r="M1518" s="117" t="s">
        <v>408</v>
      </c>
      <c r="N1518" s="47" t="s">
        <v>150</v>
      </c>
      <c r="O1518" s="48">
        <v>544</v>
      </c>
      <c r="P1518" s="19">
        <f t="shared" si="126"/>
        <v>0.74316939890710387</v>
      </c>
      <c r="Q1518" s="48">
        <v>188</v>
      </c>
      <c r="R1518" s="19">
        <f t="shared" si="127"/>
        <v>0.25683060109289618</v>
      </c>
      <c r="S1518" s="48">
        <v>732</v>
      </c>
      <c r="T1518" s="113">
        <v>7.2569999999999997</v>
      </c>
      <c r="U1518" s="114">
        <v>2.7E-2</v>
      </c>
    </row>
    <row r="1519" spans="3:21" x14ac:dyDescent="0.3">
      <c r="C1519" s="118"/>
      <c r="D1519" s="47" t="s">
        <v>655</v>
      </c>
      <c r="E1519" s="48">
        <v>192</v>
      </c>
      <c r="F1519" s="19">
        <f t="shared" si="128"/>
        <v>0.2</v>
      </c>
      <c r="G1519" s="48">
        <v>52</v>
      </c>
      <c r="H1519" s="19">
        <f t="shared" si="129"/>
        <v>0.17993079584775087</v>
      </c>
      <c r="I1519" s="48">
        <v>244</v>
      </c>
      <c r="J1519" s="113"/>
      <c r="K1519" s="113"/>
      <c r="M1519" s="118"/>
      <c r="N1519" s="47" t="s">
        <v>151</v>
      </c>
      <c r="O1519" s="48">
        <v>192</v>
      </c>
      <c r="P1519" s="19">
        <f t="shared" si="126"/>
        <v>0.78688524590163933</v>
      </c>
      <c r="Q1519" s="48">
        <v>52</v>
      </c>
      <c r="R1519" s="19">
        <f t="shared" si="127"/>
        <v>0.21311475409836064</v>
      </c>
      <c r="S1519" s="48">
        <v>244</v>
      </c>
      <c r="T1519" s="113"/>
      <c r="U1519" s="113"/>
    </row>
    <row r="1520" spans="3:21" x14ac:dyDescent="0.3">
      <c r="C1520" s="118"/>
      <c r="D1520" s="47" t="s">
        <v>578</v>
      </c>
      <c r="E1520" s="48">
        <v>224</v>
      </c>
      <c r="F1520" s="19">
        <f t="shared" si="128"/>
        <v>0.23333333333333334</v>
      </c>
      <c r="G1520" s="48">
        <v>49</v>
      </c>
      <c r="H1520" s="19">
        <f t="shared" si="129"/>
        <v>0.16955017301038061</v>
      </c>
      <c r="I1520" s="48">
        <v>273</v>
      </c>
      <c r="J1520" s="113"/>
      <c r="K1520" s="113"/>
      <c r="M1520" s="118"/>
      <c r="N1520" s="47" t="s">
        <v>152</v>
      </c>
      <c r="O1520" s="48">
        <v>224</v>
      </c>
      <c r="P1520" s="19">
        <f t="shared" si="126"/>
        <v>0.82051282051282048</v>
      </c>
      <c r="Q1520" s="48">
        <v>49</v>
      </c>
      <c r="R1520" s="19">
        <f t="shared" si="127"/>
        <v>0.17948717948717949</v>
      </c>
      <c r="S1520" s="48">
        <v>273</v>
      </c>
      <c r="T1520" s="113"/>
      <c r="U1520" s="113"/>
    </row>
    <row r="1521" spans="3:21" ht="22.8" x14ac:dyDescent="0.3">
      <c r="C1521" s="117" t="s">
        <v>656</v>
      </c>
      <c r="D1521" s="47" t="s">
        <v>657</v>
      </c>
      <c r="E1521" s="48">
        <v>415</v>
      </c>
      <c r="F1521" s="19">
        <f t="shared" si="128"/>
        <v>0.43229166666666669</v>
      </c>
      <c r="G1521" s="48">
        <v>136</v>
      </c>
      <c r="H1521" s="19">
        <f t="shared" si="129"/>
        <v>0.47058823529411764</v>
      </c>
      <c r="I1521" s="48">
        <v>551</v>
      </c>
      <c r="J1521" s="113">
        <v>1.321</v>
      </c>
      <c r="K1521" s="113">
        <v>0.25</v>
      </c>
      <c r="M1521" s="117" t="s">
        <v>409</v>
      </c>
      <c r="N1521" s="47" t="s">
        <v>154</v>
      </c>
      <c r="O1521" s="48">
        <v>415</v>
      </c>
      <c r="P1521" s="19">
        <f t="shared" si="126"/>
        <v>0.75317604355716883</v>
      </c>
      <c r="Q1521" s="48">
        <v>136</v>
      </c>
      <c r="R1521" s="19">
        <f t="shared" si="127"/>
        <v>0.24682395644283123</v>
      </c>
      <c r="S1521" s="48">
        <v>551</v>
      </c>
      <c r="T1521" s="113">
        <v>1.321</v>
      </c>
      <c r="U1521" s="113">
        <v>0.25</v>
      </c>
    </row>
    <row r="1522" spans="3:21" x14ac:dyDescent="0.3">
      <c r="C1522" s="118"/>
      <c r="D1522" s="47" t="s">
        <v>658</v>
      </c>
      <c r="E1522" s="48">
        <v>545</v>
      </c>
      <c r="F1522" s="19">
        <f t="shared" si="128"/>
        <v>0.56770833333333337</v>
      </c>
      <c r="G1522" s="48">
        <v>153</v>
      </c>
      <c r="H1522" s="19">
        <f t="shared" si="129"/>
        <v>0.52941176470588236</v>
      </c>
      <c r="I1522" s="48">
        <v>698</v>
      </c>
      <c r="J1522" s="113"/>
      <c r="K1522" s="113"/>
      <c r="M1522" s="118"/>
      <c r="N1522" s="47" t="s">
        <v>155</v>
      </c>
      <c r="O1522" s="48">
        <v>545</v>
      </c>
      <c r="P1522" s="19">
        <f t="shared" si="126"/>
        <v>0.78080229226361031</v>
      </c>
      <c r="Q1522" s="48">
        <v>153</v>
      </c>
      <c r="R1522" s="19">
        <f t="shared" si="127"/>
        <v>0.21919770773638969</v>
      </c>
      <c r="S1522" s="48">
        <v>698</v>
      </c>
      <c r="T1522" s="113"/>
      <c r="U1522" s="113"/>
    </row>
    <row r="1523" spans="3:21" x14ac:dyDescent="0.3">
      <c r="C1523" s="117" t="s">
        <v>458</v>
      </c>
      <c r="D1523" s="118"/>
      <c r="E1523" s="48">
        <v>960</v>
      </c>
      <c r="F1523" s="19">
        <f t="shared" si="128"/>
        <v>1</v>
      </c>
      <c r="G1523" s="48">
        <v>289</v>
      </c>
      <c r="H1523" s="19">
        <f t="shared" si="129"/>
        <v>1</v>
      </c>
      <c r="I1523" s="48">
        <v>1249</v>
      </c>
      <c r="J1523" s="113"/>
      <c r="K1523" s="113"/>
      <c r="M1523" s="117" t="s">
        <v>36</v>
      </c>
      <c r="N1523" s="118"/>
      <c r="O1523" s="48">
        <v>960</v>
      </c>
      <c r="P1523" s="19">
        <f t="shared" si="126"/>
        <v>0.76861489191353083</v>
      </c>
      <c r="Q1523" s="48">
        <v>289</v>
      </c>
      <c r="R1523" s="19">
        <f t="shared" si="127"/>
        <v>0.23138510808646917</v>
      </c>
      <c r="S1523" s="48">
        <v>1249</v>
      </c>
      <c r="T1523" s="113"/>
      <c r="U1523" s="113"/>
    </row>
    <row r="1524" spans="3:21" ht="34.200000000000003" x14ac:dyDescent="0.3">
      <c r="C1524" s="117" t="s">
        <v>659</v>
      </c>
      <c r="D1524" s="47" t="s">
        <v>660</v>
      </c>
      <c r="E1524" s="48">
        <v>175</v>
      </c>
      <c r="F1524" s="19">
        <f t="shared" si="128"/>
        <v>0.18229166666666666</v>
      </c>
      <c r="G1524" s="48">
        <v>60</v>
      </c>
      <c r="H1524" s="19">
        <f t="shared" si="129"/>
        <v>0.20761245674740483</v>
      </c>
      <c r="I1524" s="48">
        <v>235</v>
      </c>
      <c r="J1524" s="113">
        <v>3.056</v>
      </c>
      <c r="K1524" s="113">
        <v>0.217</v>
      </c>
      <c r="M1524" s="117" t="s">
        <v>410</v>
      </c>
      <c r="N1524" s="47" t="s">
        <v>157</v>
      </c>
      <c r="O1524" s="48">
        <v>175</v>
      </c>
      <c r="P1524" s="19">
        <f t="shared" si="126"/>
        <v>0.74468085106382975</v>
      </c>
      <c r="Q1524" s="48">
        <v>60</v>
      </c>
      <c r="R1524" s="19">
        <f t="shared" si="127"/>
        <v>0.25531914893617019</v>
      </c>
      <c r="S1524" s="48">
        <v>235</v>
      </c>
      <c r="T1524" s="113">
        <v>3.056</v>
      </c>
      <c r="U1524" s="113">
        <v>0.217</v>
      </c>
    </row>
    <row r="1525" spans="3:21" ht="22.8" x14ac:dyDescent="0.3">
      <c r="C1525" s="118"/>
      <c r="D1525" s="47" t="s">
        <v>661</v>
      </c>
      <c r="E1525" s="48">
        <v>119</v>
      </c>
      <c r="F1525" s="19">
        <f t="shared" si="128"/>
        <v>0.12395833333333334</v>
      </c>
      <c r="G1525" s="48">
        <v>44</v>
      </c>
      <c r="H1525" s="19">
        <f t="shared" si="129"/>
        <v>0.15224913494809689</v>
      </c>
      <c r="I1525" s="48">
        <v>163</v>
      </c>
      <c r="J1525" s="113"/>
      <c r="K1525" s="113"/>
      <c r="M1525" s="118"/>
      <c r="N1525" s="47" t="s">
        <v>158</v>
      </c>
      <c r="O1525" s="48">
        <v>119</v>
      </c>
      <c r="P1525" s="19">
        <f t="shared" si="126"/>
        <v>0.73006134969325154</v>
      </c>
      <c r="Q1525" s="48">
        <v>44</v>
      </c>
      <c r="R1525" s="19">
        <f t="shared" si="127"/>
        <v>0.26993865030674846</v>
      </c>
      <c r="S1525" s="48">
        <v>163</v>
      </c>
      <c r="T1525" s="113"/>
      <c r="U1525" s="113"/>
    </row>
    <row r="1526" spans="3:21" ht="57" x14ac:dyDescent="0.3">
      <c r="C1526" s="118"/>
      <c r="D1526" s="47" t="s">
        <v>579</v>
      </c>
      <c r="E1526" s="48">
        <v>666</v>
      </c>
      <c r="F1526" s="19">
        <f t="shared" si="128"/>
        <v>0.69374999999999998</v>
      </c>
      <c r="G1526" s="48">
        <v>185</v>
      </c>
      <c r="H1526" s="19">
        <f t="shared" si="129"/>
        <v>0.64013840830449831</v>
      </c>
      <c r="I1526" s="48">
        <v>851</v>
      </c>
      <c r="J1526" s="113"/>
      <c r="K1526" s="113"/>
      <c r="M1526" s="118"/>
      <c r="N1526" s="47" t="s">
        <v>159</v>
      </c>
      <c r="O1526" s="48">
        <v>666</v>
      </c>
      <c r="P1526" s="19">
        <f t="shared" si="126"/>
        <v>0.78260869565217395</v>
      </c>
      <c r="Q1526" s="48">
        <v>185</v>
      </c>
      <c r="R1526" s="19">
        <f t="shared" si="127"/>
        <v>0.21739130434782608</v>
      </c>
      <c r="S1526" s="48">
        <v>851</v>
      </c>
      <c r="T1526" s="113"/>
      <c r="U1526" s="113"/>
    </row>
    <row r="1527" spans="3:21" x14ac:dyDescent="0.3">
      <c r="C1527" s="117" t="s">
        <v>662</v>
      </c>
      <c r="D1527" s="47" t="s">
        <v>663</v>
      </c>
      <c r="E1527" s="48">
        <v>533</v>
      </c>
      <c r="F1527" s="19">
        <f t="shared" si="128"/>
        <v>0.5552083333333333</v>
      </c>
      <c r="G1527" s="48">
        <v>170</v>
      </c>
      <c r="H1527" s="19">
        <f t="shared" si="129"/>
        <v>0.58823529411764708</v>
      </c>
      <c r="I1527" s="48">
        <v>703</v>
      </c>
      <c r="J1527" s="113">
        <v>3.2810000000000001</v>
      </c>
      <c r="K1527" s="113">
        <v>0.35</v>
      </c>
      <c r="M1527" s="117" t="s">
        <v>411</v>
      </c>
      <c r="N1527" s="47" t="s">
        <v>161</v>
      </c>
      <c r="O1527" s="48">
        <v>533</v>
      </c>
      <c r="P1527" s="19">
        <f t="shared" si="126"/>
        <v>0.75817923186344238</v>
      </c>
      <c r="Q1527" s="48">
        <v>170</v>
      </c>
      <c r="R1527" s="19">
        <f t="shared" si="127"/>
        <v>0.24182076813655762</v>
      </c>
      <c r="S1527" s="48">
        <v>703</v>
      </c>
      <c r="T1527" s="113">
        <v>3.2810000000000001</v>
      </c>
      <c r="U1527" s="113">
        <v>0.35</v>
      </c>
    </row>
    <row r="1528" spans="3:21" x14ac:dyDescent="0.3">
      <c r="C1528" s="118"/>
      <c r="D1528" s="47" t="s">
        <v>664</v>
      </c>
      <c r="E1528" s="48">
        <v>409</v>
      </c>
      <c r="F1528" s="19">
        <f t="shared" si="128"/>
        <v>0.42604166666666665</v>
      </c>
      <c r="G1528" s="48">
        <v>111</v>
      </c>
      <c r="H1528" s="19">
        <f t="shared" si="129"/>
        <v>0.38408304498269896</v>
      </c>
      <c r="I1528" s="48">
        <v>520</v>
      </c>
      <c r="J1528" s="113"/>
      <c r="K1528" s="113"/>
      <c r="M1528" s="118"/>
      <c r="N1528" s="47" t="s">
        <v>162</v>
      </c>
      <c r="O1528" s="48">
        <v>409</v>
      </c>
      <c r="P1528" s="19">
        <f t="shared" si="126"/>
        <v>0.78653846153846152</v>
      </c>
      <c r="Q1528" s="48">
        <v>111</v>
      </c>
      <c r="R1528" s="19">
        <f t="shared" si="127"/>
        <v>0.21346153846153845</v>
      </c>
      <c r="S1528" s="48">
        <v>520</v>
      </c>
      <c r="T1528" s="113"/>
      <c r="U1528" s="113"/>
    </row>
    <row r="1529" spans="3:21" x14ac:dyDescent="0.3">
      <c r="C1529" s="118"/>
      <c r="D1529" s="47" t="s">
        <v>580</v>
      </c>
      <c r="E1529" s="48">
        <v>10</v>
      </c>
      <c r="F1529" s="19">
        <f t="shared" si="128"/>
        <v>1.0416666666666666E-2</v>
      </c>
      <c r="G1529" s="48">
        <v>6</v>
      </c>
      <c r="H1529" s="19">
        <f t="shared" si="129"/>
        <v>2.0761245674740483E-2</v>
      </c>
      <c r="I1529" s="48">
        <v>16</v>
      </c>
      <c r="J1529" s="113"/>
      <c r="K1529" s="113"/>
      <c r="M1529" s="118"/>
      <c r="N1529" s="47" t="s">
        <v>163</v>
      </c>
      <c r="O1529" s="48">
        <v>10</v>
      </c>
      <c r="P1529" s="19">
        <f t="shared" si="126"/>
        <v>0.625</v>
      </c>
      <c r="Q1529" s="48">
        <v>6</v>
      </c>
      <c r="R1529" s="19">
        <f t="shared" si="127"/>
        <v>0.375</v>
      </c>
      <c r="S1529" s="48">
        <v>16</v>
      </c>
      <c r="T1529" s="113"/>
      <c r="U1529" s="113"/>
    </row>
    <row r="1530" spans="3:21" x14ac:dyDescent="0.3">
      <c r="C1530" s="118"/>
      <c r="D1530" s="47" t="s">
        <v>665</v>
      </c>
      <c r="E1530" s="48">
        <v>8</v>
      </c>
      <c r="F1530" s="19">
        <f t="shared" si="128"/>
        <v>8.3333333333333332E-3</v>
      </c>
      <c r="G1530" s="48">
        <v>2</v>
      </c>
      <c r="H1530" s="19">
        <f t="shared" si="129"/>
        <v>6.920415224913495E-3</v>
      </c>
      <c r="I1530" s="48">
        <v>10</v>
      </c>
      <c r="J1530" s="113"/>
      <c r="K1530" s="113"/>
      <c r="M1530" s="118"/>
      <c r="N1530" s="47" t="s">
        <v>164</v>
      </c>
      <c r="O1530" s="48">
        <v>8</v>
      </c>
      <c r="P1530" s="19">
        <f t="shared" si="126"/>
        <v>0.8</v>
      </c>
      <c r="Q1530" s="48">
        <v>2</v>
      </c>
      <c r="R1530" s="19">
        <f t="shared" si="127"/>
        <v>0.2</v>
      </c>
      <c r="S1530" s="48">
        <v>10</v>
      </c>
      <c r="T1530" s="113"/>
      <c r="U1530" s="113"/>
    </row>
    <row r="1531" spans="3:21" ht="15.75" customHeight="1" x14ac:dyDescent="0.3">
      <c r="C1531" s="117" t="s">
        <v>581</v>
      </c>
      <c r="D1531" s="47" t="s">
        <v>460</v>
      </c>
      <c r="E1531" s="48">
        <v>293</v>
      </c>
      <c r="F1531" s="19">
        <f t="shared" si="128"/>
        <v>0.30520833333333336</v>
      </c>
      <c r="G1531" s="48">
        <v>114</v>
      </c>
      <c r="H1531" s="19">
        <f t="shared" si="129"/>
        <v>0.3944636678200692</v>
      </c>
      <c r="I1531" s="48">
        <v>407</v>
      </c>
      <c r="J1531" s="113">
        <v>8.0559999999999992</v>
      </c>
      <c r="K1531" s="114">
        <v>5.0000000000000001E-3</v>
      </c>
      <c r="M1531" s="117" t="s">
        <v>413</v>
      </c>
      <c r="N1531" s="47" t="s">
        <v>82</v>
      </c>
      <c r="O1531" s="48">
        <v>293</v>
      </c>
      <c r="P1531" s="19">
        <f t="shared" si="126"/>
        <v>0.71990171990171992</v>
      </c>
      <c r="Q1531" s="48">
        <v>114</v>
      </c>
      <c r="R1531" s="19">
        <f t="shared" si="127"/>
        <v>0.28009828009828008</v>
      </c>
      <c r="S1531" s="48">
        <v>407</v>
      </c>
      <c r="T1531" s="113">
        <v>8.0559999999999992</v>
      </c>
      <c r="U1531" s="114">
        <v>5.0000000000000001E-3</v>
      </c>
    </row>
    <row r="1532" spans="3:21" x14ac:dyDescent="0.3">
      <c r="C1532" s="118"/>
      <c r="D1532" s="47" t="s">
        <v>461</v>
      </c>
      <c r="E1532" s="48">
        <v>667</v>
      </c>
      <c r="F1532" s="19">
        <f t="shared" si="128"/>
        <v>0.6947916666666667</v>
      </c>
      <c r="G1532" s="48">
        <v>175</v>
      </c>
      <c r="H1532" s="19">
        <f t="shared" si="129"/>
        <v>0.60553633217993075</v>
      </c>
      <c r="I1532" s="48">
        <v>842</v>
      </c>
      <c r="J1532" s="113"/>
      <c r="K1532" s="113"/>
      <c r="M1532" s="118"/>
      <c r="N1532" s="47" t="s">
        <v>83</v>
      </c>
      <c r="O1532" s="48">
        <v>667</v>
      </c>
      <c r="P1532" s="19">
        <f t="shared" si="126"/>
        <v>0.79216152019002373</v>
      </c>
      <c r="Q1532" s="48">
        <v>175</v>
      </c>
      <c r="R1532" s="19">
        <f t="shared" si="127"/>
        <v>0.20783847980997625</v>
      </c>
      <c r="S1532" s="48">
        <v>842</v>
      </c>
      <c r="T1532" s="113"/>
      <c r="U1532" s="113"/>
    </row>
    <row r="1533" spans="3:21" ht="15.75" customHeight="1" x14ac:dyDescent="0.3">
      <c r="C1533" s="117" t="s">
        <v>582</v>
      </c>
      <c r="D1533" s="47" t="s">
        <v>460</v>
      </c>
      <c r="E1533" s="48">
        <v>294</v>
      </c>
      <c r="F1533" s="19">
        <f t="shared" si="128"/>
        <v>0.30625000000000002</v>
      </c>
      <c r="G1533" s="48">
        <v>104</v>
      </c>
      <c r="H1533" s="19">
        <f t="shared" si="129"/>
        <v>0.35986159169550175</v>
      </c>
      <c r="I1533" s="48">
        <v>398</v>
      </c>
      <c r="J1533" s="113">
        <v>2.9409999999999998</v>
      </c>
      <c r="K1533" s="113">
        <v>9.8000000000000004E-2</v>
      </c>
      <c r="M1533" s="117" t="s">
        <v>414</v>
      </c>
      <c r="N1533" s="47" t="s">
        <v>82</v>
      </c>
      <c r="O1533" s="48">
        <v>294</v>
      </c>
      <c r="P1533" s="19">
        <f t="shared" si="126"/>
        <v>0.7386934673366834</v>
      </c>
      <c r="Q1533" s="48">
        <v>104</v>
      </c>
      <c r="R1533" s="19">
        <f t="shared" si="127"/>
        <v>0.2613065326633166</v>
      </c>
      <c r="S1533" s="48">
        <v>398</v>
      </c>
      <c r="T1533" s="113">
        <v>2.9409999999999998</v>
      </c>
      <c r="U1533" s="113">
        <v>9.8000000000000004E-2</v>
      </c>
    </row>
    <row r="1534" spans="3:21" x14ac:dyDescent="0.3">
      <c r="C1534" s="118"/>
      <c r="D1534" s="47" t="s">
        <v>461</v>
      </c>
      <c r="E1534" s="48">
        <v>666</v>
      </c>
      <c r="F1534" s="19">
        <f t="shared" si="128"/>
        <v>0.69374999999999998</v>
      </c>
      <c r="G1534" s="48">
        <v>185</v>
      </c>
      <c r="H1534" s="19">
        <f t="shared" si="129"/>
        <v>0.64013840830449831</v>
      </c>
      <c r="I1534" s="48">
        <v>851</v>
      </c>
      <c r="J1534" s="113"/>
      <c r="K1534" s="113"/>
      <c r="M1534" s="118"/>
      <c r="N1534" s="47" t="s">
        <v>83</v>
      </c>
      <c r="O1534" s="48">
        <v>666</v>
      </c>
      <c r="P1534" s="19">
        <f t="shared" si="126"/>
        <v>0.78260869565217395</v>
      </c>
      <c r="Q1534" s="48">
        <v>185</v>
      </c>
      <c r="R1534" s="19">
        <f t="shared" si="127"/>
        <v>0.21739130434782608</v>
      </c>
      <c r="S1534" s="48">
        <v>851</v>
      </c>
      <c r="T1534" s="113"/>
      <c r="U1534" s="113"/>
    </row>
    <row r="1535" spans="3:21" ht="15.75" customHeight="1" x14ac:dyDescent="0.3">
      <c r="C1535" s="117" t="s">
        <v>583</v>
      </c>
      <c r="D1535" s="47" t="s">
        <v>595</v>
      </c>
      <c r="E1535" s="48">
        <v>666</v>
      </c>
      <c r="F1535" s="19">
        <f t="shared" si="128"/>
        <v>0.69374999999999998</v>
      </c>
      <c r="G1535" s="48">
        <v>185</v>
      </c>
      <c r="H1535" s="19">
        <f t="shared" si="129"/>
        <v>0.64013840830449831</v>
      </c>
      <c r="I1535" s="48">
        <v>851</v>
      </c>
      <c r="J1535" s="113">
        <v>7.3648999999999996</v>
      </c>
      <c r="K1535" s="114">
        <v>2.5000000000000001E-2</v>
      </c>
      <c r="M1535" s="117" t="s">
        <v>415</v>
      </c>
      <c r="N1535" s="47" t="s">
        <v>140</v>
      </c>
      <c r="O1535" s="48">
        <v>666</v>
      </c>
      <c r="P1535" s="19">
        <f t="shared" si="126"/>
        <v>0.78260869565217395</v>
      </c>
      <c r="Q1535" s="48">
        <v>185</v>
      </c>
      <c r="R1535" s="19">
        <f t="shared" si="127"/>
        <v>0.21739130434782608</v>
      </c>
      <c r="S1535" s="48">
        <v>851</v>
      </c>
      <c r="T1535" s="113">
        <v>7.3648999999999996</v>
      </c>
      <c r="U1535" s="114">
        <v>2.5000000000000001E-2</v>
      </c>
    </row>
    <row r="1536" spans="3:21" x14ac:dyDescent="0.3">
      <c r="C1536" s="118"/>
      <c r="D1536" s="47" t="s">
        <v>666</v>
      </c>
      <c r="E1536" s="48">
        <v>252</v>
      </c>
      <c r="F1536" s="19">
        <f t="shared" si="128"/>
        <v>0.26250000000000001</v>
      </c>
      <c r="G1536" s="48">
        <v>97</v>
      </c>
      <c r="H1536" s="19">
        <f t="shared" si="129"/>
        <v>0.33564013840830448</v>
      </c>
      <c r="I1536" s="48">
        <v>349</v>
      </c>
      <c r="J1536" s="113"/>
      <c r="K1536" s="113"/>
      <c r="M1536" s="118"/>
      <c r="N1536" s="47" t="s">
        <v>169</v>
      </c>
      <c r="O1536" s="48">
        <v>252</v>
      </c>
      <c r="P1536" s="19">
        <f t="shared" si="126"/>
        <v>0.72206303724928367</v>
      </c>
      <c r="Q1536" s="48">
        <v>97</v>
      </c>
      <c r="R1536" s="19">
        <f t="shared" si="127"/>
        <v>0.27793696275071633</v>
      </c>
      <c r="S1536" s="48">
        <v>349</v>
      </c>
      <c r="T1536" s="113"/>
      <c r="U1536" s="113"/>
    </row>
    <row r="1537" spans="3:21" x14ac:dyDescent="0.3">
      <c r="C1537" s="118"/>
      <c r="D1537" s="47" t="s">
        <v>667</v>
      </c>
      <c r="E1537" s="48">
        <v>42</v>
      </c>
      <c r="F1537" s="19">
        <f t="shared" si="128"/>
        <v>4.3749999999999997E-2</v>
      </c>
      <c r="G1537" s="48">
        <v>7</v>
      </c>
      <c r="H1537" s="19">
        <f t="shared" si="129"/>
        <v>2.4221453287197232E-2</v>
      </c>
      <c r="I1537" s="48">
        <v>49</v>
      </c>
      <c r="J1537" s="113"/>
      <c r="K1537" s="113"/>
      <c r="M1537" s="118"/>
      <c r="N1537" s="47" t="s">
        <v>170</v>
      </c>
      <c r="O1537" s="48">
        <v>42</v>
      </c>
      <c r="P1537" s="19">
        <f t="shared" si="126"/>
        <v>0.8571428571428571</v>
      </c>
      <c r="Q1537" s="48">
        <v>7</v>
      </c>
      <c r="R1537" s="19">
        <f t="shared" si="127"/>
        <v>0.14285714285714285</v>
      </c>
      <c r="S1537" s="48">
        <v>49</v>
      </c>
      <c r="T1537" s="113"/>
      <c r="U1537" s="113"/>
    </row>
    <row r="1538" spans="3:21" x14ac:dyDescent="0.3">
      <c r="C1538" s="117" t="s">
        <v>668</v>
      </c>
      <c r="D1538" s="47" t="s">
        <v>595</v>
      </c>
      <c r="E1538" s="48">
        <v>294</v>
      </c>
      <c r="F1538" s="19">
        <f t="shared" si="128"/>
        <v>0.30625000000000002</v>
      </c>
      <c r="G1538" s="48">
        <v>104</v>
      </c>
      <c r="H1538" s="19">
        <f t="shared" si="129"/>
        <v>0.35986159169550175</v>
      </c>
      <c r="I1538" s="48">
        <v>398</v>
      </c>
      <c r="J1538" s="113">
        <v>16.731000000000002</v>
      </c>
      <c r="K1538" s="114">
        <v>1E-3</v>
      </c>
      <c r="M1538" s="117" t="s">
        <v>416</v>
      </c>
      <c r="N1538" s="47" t="s">
        <v>140</v>
      </c>
      <c r="O1538" s="48">
        <v>294</v>
      </c>
      <c r="P1538" s="19">
        <f t="shared" si="126"/>
        <v>0.7386934673366834</v>
      </c>
      <c r="Q1538" s="48">
        <v>104</v>
      </c>
      <c r="R1538" s="19">
        <f t="shared" si="127"/>
        <v>0.2613065326633166</v>
      </c>
      <c r="S1538" s="48">
        <v>398</v>
      </c>
      <c r="T1538" s="113">
        <v>16.731000000000002</v>
      </c>
      <c r="U1538" s="114">
        <v>1E-3</v>
      </c>
    </row>
    <row r="1539" spans="3:21" x14ac:dyDescent="0.3">
      <c r="C1539" s="118"/>
      <c r="D1539" s="47" t="s">
        <v>669</v>
      </c>
      <c r="E1539" s="48">
        <v>210</v>
      </c>
      <c r="F1539" s="19">
        <f t="shared" si="128"/>
        <v>0.21875</v>
      </c>
      <c r="G1539" s="48">
        <v>33</v>
      </c>
      <c r="H1539" s="19">
        <f t="shared" si="129"/>
        <v>0.11418685121107267</v>
      </c>
      <c r="I1539" s="48">
        <v>243</v>
      </c>
      <c r="J1539" s="113"/>
      <c r="K1539" s="113"/>
      <c r="M1539" s="118"/>
      <c r="N1539" s="47" t="s">
        <v>172</v>
      </c>
      <c r="O1539" s="48">
        <v>210</v>
      </c>
      <c r="P1539" s="19">
        <f t="shared" si="126"/>
        <v>0.86419753086419748</v>
      </c>
      <c r="Q1539" s="48">
        <v>33</v>
      </c>
      <c r="R1539" s="19">
        <f t="shared" si="127"/>
        <v>0.13580246913580246</v>
      </c>
      <c r="S1539" s="48">
        <v>243</v>
      </c>
      <c r="T1539" s="113"/>
      <c r="U1539" s="113"/>
    </row>
    <row r="1540" spans="3:21" x14ac:dyDescent="0.3">
      <c r="C1540" s="118"/>
      <c r="D1540" s="47" t="s">
        <v>670</v>
      </c>
      <c r="E1540" s="48">
        <v>3</v>
      </c>
      <c r="F1540" s="19">
        <f t="shared" si="128"/>
        <v>3.1250000000000002E-3</v>
      </c>
      <c r="G1540" s="48">
        <v>0</v>
      </c>
      <c r="H1540" s="19">
        <f t="shared" si="129"/>
        <v>0</v>
      </c>
      <c r="I1540" s="48">
        <v>3</v>
      </c>
      <c r="J1540" s="113"/>
      <c r="K1540" s="113"/>
      <c r="M1540" s="118"/>
      <c r="N1540" s="47" t="s">
        <v>173</v>
      </c>
      <c r="O1540" s="48">
        <v>3</v>
      </c>
      <c r="P1540" s="19">
        <f t="shared" si="126"/>
        <v>1</v>
      </c>
      <c r="Q1540" s="48">
        <v>0</v>
      </c>
      <c r="R1540" s="19">
        <f t="shared" si="127"/>
        <v>0</v>
      </c>
      <c r="S1540" s="48">
        <v>3</v>
      </c>
      <c r="T1540" s="113"/>
      <c r="U1540" s="113"/>
    </row>
    <row r="1541" spans="3:21" x14ac:dyDescent="0.3">
      <c r="C1541" s="118"/>
      <c r="D1541" s="47" t="s">
        <v>584</v>
      </c>
      <c r="E1541" s="48">
        <v>453</v>
      </c>
      <c r="F1541" s="19">
        <f t="shared" si="128"/>
        <v>0.47187499999999999</v>
      </c>
      <c r="G1541" s="48">
        <v>152</v>
      </c>
      <c r="H1541" s="19">
        <f t="shared" si="129"/>
        <v>0.52595155709342556</v>
      </c>
      <c r="I1541" s="48">
        <v>605</v>
      </c>
      <c r="J1541" s="113"/>
      <c r="K1541" s="113"/>
      <c r="M1541" s="118"/>
      <c r="N1541" s="47" t="s">
        <v>174</v>
      </c>
      <c r="O1541" s="48">
        <v>453</v>
      </c>
      <c r="P1541" s="19">
        <f t="shared" si="126"/>
        <v>0.74876033057851243</v>
      </c>
      <c r="Q1541" s="48">
        <v>152</v>
      </c>
      <c r="R1541" s="19">
        <f t="shared" si="127"/>
        <v>0.25123966942148762</v>
      </c>
      <c r="S1541" s="48">
        <v>605</v>
      </c>
      <c r="T1541" s="113"/>
      <c r="U1541" s="113"/>
    </row>
    <row r="1542" spans="3:21" x14ac:dyDescent="0.3">
      <c r="C1542" s="117" t="s">
        <v>671</v>
      </c>
      <c r="D1542" s="47" t="s">
        <v>460</v>
      </c>
      <c r="E1542" s="48">
        <v>11</v>
      </c>
      <c r="F1542" s="19">
        <f t="shared" ref="F1542:F1595" si="130">E1542/960</f>
        <v>1.1458333333333333E-2</v>
      </c>
      <c r="G1542" s="48">
        <v>2</v>
      </c>
      <c r="H1542" s="19">
        <f t="shared" ref="H1542:H1595" si="131">G1542/289</f>
        <v>6.920415224913495E-3</v>
      </c>
      <c r="I1542" s="48">
        <v>13</v>
      </c>
      <c r="J1542" s="113">
        <v>0.44400000000000001</v>
      </c>
      <c r="K1542" s="113">
        <v>0.505</v>
      </c>
      <c r="M1542" s="117" t="s">
        <v>417</v>
      </c>
      <c r="N1542" s="47" t="s">
        <v>82</v>
      </c>
      <c r="O1542" s="48">
        <v>11</v>
      </c>
      <c r="P1542" s="19">
        <f t="shared" ref="P1542:P1595" si="132">O1542/S1542</f>
        <v>0.84615384615384615</v>
      </c>
      <c r="Q1542" s="48">
        <v>2</v>
      </c>
      <c r="R1542" s="19">
        <f t="shared" ref="R1542:R1595" si="133">Q1542/S1542</f>
        <v>0.15384615384615385</v>
      </c>
      <c r="S1542" s="48">
        <v>13</v>
      </c>
      <c r="T1542" s="113">
        <v>0.44400000000000001</v>
      </c>
      <c r="U1542" s="113">
        <v>0.505</v>
      </c>
    </row>
    <row r="1543" spans="3:21" ht="15.75" customHeight="1" x14ac:dyDescent="0.3">
      <c r="C1543" s="118"/>
      <c r="D1543" s="47" t="s">
        <v>461</v>
      </c>
      <c r="E1543" s="48">
        <v>949</v>
      </c>
      <c r="F1543" s="19">
        <f t="shared" si="130"/>
        <v>0.98854166666666665</v>
      </c>
      <c r="G1543" s="48">
        <v>287</v>
      </c>
      <c r="H1543" s="19">
        <f t="shared" si="131"/>
        <v>0.99307958477508651</v>
      </c>
      <c r="I1543" s="48">
        <v>1236</v>
      </c>
      <c r="J1543" s="113"/>
      <c r="K1543" s="113"/>
      <c r="M1543" s="118"/>
      <c r="N1543" s="47" t="s">
        <v>83</v>
      </c>
      <c r="O1543" s="48">
        <v>949</v>
      </c>
      <c r="P1543" s="19">
        <f t="shared" si="132"/>
        <v>0.76779935275080902</v>
      </c>
      <c r="Q1543" s="48">
        <v>287</v>
      </c>
      <c r="R1543" s="19">
        <f t="shared" si="133"/>
        <v>0.23220064724919093</v>
      </c>
      <c r="S1543" s="48">
        <v>1236</v>
      </c>
      <c r="T1543" s="113"/>
      <c r="U1543" s="113"/>
    </row>
    <row r="1544" spans="3:21" x14ac:dyDescent="0.3">
      <c r="C1544" s="117" t="s">
        <v>462</v>
      </c>
      <c r="D1544" s="47" t="s">
        <v>309</v>
      </c>
      <c r="E1544" s="48">
        <v>62</v>
      </c>
      <c r="F1544" s="19">
        <f t="shared" si="130"/>
        <v>6.458333333333334E-2</v>
      </c>
      <c r="G1544" s="48">
        <v>42</v>
      </c>
      <c r="H1544" s="19">
        <f t="shared" si="131"/>
        <v>0.1453287197231834</v>
      </c>
      <c r="I1544" s="48">
        <v>104</v>
      </c>
      <c r="J1544" s="113">
        <v>40.052999999999997</v>
      </c>
      <c r="K1544" s="114">
        <v>1E-3</v>
      </c>
      <c r="M1544" s="117" t="s">
        <v>462</v>
      </c>
      <c r="N1544" s="47" t="s">
        <v>309</v>
      </c>
      <c r="O1544" s="48">
        <v>62</v>
      </c>
      <c r="P1544" s="19">
        <f t="shared" si="132"/>
        <v>0.59615384615384615</v>
      </c>
      <c r="Q1544" s="48">
        <v>42</v>
      </c>
      <c r="R1544" s="19">
        <f t="shared" si="133"/>
        <v>0.40384615384615385</v>
      </c>
      <c r="S1544" s="48">
        <v>104</v>
      </c>
      <c r="T1544" s="113">
        <v>40.052999999999997</v>
      </c>
      <c r="U1544" s="114">
        <v>1E-3</v>
      </c>
    </row>
    <row r="1545" spans="3:21" ht="15.75" customHeight="1" x14ac:dyDescent="0.3">
      <c r="C1545" s="118"/>
      <c r="D1545" s="47" t="s">
        <v>453</v>
      </c>
      <c r="E1545" s="48">
        <v>551</v>
      </c>
      <c r="F1545" s="19">
        <f t="shared" si="130"/>
        <v>0.57395833333333335</v>
      </c>
      <c r="G1545" s="48">
        <v>189</v>
      </c>
      <c r="H1545" s="19">
        <f t="shared" si="131"/>
        <v>0.65397923875432529</v>
      </c>
      <c r="I1545" s="48">
        <v>740</v>
      </c>
      <c r="J1545" s="113"/>
      <c r="K1545" s="113"/>
      <c r="M1545" s="118"/>
      <c r="N1545" s="47" t="s">
        <v>453</v>
      </c>
      <c r="O1545" s="48">
        <v>551</v>
      </c>
      <c r="P1545" s="19">
        <f t="shared" si="132"/>
        <v>0.74459459459459465</v>
      </c>
      <c r="Q1545" s="48">
        <v>189</v>
      </c>
      <c r="R1545" s="19">
        <f t="shared" si="133"/>
        <v>0.25540540540540541</v>
      </c>
      <c r="S1545" s="48">
        <v>740</v>
      </c>
      <c r="T1545" s="113"/>
      <c r="U1545" s="113"/>
    </row>
    <row r="1546" spans="3:21" x14ac:dyDescent="0.3">
      <c r="C1546" s="118"/>
      <c r="D1546" s="47" t="s">
        <v>454</v>
      </c>
      <c r="E1546" s="48">
        <v>326</v>
      </c>
      <c r="F1546" s="19">
        <f t="shared" si="130"/>
        <v>0.33958333333333335</v>
      </c>
      <c r="G1546" s="48">
        <v>58</v>
      </c>
      <c r="H1546" s="19">
        <f t="shared" si="131"/>
        <v>0.20069204152249134</v>
      </c>
      <c r="I1546" s="48">
        <v>384</v>
      </c>
      <c r="J1546" s="113"/>
      <c r="K1546" s="113"/>
      <c r="M1546" s="118"/>
      <c r="N1546" s="47" t="s">
        <v>454</v>
      </c>
      <c r="O1546" s="48">
        <v>326</v>
      </c>
      <c r="P1546" s="19">
        <f t="shared" si="132"/>
        <v>0.84895833333333337</v>
      </c>
      <c r="Q1546" s="48">
        <v>58</v>
      </c>
      <c r="R1546" s="19">
        <f t="shared" si="133"/>
        <v>0.15104166666666666</v>
      </c>
      <c r="S1546" s="48">
        <v>384</v>
      </c>
      <c r="T1546" s="113"/>
      <c r="U1546" s="113"/>
    </row>
    <row r="1547" spans="3:21" x14ac:dyDescent="0.3">
      <c r="C1547" s="118"/>
      <c r="D1547" s="47" t="s">
        <v>455</v>
      </c>
      <c r="E1547" s="48">
        <v>21</v>
      </c>
      <c r="F1547" s="19">
        <f t="shared" si="130"/>
        <v>2.1874999999999999E-2</v>
      </c>
      <c r="G1547" s="48">
        <v>0</v>
      </c>
      <c r="H1547" s="19">
        <f t="shared" si="131"/>
        <v>0</v>
      </c>
      <c r="I1547" s="48">
        <v>21</v>
      </c>
      <c r="J1547" s="113"/>
      <c r="K1547" s="113"/>
      <c r="M1547" s="118"/>
      <c r="N1547" s="47" t="s">
        <v>455</v>
      </c>
      <c r="O1547" s="48">
        <v>21</v>
      </c>
      <c r="P1547" s="19">
        <f t="shared" si="132"/>
        <v>1</v>
      </c>
      <c r="Q1547" s="48">
        <v>0</v>
      </c>
      <c r="R1547" s="19">
        <f t="shared" si="133"/>
        <v>0</v>
      </c>
      <c r="S1547" s="48">
        <v>21</v>
      </c>
      <c r="T1547" s="113"/>
      <c r="U1547" s="113"/>
    </row>
    <row r="1548" spans="3:21" x14ac:dyDescent="0.3">
      <c r="C1548" s="115" t="s">
        <v>585</v>
      </c>
      <c r="D1548" s="36" t="s">
        <v>586</v>
      </c>
      <c r="E1548" s="37">
        <v>66</v>
      </c>
      <c r="F1548" s="19">
        <f t="shared" si="130"/>
        <v>6.8750000000000006E-2</v>
      </c>
      <c r="G1548" s="37">
        <v>83</v>
      </c>
      <c r="H1548" s="19">
        <f t="shared" si="131"/>
        <v>0.28719723183391005</v>
      </c>
      <c r="I1548" s="37">
        <v>149</v>
      </c>
      <c r="J1548" s="113">
        <v>240.18799999999999</v>
      </c>
      <c r="K1548" s="114">
        <v>1E-3</v>
      </c>
      <c r="M1548" s="115" t="s">
        <v>421</v>
      </c>
      <c r="N1548" s="36" t="s">
        <v>183</v>
      </c>
      <c r="O1548" s="37">
        <v>66</v>
      </c>
      <c r="P1548" s="19">
        <f t="shared" si="132"/>
        <v>0.44295302013422821</v>
      </c>
      <c r="Q1548" s="37">
        <v>83</v>
      </c>
      <c r="R1548" s="19">
        <f t="shared" si="133"/>
        <v>0.55704697986577179</v>
      </c>
      <c r="S1548" s="37">
        <v>149</v>
      </c>
      <c r="T1548" s="113">
        <v>240.18799999999999</v>
      </c>
      <c r="U1548" s="114">
        <v>1E-3</v>
      </c>
    </row>
    <row r="1549" spans="3:21" x14ac:dyDescent="0.3">
      <c r="C1549" s="116"/>
      <c r="D1549" s="36" t="s">
        <v>587</v>
      </c>
      <c r="E1549" s="37">
        <v>9</v>
      </c>
      <c r="F1549" s="19">
        <f t="shared" si="130"/>
        <v>9.3749999999999997E-3</v>
      </c>
      <c r="G1549" s="37">
        <v>28</v>
      </c>
      <c r="H1549" s="19">
        <f t="shared" si="131"/>
        <v>9.6885813148788927E-2</v>
      </c>
      <c r="I1549" s="37">
        <v>37</v>
      </c>
      <c r="J1549" s="113"/>
      <c r="K1549" s="113"/>
      <c r="M1549" s="116"/>
      <c r="N1549" s="36" t="s">
        <v>184</v>
      </c>
      <c r="O1549" s="37">
        <v>9</v>
      </c>
      <c r="P1549" s="19">
        <f t="shared" si="132"/>
        <v>0.24324324324324326</v>
      </c>
      <c r="Q1549" s="37">
        <v>28</v>
      </c>
      <c r="R1549" s="19">
        <f t="shared" si="133"/>
        <v>0.7567567567567568</v>
      </c>
      <c r="S1549" s="37">
        <v>37</v>
      </c>
      <c r="T1549" s="113"/>
      <c r="U1549" s="113"/>
    </row>
    <row r="1550" spans="3:21" x14ac:dyDescent="0.3">
      <c r="C1550" s="116"/>
      <c r="D1550" s="36" t="s">
        <v>460</v>
      </c>
      <c r="E1550" s="37">
        <v>883</v>
      </c>
      <c r="F1550" s="19">
        <f t="shared" si="130"/>
        <v>0.91979166666666667</v>
      </c>
      <c r="G1550" s="37">
        <v>158</v>
      </c>
      <c r="H1550" s="19">
        <f t="shared" si="131"/>
        <v>0.54671280276816614</v>
      </c>
      <c r="I1550" s="37">
        <v>1041</v>
      </c>
      <c r="J1550" s="113"/>
      <c r="K1550" s="113"/>
      <c r="M1550" s="116"/>
      <c r="N1550" s="36" t="s">
        <v>82</v>
      </c>
      <c r="O1550" s="37">
        <v>883</v>
      </c>
      <c r="P1550" s="19">
        <f t="shared" si="132"/>
        <v>0.84822286263208457</v>
      </c>
      <c r="Q1550" s="37">
        <v>158</v>
      </c>
      <c r="R1550" s="19">
        <f t="shared" si="133"/>
        <v>0.15177713736791545</v>
      </c>
      <c r="S1550" s="37">
        <v>1041</v>
      </c>
      <c r="T1550" s="113"/>
      <c r="U1550" s="113"/>
    </row>
    <row r="1551" spans="3:21" x14ac:dyDescent="0.3">
      <c r="C1551" s="116"/>
      <c r="D1551" s="36" t="s">
        <v>588</v>
      </c>
      <c r="E1551" s="37">
        <v>2</v>
      </c>
      <c r="F1551" s="19">
        <f t="shared" si="130"/>
        <v>2.0833333333333333E-3</v>
      </c>
      <c r="G1551" s="37">
        <v>20</v>
      </c>
      <c r="H1551" s="19">
        <f t="shared" si="131"/>
        <v>6.9204152249134954E-2</v>
      </c>
      <c r="I1551" s="37">
        <v>22</v>
      </c>
      <c r="J1551" s="113"/>
      <c r="K1551" s="113"/>
      <c r="M1551" s="116"/>
      <c r="N1551" s="36" t="s">
        <v>185</v>
      </c>
      <c r="O1551" s="37">
        <v>2</v>
      </c>
      <c r="P1551" s="19">
        <f t="shared" si="132"/>
        <v>9.0909090909090912E-2</v>
      </c>
      <c r="Q1551" s="37">
        <v>20</v>
      </c>
      <c r="R1551" s="19">
        <f t="shared" si="133"/>
        <v>0.90909090909090906</v>
      </c>
      <c r="S1551" s="37">
        <v>22</v>
      </c>
      <c r="T1551" s="113"/>
      <c r="U1551" s="113"/>
    </row>
    <row r="1552" spans="3:21" ht="15.75" customHeight="1" x14ac:dyDescent="0.3">
      <c r="C1552" s="115" t="s">
        <v>589</v>
      </c>
      <c r="D1552" s="36" t="s">
        <v>460</v>
      </c>
      <c r="E1552" s="37">
        <v>960</v>
      </c>
      <c r="F1552" s="19">
        <f t="shared" si="130"/>
        <v>1</v>
      </c>
      <c r="G1552" s="37">
        <v>277</v>
      </c>
      <c r="H1552" s="19">
        <f t="shared" si="131"/>
        <v>0.95847750865051906</v>
      </c>
      <c r="I1552" s="37">
        <v>1237</v>
      </c>
      <c r="J1552" s="113">
        <v>40.247999999999998</v>
      </c>
      <c r="K1552" s="114">
        <v>1E-3</v>
      </c>
      <c r="M1552" s="115" t="s">
        <v>422</v>
      </c>
      <c r="N1552" s="36" t="s">
        <v>82</v>
      </c>
      <c r="O1552" s="37">
        <v>960</v>
      </c>
      <c r="P1552" s="19">
        <f t="shared" si="132"/>
        <v>0.77607113985448661</v>
      </c>
      <c r="Q1552" s="37">
        <v>277</v>
      </c>
      <c r="R1552" s="19">
        <f t="shared" si="133"/>
        <v>0.22392886014551333</v>
      </c>
      <c r="S1552" s="37">
        <v>1237</v>
      </c>
      <c r="T1552" s="113">
        <v>40.247999999999998</v>
      </c>
      <c r="U1552" s="114">
        <v>1E-3</v>
      </c>
    </row>
    <row r="1553" spans="3:21" x14ac:dyDescent="0.3">
      <c r="C1553" s="116"/>
      <c r="D1553" s="36" t="s">
        <v>461</v>
      </c>
      <c r="E1553" s="37">
        <v>0</v>
      </c>
      <c r="F1553" s="19">
        <f t="shared" si="130"/>
        <v>0</v>
      </c>
      <c r="G1553" s="37">
        <v>12</v>
      </c>
      <c r="H1553" s="19">
        <f t="shared" si="131"/>
        <v>4.1522491349480967E-2</v>
      </c>
      <c r="I1553" s="37">
        <v>12</v>
      </c>
      <c r="J1553" s="113"/>
      <c r="K1553" s="113"/>
      <c r="M1553" s="116"/>
      <c r="N1553" s="36" t="s">
        <v>83</v>
      </c>
      <c r="O1553" s="37">
        <v>0</v>
      </c>
      <c r="P1553" s="19">
        <f t="shared" si="132"/>
        <v>0</v>
      </c>
      <c r="Q1553" s="37">
        <v>12</v>
      </c>
      <c r="R1553" s="19">
        <f t="shared" si="133"/>
        <v>1</v>
      </c>
      <c r="S1553" s="37">
        <v>12</v>
      </c>
      <c r="T1553" s="113"/>
      <c r="U1553" s="113"/>
    </row>
    <row r="1554" spans="3:21" ht="15.75" customHeight="1" x14ac:dyDescent="0.3">
      <c r="C1554" s="115" t="s">
        <v>590</v>
      </c>
      <c r="D1554" s="36" t="s">
        <v>460</v>
      </c>
      <c r="E1554" s="37">
        <v>960</v>
      </c>
      <c r="F1554" s="19">
        <f t="shared" si="130"/>
        <v>1</v>
      </c>
      <c r="G1554" s="37">
        <v>281</v>
      </c>
      <c r="H1554" s="19">
        <f t="shared" si="131"/>
        <v>0.97231833910034604</v>
      </c>
      <c r="I1554" s="37">
        <v>1241</v>
      </c>
      <c r="J1554" s="113">
        <v>26.745999999999999</v>
      </c>
      <c r="K1554" s="114">
        <v>1E-3</v>
      </c>
      <c r="M1554" s="115" t="s">
        <v>423</v>
      </c>
      <c r="N1554" s="36" t="s">
        <v>82</v>
      </c>
      <c r="O1554" s="37">
        <v>960</v>
      </c>
      <c r="P1554" s="19">
        <f t="shared" si="132"/>
        <v>0.77356970185334406</v>
      </c>
      <c r="Q1554" s="37">
        <v>281</v>
      </c>
      <c r="R1554" s="19">
        <f t="shared" si="133"/>
        <v>0.22643029814665591</v>
      </c>
      <c r="S1554" s="37">
        <v>1241</v>
      </c>
      <c r="T1554" s="113">
        <v>26.745999999999999</v>
      </c>
      <c r="U1554" s="114">
        <v>1E-3</v>
      </c>
    </row>
    <row r="1555" spans="3:21" x14ac:dyDescent="0.3">
      <c r="C1555" s="116"/>
      <c r="D1555" s="36" t="s">
        <v>461</v>
      </c>
      <c r="E1555" s="37">
        <v>0</v>
      </c>
      <c r="F1555" s="19">
        <f t="shared" si="130"/>
        <v>0</v>
      </c>
      <c r="G1555" s="37">
        <v>8</v>
      </c>
      <c r="H1555" s="19">
        <f t="shared" si="131"/>
        <v>2.768166089965398E-2</v>
      </c>
      <c r="I1555" s="37">
        <v>8</v>
      </c>
      <c r="J1555" s="113"/>
      <c r="K1555" s="113"/>
      <c r="M1555" s="116"/>
      <c r="N1555" s="36" t="s">
        <v>83</v>
      </c>
      <c r="O1555" s="37">
        <v>0</v>
      </c>
      <c r="P1555" s="19">
        <f t="shared" si="132"/>
        <v>0</v>
      </c>
      <c r="Q1555" s="37">
        <v>8</v>
      </c>
      <c r="R1555" s="19">
        <f t="shared" si="133"/>
        <v>1</v>
      </c>
      <c r="S1555" s="37">
        <v>8</v>
      </c>
      <c r="T1555" s="113"/>
      <c r="U1555" s="113"/>
    </row>
    <row r="1556" spans="3:21" x14ac:dyDescent="0.3">
      <c r="C1556" s="115" t="s">
        <v>591</v>
      </c>
      <c r="D1556" s="36" t="s">
        <v>460</v>
      </c>
      <c r="E1556" s="37">
        <v>957</v>
      </c>
      <c r="F1556" s="19">
        <f t="shared" si="130"/>
        <v>0.99687499999999996</v>
      </c>
      <c r="G1556" s="37">
        <v>270</v>
      </c>
      <c r="H1556" s="19">
        <f t="shared" si="131"/>
        <v>0.93425605536332179</v>
      </c>
      <c r="I1556" s="37">
        <v>1227</v>
      </c>
      <c r="J1556" s="113">
        <v>50.335999999999999</v>
      </c>
      <c r="K1556" s="114">
        <v>1E-3</v>
      </c>
      <c r="M1556" s="115" t="s">
        <v>424</v>
      </c>
      <c r="N1556" s="36" t="s">
        <v>82</v>
      </c>
      <c r="O1556" s="37">
        <v>957</v>
      </c>
      <c r="P1556" s="19">
        <f t="shared" si="132"/>
        <v>0.77995110024449876</v>
      </c>
      <c r="Q1556" s="37">
        <v>270</v>
      </c>
      <c r="R1556" s="19">
        <f t="shared" si="133"/>
        <v>0.22004889975550121</v>
      </c>
      <c r="S1556" s="37">
        <v>1227</v>
      </c>
      <c r="T1556" s="113">
        <v>50.335999999999999</v>
      </c>
      <c r="U1556" s="114">
        <v>1E-3</v>
      </c>
    </row>
    <row r="1557" spans="3:21" x14ac:dyDescent="0.3">
      <c r="C1557" s="116"/>
      <c r="D1557" s="36" t="s">
        <v>461</v>
      </c>
      <c r="E1557" s="37">
        <v>3</v>
      </c>
      <c r="F1557" s="19">
        <f t="shared" si="130"/>
        <v>3.1250000000000002E-3</v>
      </c>
      <c r="G1557" s="37">
        <v>19</v>
      </c>
      <c r="H1557" s="19">
        <f t="shared" si="131"/>
        <v>6.5743944636678195E-2</v>
      </c>
      <c r="I1557" s="37">
        <v>22</v>
      </c>
      <c r="J1557" s="113"/>
      <c r="K1557" s="113"/>
      <c r="M1557" s="116"/>
      <c r="N1557" s="36" t="s">
        <v>83</v>
      </c>
      <c r="O1557" s="37">
        <v>3</v>
      </c>
      <c r="P1557" s="19">
        <f t="shared" si="132"/>
        <v>0.13636363636363635</v>
      </c>
      <c r="Q1557" s="37">
        <v>19</v>
      </c>
      <c r="R1557" s="19">
        <f t="shared" si="133"/>
        <v>0.86363636363636365</v>
      </c>
      <c r="S1557" s="37">
        <v>22</v>
      </c>
      <c r="T1557" s="113"/>
      <c r="U1557" s="113"/>
    </row>
    <row r="1558" spans="3:21" x14ac:dyDescent="0.3">
      <c r="C1558" s="115" t="s">
        <v>592</v>
      </c>
      <c r="D1558" s="36" t="s">
        <v>460</v>
      </c>
      <c r="E1558" s="37">
        <v>959</v>
      </c>
      <c r="F1558" s="19">
        <f t="shared" si="130"/>
        <v>0.99895833333333328</v>
      </c>
      <c r="G1558" s="37">
        <v>271</v>
      </c>
      <c r="H1558" s="19">
        <f t="shared" si="131"/>
        <v>0.93771626297577859</v>
      </c>
      <c r="I1558" s="37">
        <v>1230</v>
      </c>
      <c r="J1558" s="113">
        <v>55.613</v>
      </c>
      <c r="K1558" s="114">
        <v>1E-3</v>
      </c>
      <c r="M1558" s="115" t="s">
        <v>425</v>
      </c>
      <c r="N1558" s="36" t="s">
        <v>82</v>
      </c>
      <c r="O1558" s="37">
        <v>959</v>
      </c>
      <c r="P1558" s="19">
        <f t="shared" si="132"/>
        <v>0.77967479674796747</v>
      </c>
      <c r="Q1558" s="37">
        <v>271</v>
      </c>
      <c r="R1558" s="19">
        <f t="shared" si="133"/>
        <v>0.22032520325203253</v>
      </c>
      <c r="S1558" s="37">
        <v>1230</v>
      </c>
      <c r="T1558" s="113">
        <v>55.613</v>
      </c>
      <c r="U1558" s="114">
        <v>1E-3</v>
      </c>
    </row>
    <row r="1559" spans="3:21" x14ac:dyDescent="0.3">
      <c r="C1559" s="116"/>
      <c r="D1559" s="36" t="s">
        <v>461</v>
      </c>
      <c r="E1559" s="37">
        <v>1</v>
      </c>
      <c r="F1559" s="19">
        <f t="shared" si="130"/>
        <v>1.0416666666666667E-3</v>
      </c>
      <c r="G1559" s="37">
        <v>18</v>
      </c>
      <c r="H1559" s="19">
        <f t="shared" si="131"/>
        <v>6.228373702422145E-2</v>
      </c>
      <c r="I1559" s="37">
        <v>19</v>
      </c>
      <c r="J1559" s="113"/>
      <c r="K1559" s="113"/>
      <c r="M1559" s="116"/>
      <c r="N1559" s="36" t="s">
        <v>83</v>
      </c>
      <c r="O1559" s="37">
        <v>1</v>
      </c>
      <c r="P1559" s="19">
        <f t="shared" si="132"/>
        <v>5.2631578947368418E-2</v>
      </c>
      <c r="Q1559" s="37">
        <v>18</v>
      </c>
      <c r="R1559" s="19">
        <f t="shared" si="133"/>
        <v>0.94736842105263153</v>
      </c>
      <c r="S1559" s="37">
        <v>19</v>
      </c>
      <c r="T1559" s="113"/>
      <c r="U1559" s="113"/>
    </row>
    <row r="1560" spans="3:21" ht="15" customHeight="1" x14ac:dyDescent="0.3">
      <c r="C1560" s="115" t="s">
        <v>593</v>
      </c>
      <c r="D1560" s="36" t="s">
        <v>460</v>
      </c>
      <c r="E1560" s="37">
        <v>98</v>
      </c>
      <c r="F1560" s="19">
        <f t="shared" si="130"/>
        <v>0.10208333333333333</v>
      </c>
      <c r="G1560" s="37">
        <v>23</v>
      </c>
      <c r="H1560" s="19">
        <f t="shared" si="131"/>
        <v>7.9584775086505188E-2</v>
      </c>
      <c r="I1560" s="37">
        <v>121</v>
      </c>
      <c r="J1560" s="113">
        <v>1.2849999999999999</v>
      </c>
      <c r="K1560" s="113">
        <v>0.307</v>
      </c>
      <c r="M1560" s="115" t="s">
        <v>593</v>
      </c>
      <c r="N1560" s="36" t="s">
        <v>82</v>
      </c>
      <c r="O1560" s="37">
        <v>98</v>
      </c>
      <c r="P1560" s="19">
        <f t="shared" si="132"/>
        <v>0.80991735537190079</v>
      </c>
      <c r="Q1560" s="37">
        <v>23</v>
      </c>
      <c r="R1560" s="19">
        <f t="shared" si="133"/>
        <v>0.19008264462809918</v>
      </c>
      <c r="S1560" s="37">
        <v>121</v>
      </c>
      <c r="T1560" s="113">
        <v>1.2849999999999999</v>
      </c>
      <c r="U1560" s="113">
        <v>0.307</v>
      </c>
    </row>
    <row r="1561" spans="3:21" x14ac:dyDescent="0.3">
      <c r="C1561" s="116"/>
      <c r="D1561" s="36" t="s">
        <v>461</v>
      </c>
      <c r="E1561" s="37">
        <v>862</v>
      </c>
      <c r="F1561" s="19">
        <f t="shared" si="130"/>
        <v>0.8979166666666667</v>
      </c>
      <c r="G1561" s="37">
        <v>266</v>
      </c>
      <c r="H1561" s="19">
        <f t="shared" si="131"/>
        <v>0.92041522491349481</v>
      </c>
      <c r="I1561" s="37">
        <v>1128</v>
      </c>
      <c r="J1561" s="113"/>
      <c r="K1561" s="113"/>
      <c r="M1561" s="116"/>
      <c r="N1561" s="36" t="s">
        <v>83</v>
      </c>
      <c r="O1561" s="37">
        <v>862</v>
      </c>
      <c r="P1561" s="19">
        <f t="shared" si="132"/>
        <v>0.76418439716312059</v>
      </c>
      <c r="Q1561" s="37">
        <v>266</v>
      </c>
      <c r="R1561" s="19">
        <f t="shared" si="133"/>
        <v>0.23581560283687944</v>
      </c>
      <c r="S1561" s="37">
        <v>1128</v>
      </c>
      <c r="T1561" s="113"/>
      <c r="U1561" s="113"/>
    </row>
    <row r="1562" spans="3:21" ht="15" customHeight="1" x14ac:dyDescent="0.3">
      <c r="C1562" s="115" t="s">
        <v>594</v>
      </c>
      <c r="D1562" s="36" t="s">
        <v>595</v>
      </c>
      <c r="E1562" s="37">
        <v>0</v>
      </c>
      <c r="F1562" s="19">
        <f t="shared" si="130"/>
        <v>0</v>
      </c>
      <c r="G1562" s="37">
        <v>34</v>
      </c>
      <c r="H1562" s="19">
        <f t="shared" si="131"/>
        <v>0.11764705882352941</v>
      </c>
      <c r="I1562" s="37">
        <v>34</v>
      </c>
      <c r="J1562" s="109">
        <v>142.19499999999999</v>
      </c>
      <c r="K1562" s="111">
        <v>1E-3</v>
      </c>
      <c r="M1562" s="115" t="s">
        <v>594</v>
      </c>
      <c r="N1562" s="36" t="s">
        <v>140</v>
      </c>
      <c r="O1562" s="37">
        <v>0</v>
      </c>
      <c r="P1562" s="19">
        <f t="shared" si="132"/>
        <v>0</v>
      </c>
      <c r="Q1562" s="37">
        <v>34</v>
      </c>
      <c r="R1562" s="19">
        <f t="shared" si="133"/>
        <v>1</v>
      </c>
      <c r="S1562" s="37">
        <v>34</v>
      </c>
      <c r="T1562" s="109">
        <v>142.19499999999999</v>
      </c>
      <c r="U1562" s="111">
        <v>1E-3</v>
      </c>
    </row>
    <row r="1563" spans="3:21" x14ac:dyDescent="0.3">
      <c r="C1563" s="116"/>
      <c r="D1563" s="36" t="s">
        <v>460</v>
      </c>
      <c r="E1563" s="37">
        <v>786</v>
      </c>
      <c r="F1563" s="19">
        <f t="shared" si="130"/>
        <v>0.81874999999999998</v>
      </c>
      <c r="G1563" s="37">
        <v>243</v>
      </c>
      <c r="H1563" s="19">
        <f t="shared" si="131"/>
        <v>0.84083044982698962</v>
      </c>
      <c r="I1563" s="37">
        <v>1029</v>
      </c>
      <c r="J1563" s="109"/>
      <c r="K1563" s="109"/>
      <c r="M1563" s="116"/>
      <c r="N1563" s="36" t="s">
        <v>82</v>
      </c>
      <c r="O1563" s="37">
        <v>786</v>
      </c>
      <c r="P1563" s="19">
        <f t="shared" si="132"/>
        <v>0.76384839650145775</v>
      </c>
      <c r="Q1563" s="37">
        <v>243</v>
      </c>
      <c r="R1563" s="19">
        <f t="shared" si="133"/>
        <v>0.23615160349854228</v>
      </c>
      <c r="S1563" s="37">
        <v>1029</v>
      </c>
      <c r="T1563" s="109"/>
      <c r="U1563" s="109"/>
    </row>
    <row r="1564" spans="3:21" x14ac:dyDescent="0.3">
      <c r="C1564" s="116"/>
      <c r="D1564" s="36" t="s">
        <v>461</v>
      </c>
      <c r="E1564" s="37">
        <v>174</v>
      </c>
      <c r="F1564" s="19">
        <f t="shared" si="130"/>
        <v>0.18124999999999999</v>
      </c>
      <c r="G1564" s="37">
        <v>12</v>
      </c>
      <c r="H1564" s="19">
        <f t="shared" si="131"/>
        <v>4.1522491349480967E-2</v>
      </c>
      <c r="I1564" s="37">
        <v>186</v>
      </c>
      <c r="J1564" s="109"/>
      <c r="K1564" s="109"/>
      <c r="M1564" s="116"/>
      <c r="N1564" s="36" t="s">
        <v>83</v>
      </c>
      <c r="O1564" s="37">
        <v>174</v>
      </c>
      <c r="P1564" s="19">
        <f t="shared" si="132"/>
        <v>0.93548387096774188</v>
      </c>
      <c r="Q1564" s="37">
        <v>12</v>
      </c>
      <c r="R1564" s="19">
        <f t="shared" si="133"/>
        <v>6.4516129032258063E-2</v>
      </c>
      <c r="S1564" s="37">
        <v>186</v>
      </c>
      <c r="T1564" s="109"/>
      <c r="U1564" s="109"/>
    </row>
    <row r="1565" spans="3:21" x14ac:dyDescent="0.3">
      <c r="C1565" s="115" t="s">
        <v>596</v>
      </c>
      <c r="D1565" s="36" t="s">
        <v>595</v>
      </c>
      <c r="E1565" s="37">
        <v>958</v>
      </c>
      <c r="F1565" s="19">
        <f t="shared" si="130"/>
        <v>0.99791666666666667</v>
      </c>
      <c r="G1565" s="37">
        <v>289</v>
      </c>
      <c r="H1565" s="19">
        <f t="shared" si="131"/>
        <v>1</v>
      </c>
      <c r="I1565" s="37">
        <v>1247</v>
      </c>
      <c r="J1565" s="109">
        <v>0.60299999999999998</v>
      </c>
      <c r="K1565" s="109">
        <v>0.437</v>
      </c>
      <c r="M1565" s="115" t="s">
        <v>596</v>
      </c>
      <c r="N1565" s="36" t="s">
        <v>140</v>
      </c>
      <c r="O1565" s="37">
        <v>958</v>
      </c>
      <c r="P1565" s="19">
        <f t="shared" si="132"/>
        <v>0.7682437850842021</v>
      </c>
      <c r="Q1565" s="37">
        <v>289</v>
      </c>
      <c r="R1565" s="19">
        <f t="shared" si="133"/>
        <v>0.23175621491579793</v>
      </c>
      <c r="S1565" s="37">
        <v>1247</v>
      </c>
      <c r="T1565" s="109">
        <v>0.60299999999999998</v>
      </c>
      <c r="U1565" s="109">
        <v>0.437</v>
      </c>
    </row>
    <row r="1566" spans="3:21" ht="15.75" customHeight="1" x14ac:dyDescent="0.3">
      <c r="C1566" s="116"/>
      <c r="D1566" s="36" t="s">
        <v>461</v>
      </c>
      <c r="E1566" s="37">
        <v>2</v>
      </c>
      <c r="F1566" s="19">
        <f t="shared" si="130"/>
        <v>2.0833333333333333E-3</v>
      </c>
      <c r="G1566" s="37">
        <v>0</v>
      </c>
      <c r="H1566" s="19">
        <f t="shared" si="131"/>
        <v>0</v>
      </c>
      <c r="I1566" s="37">
        <v>2</v>
      </c>
      <c r="J1566" s="109"/>
      <c r="K1566" s="109"/>
      <c r="M1566" s="116"/>
      <c r="N1566" s="36" t="s">
        <v>83</v>
      </c>
      <c r="O1566" s="37">
        <v>2</v>
      </c>
      <c r="P1566" s="19">
        <f t="shared" si="132"/>
        <v>1</v>
      </c>
      <c r="Q1566" s="37">
        <v>0</v>
      </c>
      <c r="R1566" s="19">
        <f t="shared" si="133"/>
        <v>0</v>
      </c>
      <c r="S1566" s="37">
        <v>2</v>
      </c>
      <c r="T1566" s="109"/>
      <c r="U1566" s="109"/>
    </row>
    <row r="1567" spans="3:21" x14ac:dyDescent="0.3">
      <c r="C1567" s="115" t="s">
        <v>597</v>
      </c>
      <c r="D1567" s="36" t="s">
        <v>595</v>
      </c>
      <c r="E1567" s="37">
        <v>851</v>
      </c>
      <c r="F1567" s="19">
        <f t="shared" si="130"/>
        <v>0.88645833333333335</v>
      </c>
      <c r="G1567" s="37">
        <v>283</v>
      </c>
      <c r="H1567" s="19">
        <f t="shared" si="131"/>
        <v>0.97923875432525953</v>
      </c>
      <c r="I1567" s="37">
        <v>1134</v>
      </c>
      <c r="J1567" s="109">
        <v>22.873999999999999</v>
      </c>
      <c r="K1567" s="111">
        <v>1E-3</v>
      </c>
      <c r="M1567" s="115" t="s">
        <v>206</v>
      </c>
      <c r="N1567" s="36" t="s">
        <v>140</v>
      </c>
      <c r="O1567" s="37">
        <v>851</v>
      </c>
      <c r="P1567" s="19">
        <f t="shared" si="132"/>
        <v>0.75044091710758376</v>
      </c>
      <c r="Q1567" s="37">
        <v>283</v>
      </c>
      <c r="R1567" s="19">
        <f t="shared" si="133"/>
        <v>0.24955908289241621</v>
      </c>
      <c r="S1567" s="37">
        <v>1134</v>
      </c>
      <c r="T1567" s="109">
        <v>22.873999999999999</v>
      </c>
      <c r="U1567" s="111">
        <v>1E-3</v>
      </c>
    </row>
    <row r="1568" spans="3:21" x14ac:dyDescent="0.3">
      <c r="C1568" s="116"/>
      <c r="D1568" s="36" t="s">
        <v>461</v>
      </c>
      <c r="E1568" s="37">
        <v>109</v>
      </c>
      <c r="F1568" s="19">
        <f t="shared" si="130"/>
        <v>0.11354166666666667</v>
      </c>
      <c r="G1568" s="37">
        <v>6</v>
      </c>
      <c r="H1568" s="19">
        <f t="shared" si="131"/>
        <v>2.0761245674740483E-2</v>
      </c>
      <c r="I1568" s="37">
        <v>115</v>
      </c>
      <c r="J1568" s="109"/>
      <c r="K1568" s="109"/>
      <c r="M1568" s="116"/>
      <c r="N1568" s="36" t="s">
        <v>83</v>
      </c>
      <c r="O1568" s="37">
        <v>109</v>
      </c>
      <c r="P1568" s="19">
        <f t="shared" si="132"/>
        <v>0.94782608695652171</v>
      </c>
      <c r="Q1568" s="37">
        <v>6</v>
      </c>
      <c r="R1568" s="19">
        <f t="shared" si="133"/>
        <v>5.2173913043478258E-2</v>
      </c>
      <c r="S1568" s="37">
        <v>115</v>
      </c>
      <c r="T1568" s="109"/>
      <c r="U1568" s="109"/>
    </row>
    <row r="1569" spans="3:21" x14ac:dyDescent="0.3">
      <c r="C1569" s="115" t="s">
        <v>598</v>
      </c>
      <c r="D1569" s="36" t="s">
        <v>595</v>
      </c>
      <c r="E1569" s="37">
        <v>922</v>
      </c>
      <c r="F1569" s="19">
        <f t="shared" si="130"/>
        <v>0.9604166666666667</v>
      </c>
      <c r="G1569" s="37">
        <v>289</v>
      </c>
      <c r="H1569" s="19">
        <f t="shared" si="131"/>
        <v>1</v>
      </c>
      <c r="I1569" s="37">
        <v>1211</v>
      </c>
      <c r="J1569" s="109">
        <v>11.798999999999999</v>
      </c>
      <c r="K1569" s="111">
        <v>1E-3</v>
      </c>
      <c r="M1569" s="115" t="s">
        <v>207</v>
      </c>
      <c r="N1569" s="36" t="s">
        <v>140</v>
      </c>
      <c r="O1569" s="37">
        <v>922</v>
      </c>
      <c r="P1569" s="19">
        <f t="shared" si="132"/>
        <v>0.76135425268373247</v>
      </c>
      <c r="Q1569" s="37">
        <v>289</v>
      </c>
      <c r="R1569" s="19">
        <f t="shared" si="133"/>
        <v>0.23864574731626756</v>
      </c>
      <c r="S1569" s="37">
        <v>1211</v>
      </c>
      <c r="T1569" s="109">
        <v>11.798999999999999</v>
      </c>
      <c r="U1569" s="111">
        <v>1E-3</v>
      </c>
    </row>
    <row r="1570" spans="3:21" x14ac:dyDescent="0.3">
      <c r="C1570" s="116"/>
      <c r="D1570" s="36" t="s">
        <v>461</v>
      </c>
      <c r="E1570" s="37">
        <v>38</v>
      </c>
      <c r="F1570" s="19">
        <f t="shared" si="130"/>
        <v>3.9583333333333331E-2</v>
      </c>
      <c r="G1570" s="37">
        <v>0</v>
      </c>
      <c r="H1570" s="19">
        <f t="shared" si="131"/>
        <v>0</v>
      </c>
      <c r="I1570" s="37">
        <v>38</v>
      </c>
      <c r="J1570" s="109"/>
      <c r="K1570" s="109"/>
      <c r="M1570" s="116"/>
      <c r="N1570" s="36" t="s">
        <v>83</v>
      </c>
      <c r="O1570" s="37">
        <v>38</v>
      </c>
      <c r="P1570" s="19">
        <f t="shared" si="132"/>
        <v>1</v>
      </c>
      <c r="Q1570" s="37">
        <v>0</v>
      </c>
      <c r="R1570" s="19">
        <f t="shared" si="133"/>
        <v>0</v>
      </c>
      <c r="S1570" s="37">
        <v>38</v>
      </c>
      <c r="T1570" s="109"/>
      <c r="U1570" s="109"/>
    </row>
    <row r="1571" spans="3:21" x14ac:dyDescent="0.3">
      <c r="C1571" s="115" t="s">
        <v>599</v>
      </c>
      <c r="D1571" s="36" t="s">
        <v>595</v>
      </c>
      <c r="E1571" s="37">
        <v>960</v>
      </c>
      <c r="F1571" s="19">
        <f t="shared" si="130"/>
        <v>1</v>
      </c>
      <c r="G1571" s="37">
        <v>288</v>
      </c>
      <c r="H1571" s="19">
        <f t="shared" si="131"/>
        <v>0.9965397923875432</v>
      </c>
      <c r="I1571" s="37">
        <v>1248</v>
      </c>
      <c r="J1571" s="109">
        <v>3.3239999999999998</v>
      </c>
      <c r="K1571" s="109">
        <v>6.8000000000000005E-2</v>
      </c>
      <c r="M1571" s="115" t="s">
        <v>599</v>
      </c>
      <c r="N1571" s="36" t="s">
        <v>140</v>
      </c>
      <c r="O1571" s="37">
        <v>960</v>
      </c>
      <c r="P1571" s="19">
        <f t="shared" si="132"/>
        <v>0.76923076923076927</v>
      </c>
      <c r="Q1571" s="37">
        <v>288</v>
      </c>
      <c r="R1571" s="19">
        <f t="shared" si="133"/>
        <v>0.23076923076923078</v>
      </c>
      <c r="S1571" s="37">
        <v>1248</v>
      </c>
      <c r="T1571" s="109">
        <v>3.3239999999999998</v>
      </c>
      <c r="U1571" s="109">
        <v>6.8000000000000005E-2</v>
      </c>
    </row>
    <row r="1572" spans="3:21" x14ac:dyDescent="0.3">
      <c r="C1572" s="116"/>
      <c r="D1572" s="36" t="s">
        <v>461</v>
      </c>
      <c r="E1572" s="37">
        <v>0</v>
      </c>
      <c r="F1572" s="19">
        <f t="shared" si="130"/>
        <v>0</v>
      </c>
      <c r="G1572" s="37">
        <v>1</v>
      </c>
      <c r="H1572" s="19">
        <f t="shared" si="131"/>
        <v>3.4602076124567475E-3</v>
      </c>
      <c r="I1572" s="37">
        <v>1</v>
      </c>
      <c r="J1572" s="109"/>
      <c r="K1572" s="109"/>
      <c r="M1572" s="116"/>
      <c r="N1572" s="36" t="s">
        <v>83</v>
      </c>
      <c r="O1572" s="37">
        <v>0</v>
      </c>
      <c r="P1572" s="19">
        <f t="shared" si="132"/>
        <v>0</v>
      </c>
      <c r="Q1572" s="37">
        <v>1</v>
      </c>
      <c r="R1572" s="19">
        <f t="shared" si="133"/>
        <v>1</v>
      </c>
      <c r="S1572" s="37">
        <v>1</v>
      </c>
      <c r="T1572" s="109"/>
      <c r="U1572" s="109"/>
    </row>
    <row r="1573" spans="3:21" x14ac:dyDescent="0.3">
      <c r="C1573" s="115" t="s">
        <v>600</v>
      </c>
      <c r="D1573" s="36" t="s">
        <v>595</v>
      </c>
      <c r="E1573" s="37">
        <v>896</v>
      </c>
      <c r="F1573" s="19">
        <f t="shared" si="130"/>
        <v>0.93333333333333335</v>
      </c>
      <c r="G1573" s="37">
        <v>283</v>
      </c>
      <c r="H1573" s="19">
        <f t="shared" si="131"/>
        <v>0.97923875432525953</v>
      </c>
      <c r="I1573" s="37">
        <v>1179</v>
      </c>
      <c r="J1573" s="109">
        <v>9.609</v>
      </c>
      <c r="K1573" s="111">
        <v>8.0000000000000002E-3</v>
      </c>
      <c r="M1573" s="115" t="s">
        <v>256</v>
      </c>
      <c r="N1573" s="36" t="s">
        <v>140</v>
      </c>
      <c r="O1573" s="37">
        <v>896</v>
      </c>
      <c r="P1573" s="19">
        <f t="shared" si="132"/>
        <v>0.7599660729431722</v>
      </c>
      <c r="Q1573" s="37">
        <v>283</v>
      </c>
      <c r="R1573" s="19">
        <f t="shared" si="133"/>
        <v>0.24003392705682783</v>
      </c>
      <c r="S1573" s="37">
        <v>1179</v>
      </c>
      <c r="T1573" s="109">
        <v>9.609</v>
      </c>
      <c r="U1573" s="111">
        <v>8.0000000000000002E-3</v>
      </c>
    </row>
    <row r="1574" spans="3:21" ht="15.75" customHeight="1" x14ac:dyDescent="0.3">
      <c r="C1574" s="116"/>
      <c r="D1574" s="62" t="s">
        <v>461</v>
      </c>
      <c r="E1574" s="63">
        <v>64</v>
      </c>
      <c r="F1574" s="27">
        <f t="shared" si="130"/>
        <v>6.6666666666666666E-2</v>
      </c>
      <c r="G1574" s="63">
        <v>6</v>
      </c>
      <c r="H1574" s="27">
        <f t="shared" si="131"/>
        <v>2.0761245674740483E-2</v>
      </c>
      <c r="I1574" s="63">
        <v>70</v>
      </c>
      <c r="J1574" s="110"/>
      <c r="K1574" s="110"/>
      <c r="M1574" s="116"/>
      <c r="N1574" s="62" t="s">
        <v>83</v>
      </c>
      <c r="O1574" s="63">
        <v>64</v>
      </c>
      <c r="P1574" s="19">
        <f t="shared" si="132"/>
        <v>0.91428571428571426</v>
      </c>
      <c r="Q1574" s="63">
        <v>6</v>
      </c>
      <c r="R1574" s="19">
        <f t="shared" si="133"/>
        <v>8.5714285714285715E-2</v>
      </c>
      <c r="S1574" s="63">
        <v>70</v>
      </c>
      <c r="T1574" s="110"/>
      <c r="U1574" s="110"/>
    </row>
    <row r="1575" spans="3:21" x14ac:dyDescent="0.3">
      <c r="C1575" s="115" t="s">
        <v>463</v>
      </c>
      <c r="D1575" s="3">
        <v>0</v>
      </c>
      <c r="E1575" s="4">
        <v>888</v>
      </c>
      <c r="F1575" s="27">
        <f t="shared" si="130"/>
        <v>0.92500000000000004</v>
      </c>
      <c r="G1575" s="4">
        <v>234</v>
      </c>
      <c r="H1575" s="27">
        <f t="shared" si="131"/>
        <v>0.80968858131487886</v>
      </c>
      <c r="I1575" s="4">
        <v>1122</v>
      </c>
      <c r="J1575" s="107">
        <v>35.856000000000002</v>
      </c>
      <c r="K1575" s="112">
        <v>1E-3</v>
      </c>
      <c r="M1575" s="115" t="s">
        <v>463</v>
      </c>
      <c r="N1575" s="3">
        <v>0</v>
      </c>
      <c r="O1575" s="4">
        <v>888</v>
      </c>
      <c r="P1575" s="19">
        <f t="shared" si="132"/>
        <v>0.79144385026737973</v>
      </c>
      <c r="Q1575" s="4">
        <v>234</v>
      </c>
      <c r="R1575" s="19">
        <f t="shared" si="133"/>
        <v>0.20855614973262032</v>
      </c>
      <c r="S1575" s="4">
        <v>1122</v>
      </c>
      <c r="T1575" s="107">
        <v>35.856000000000002</v>
      </c>
      <c r="U1575" s="112">
        <v>1E-3</v>
      </c>
    </row>
    <row r="1576" spans="3:21" x14ac:dyDescent="0.3">
      <c r="C1576" s="115"/>
      <c r="D1576" s="3">
        <v>20</v>
      </c>
      <c r="E1576" s="4">
        <v>21</v>
      </c>
      <c r="F1576" s="27">
        <f t="shared" si="130"/>
        <v>2.1874999999999999E-2</v>
      </c>
      <c r="G1576" s="4">
        <v>10</v>
      </c>
      <c r="H1576" s="27">
        <f t="shared" si="131"/>
        <v>3.4602076124567477E-2</v>
      </c>
      <c r="I1576" s="4">
        <v>31</v>
      </c>
      <c r="J1576" s="107"/>
      <c r="K1576" s="112"/>
      <c r="M1576" s="115"/>
      <c r="N1576" s="3">
        <v>20</v>
      </c>
      <c r="O1576" s="4">
        <v>21</v>
      </c>
      <c r="P1576" s="19">
        <f t="shared" si="132"/>
        <v>0.67741935483870963</v>
      </c>
      <c r="Q1576" s="4">
        <v>10</v>
      </c>
      <c r="R1576" s="19">
        <f t="shared" si="133"/>
        <v>0.32258064516129031</v>
      </c>
      <c r="S1576" s="4">
        <v>31</v>
      </c>
      <c r="T1576" s="107"/>
      <c r="U1576" s="112"/>
    </row>
    <row r="1577" spans="3:21" x14ac:dyDescent="0.3">
      <c r="C1577" s="115"/>
      <c r="D1577" s="3">
        <v>39</v>
      </c>
      <c r="E1577" s="4">
        <v>17</v>
      </c>
      <c r="F1577" s="27">
        <f t="shared" si="130"/>
        <v>1.7708333333333333E-2</v>
      </c>
      <c r="G1577" s="4">
        <v>12</v>
      </c>
      <c r="H1577" s="27">
        <f t="shared" si="131"/>
        <v>4.1522491349480967E-2</v>
      </c>
      <c r="I1577" s="4">
        <v>29</v>
      </c>
      <c r="J1577" s="107"/>
      <c r="K1577" s="112"/>
      <c r="M1577" s="115"/>
      <c r="N1577" s="3">
        <v>39</v>
      </c>
      <c r="O1577" s="4">
        <v>17</v>
      </c>
      <c r="P1577" s="19">
        <f t="shared" si="132"/>
        <v>0.58620689655172409</v>
      </c>
      <c r="Q1577" s="4">
        <v>12</v>
      </c>
      <c r="R1577" s="19">
        <f t="shared" si="133"/>
        <v>0.41379310344827586</v>
      </c>
      <c r="S1577" s="4">
        <v>29</v>
      </c>
      <c r="T1577" s="107"/>
      <c r="U1577" s="112"/>
    </row>
    <row r="1578" spans="3:21" x14ac:dyDescent="0.3">
      <c r="C1578" s="116"/>
      <c r="D1578" s="3">
        <v>59</v>
      </c>
      <c r="E1578" s="4">
        <v>34</v>
      </c>
      <c r="F1578" s="27">
        <f t="shared" si="130"/>
        <v>3.5416666666666666E-2</v>
      </c>
      <c r="G1578" s="4">
        <v>33</v>
      </c>
      <c r="H1578" s="27">
        <f t="shared" si="131"/>
        <v>0.11418685121107267</v>
      </c>
      <c r="I1578" s="4">
        <v>67</v>
      </c>
      <c r="J1578" s="107"/>
      <c r="K1578" s="112"/>
      <c r="M1578" s="116"/>
      <c r="N1578" s="3">
        <v>59</v>
      </c>
      <c r="O1578" s="4">
        <v>34</v>
      </c>
      <c r="P1578" s="19">
        <f t="shared" si="132"/>
        <v>0.5074626865671642</v>
      </c>
      <c r="Q1578" s="4">
        <v>33</v>
      </c>
      <c r="R1578" s="19">
        <f t="shared" si="133"/>
        <v>0.4925373134328358</v>
      </c>
      <c r="S1578" s="4">
        <v>67</v>
      </c>
      <c r="T1578" s="107"/>
      <c r="U1578" s="112"/>
    </row>
    <row r="1579" spans="3:21" x14ac:dyDescent="0.3">
      <c r="C1579" s="115" t="s">
        <v>464</v>
      </c>
      <c r="D1579" s="36">
        <v>0</v>
      </c>
      <c r="E1579" s="37">
        <v>418</v>
      </c>
      <c r="F1579" s="19">
        <f t="shared" si="130"/>
        <v>0.43541666666666667</v>
      </c>
      <c r="G1579" s="37">
        <v>100</v>
      </c>
      <c r="H1579" s="19">
        <f t="shared" si="131"/>
        <v>0.34602076124567471</v>
      </c>
      <c r="I1579" s="37">
        <v>518</v>
      </c>
      <c r="J1579" s="109">
        <v>7.3129999999999997</v>
      </c>
      <c r="K1579" s="111">
        <v>8.0000000000000002E-3</v>
      </c>
      <c r="M1579" s="115" t="s">
        <v>464</v>
      </c>
      <c r="N1579" s="36">
        <v>0</v>
      </c>
      <c r="O1579" s="37">
        <v>418</v>
      </c>
      <c r="P1579" s="19">
        <f t="shared" si="132"/>
        <v>0.806949806949807</v>
      </c>
      <c r="Q1579" s="37">
        <v>100</v>
      </c>
      <c r="R1579" s="19">
        <f t="shared" si="133"/>
        <v>0.19305019305019305</v>
      </c>
      <c r="S1579" s="37">
        <v>518</v>
      </c>
      <c r="T1579" s="109">
        <v>7.3129999999999997</v>
      </c>
      <c r="U1579" s="111">
        <v>8.0000000000000002E-3</v>
      </c>
    </row>
    <row r="1580" spans="3:21" x14ac:dyDescent="0.3">
      <c r="C1580" s="116"/>
      <c r="D1580" s="36">
        <v>1</v>
      </c>
      <c r="E1580" s="37">
        <v>542</v>
      </c>
      <c r="F1580" s="19">
        <f t="shared" si="130"/>
        <v>0.56458333333333333</v>
      </c>
      <c r="G1580" s="37">
        <v>189</v>
      </c>
      <c r="H1580" s="19">
        <f t="shared" si="131"/>
        <v>0.65397923875432529</v>
      </c>
      <c r="I1580" s="37">
        <v>731</v>
      </c>
      <c r="J1580" s="109"/>
      <c r="K1580" s="109"/>
      <c r="M1580" s="116"/>
      <c r="N1580" s="36">
        <v>1</v>
      </c>
      <c r="O1580" s="37">
        <v>542</v>
      </c>
      <c r="P1580" s="19">
        <f t="shared" si="132"/>
        <v>0.74145006839945282</v>
      </c>
      <c r="Q1580" s="37">
        <v>189</v>
      </c>
      <c r="R1580" s="19">
        <f t="shared" si="133"/>
        <v>0.25854993160054718</v>
      </c>
      <c r="S1580" s="37">
        <v>731</v>
      </c>
      <c r="T1580" s="109"/>
      <c r="U1580" s="109"/>
    </row>
    <row r="1581" spans="3:21" x14ac:dyDescent="0.3">
      <c r="C1581" s="115" t="s">
        <v>465</v>
      </c>
      <c r="D1581" s="36">
        <v>0</v>
      </c>
      <c r="E1581" s="37">
        <v>347</v>
      </c>
      <c r="F1581" s="19">
        <f t="shared" si="130"/>
        <v>0.36145833333333333</v>
      </c>
      <c r="G1581" s="37">
        <v>91</v>
      </c>
      <c r="H1581" s="19">
        <f t="shared" si="131"/>
        <v>0.31487889273356401</v>
      </c>
      <c r="I1581" s="37">
        <v>438</v>
      </c>
      <c r="J1581" s="101">
        <v>2.117</v>
      </c>
      <c r="K1581" s="101">
        <v>0.16</v>
      </c>
      <c r="M1581" s="115" t="s">
        <v>465</v>
      </c>
      <c r="N1581" s="36">
        <v>0</v>
      </c>
      <c r="O1581" s="37">
        <v>347</v>
      </c>
      <c r="P1581" s="19">
        <f t="shared" si="132"/>
        <v>0.79223744292237441</v>
      </c>
      <c r="Q1581" s="37">
        <v>91</v>
      </c>
      <c r="R1581" s="19">
        <f t="shared" si="133"/>
        <v>0.20776255707762556</v>
      </c>
      <c r="S1581" s="37">
        <v>438</v>
      </c>
      <c r="T1581" s="101">
        <v>2.117</v>
      </c>
      <c r="U1581" s="101">
        <v>0.16</v>
      </c>
    </row>
    <row r="1582" spans="3:21" x14ac:dyDescent="0.3">
      <c r="C1582" s="116"/>
      <c r="D1582" s="36">
        <v>1</v>
      </c>
      <c r="E1582" s="37">
        <v>613</v>
      </c>
      <c r="F1582" s="19">
        <f t="shared" si="130"/>
        <v>0.63854166666666667</v>
      </c>
      <c r="G1582" s="37">
        <v>198</v>
      </c>
      <c r="H1582" s="19">
        <f t="shared" si="131"/>
        <v>0.68512110726643594</v>
      </c>
      <c r="I1582" s="37">
        <v>811</v>
      </c>
      <c r="J1582" s="101"/>
      <c r="K1582" s="101"/>
      <c r="M1582" s="116"/>
      <c r="N1582" s="36">
        <v>1</v>
      </c>
      <c r="O1582" s="37">
        <v>613</v>
      </c>
      <c r="P1582" s="19">
        <f t="shared" si="132"/>
        <v>0.75585696670776814</v>
      </c>
      <c r="Q1582" s="37">
        <v>198</v>
      </c>
      <c r="R1582" s="19">
        <f t="shared" si="133"/>
        <v>0.2441430332922318</v>
      </c>
      <c r="S1582" s="37">
        <v>811</v>
      </c>
      <c r="T1582" s="101"/>
      <c r="U1582" s="101"/>
    </row>
    <row r="1583" spans="3:21" x14ac:dyDescent="0.3">
      <c r="C1583" s="115" t="s">
        <v>457</v>
      </c>
      <c r="D1583" s="36">
        <v>1</v>
      </c>
      <c r="E1583" s="37">
        <v>960</v>
      </c>
      <c r="F1583" s="19">
        <f t="shared" si="130"/>
        <v>1</v>
      </c>
      <c r="G1583" s="37">
        <v>121</v>
      </c>
      <c r="H1583" s="19">
        <f t="shared" si="131"/>
        <v>0.41868512110726641</v>
      </c>
      <c r="I1583" s="37">
        <v>1081</v>
      </c>
      <c r="J1583" s="101">
        <v>644.79200000000003</v>
      </c>
      <c r="K1583" s="108">
        <v>1E-3</v>
      </c>
      <c r="M1583" s="115" t="s">
        <v>347</v>
      </c>
      <c r="N1583" s="36">
        <v>1</v>
      </c>
      <c r="O1583" s="37">
        <v>960</v>
      </c>
      <c r="P1583" s="19">
        <f t="shared" si="132"/>
        <v>0.8880666049953746</v>
      </c>
      <c r="Q1583" s="37">
        <v>121</v>
      </c>
      <c r="R1583" s="19">
        <f t="shared" si="133"/>
        <v>0.11193339500462535</v>
      </c>
      <c r="S1583" s="37">
        <v>1081</v>
      </c>
      <c r="T1583" s="101">
        <v>644.79200000000003</v>
      </c>
      <c r="U1583" s="108">
        <v>1E-3</v>
      </c>
    </row>
    <row r="1584" spans="3:21" x14ac:dyDescent="0.3">
      <c r="C1584" s="116"/>
      <c r="D1584" s="36">
        <v>2</v>
      </c>
      <c r="E1584" s="37">
        <v>0</v>
      </c>
      <c r="F1584" s="19">
        <f t="shared" si="130"/>
        <v>0</v>
      </c>
      <c r="G1584" s="37">
        <v>168</v>
      </c>
      <c r="H1584" s="19">
        <f t="shared" si="131"/>
        <v>0.58131487889273359</v>
      </c>
      <c r="I1584" s="37">
        <v>168</v>
      </c>
      <c r="J1584" s="101"/>
      <c r="K1584" s="101"/>
      <c r="M1584" s="116"/>
      <c r="N1584" s="36">
        <v>2</v>
      </c>
      <c r="O1584" s="37">
        <v>0</v>
      </c>
      <c r="P1584" s="19">
        <f t="shared" si="132"/>
        <v>0</v>
      </c>
      <c r="Q1584" s="37">
        <v>168</v>
      </c>
      <c r="R1584" s="19">
        <f t="shared" si="133"/>
        <v>1</v>
      </c>
      <c r="S1584" s="37">
        <v>168</v>
      </c>
      <c r="T1584" s="101"/>
      <c r="U1584" s="101"/>
    </row>
    <row r="1585" spans="3:21" x14ac:dyDescent="0.3">
      <c r="C1585" s="115" t="s">
        <v>466</v>
      </c>
      <c r="D1585" s="36">
        <v>1</v>
      </c>
      <c r="E1585" s="37">
        <v>960</v>
      </c>
      <c r="F1585" s="19">
        <f t="shared" si="130"/>
        <v>1</v>
      </c>
      <c r="G1585" s="37">
        <v>79</v>
      </c>
      <c r="H1585" s="19">
        <f t="shared" si="131"/>
        <v>0.27335640138408307</v>
      </c>
      <c r="I1585" s="37">
        <v>1039</v>
      </c>
      <c r="J1585" s="101">
        <v>838.57</v>
      </c>
      <c r="K1585" s="108">
        <v>1E-3</v>
      </c>
      <c r="M1585" s="115" t="s">
        <v>419</v>
      </c>
      <c r="N1585" s="36">
        <v>1</v>
      </c>
      <c r="O1585" s="37">
        <v>960</v>
      </c>
      <c r="P1585" s="19">
        <f t="shared" si="132"/>
        <v>0.92396535129932622</v>
      </c>
      <c r="Q1585" s="37">
        <v>79</v>
      </c>
      <c r="R1585" s="19">
        <f t="shared" si="133"/>
        <v>7.6034648700673724E-2</v>
      </c>
      <c r="S1585" s="37">
        <v>1039</v>
      </c>
      <c r="T1585" s="101">
        <v>838.57</v>
      </c>
      <c r="U1585" s="108">
        <v>1E-3</v>
      </c>
    </row>
    <row r="1586" spans="3:21" x14ac:dyDescent="0.3">
      <c r="C1586" s="116"/>
      <c r="D1586" s="36">
        <v>2</v>
      </c>
      <c r="E1586" s="37">
        <v>0</v>
      </c>
      <c r="F1586" s="19">
        <f t="shared" si="130"/>
        <v>0</v>
      </c>
      <c r="G1586" s="37">
        <v>210</v>
      </c>
      <c r="H1586" s="19">
        <f t="shared" si="131"/>
        <v>0.72664359861591699</v>
      </c>
      <c r="I1586" s="37">
        <v>210</v>
      </c>
      <c r="J1586" s="101"/>
      <c r="K1586" s="101"/>
      <c r="M1586" s="116"/>
      <c r="N1586" s="36">
        <v>2</v>
      </c>
      <c r="O1586" s="37">
        <v>0</v>
      </c>
      <c r="P1586" s="19">
        <f t="shared" si="132"/>
        <v>0</v>
      </c>
      <c r="Q1586" s="37">
        <v>210</v>
      </c>
      <c r="R1586" s="19">
        <f t="shared" si="133"/>
        <v>1</v>
      </c>
      <c r="S1586" s="37">
        <v>210</v>
      </c>
      <c r="T1586" s="101"/>
      <c r="U1586" s="101"/>
    </row>
    <row r="1587" spans="3:21" x14ac:dyDescent="0.3">
      <c r="C1587" s="115" t="s">
        <v>601</v>
      </c>
      <c r="D1587" s="36" t="s">
        <v>460</v>
      </c>
      <c r="E1587" s="37">
        <v>837</v>
      </c>
      <c r="F1587" s="19">
        <f t="shared" si="130"/>
        <v>0.87187499999999996</v>
      </c>
      <c r="G1587" s="37">
        <v>270</v>
      </c>
      <c r="H1587" s="19">
        <f t="shared" si="131"/>
        <v>0.93425605536332179</v>
      </c>
      <c r="I1587" s="37">
        <v>1107</v>
      </c>
      <c r="J1587" s="101">
        <v>8.5779999999999994</v>
      </c>
      <c r="K1587" s="108">
        <v>3.0000000000000001E-3</v>
      </c>
      <c r="M1587" s="115" t="s">
        <v>437</v>
      </c>
      <c r="N1587" s="36" t="s">
        <v>82</v>
      </c>
      <c r="O1587" s="37">
        <v>837</v>
      </c>
      <c r="P1587" s="19">
        <f t="shared" si="132"/>
        <v>0.75609756097560976</v>
      </c>
      <c r="Q1587" s="37">
        <v>270</v>
      </c>
      <c r="R1587" s="19">
        <f t="shared" si="133"/>
        <v>0.24390243902439024</v>
      </c>
      <c r="S1587" s="37">
        <v>1107</v>
      </c>
      <c r="T1587" s="101">
        <v>8.5779999999999994</v>
      </c>
      <c r="U1587" s="108">
        <v>3.0000000000000001E-3</v>
      </c>
    </row>
    <row r="1588" spans="3:21" x14ac:dyDescent="0.3">
      <c r="C1588" s="116"/>
      <c r="D1588" s="36" t="s">
        <v>461</v>
      </c>
      <c r="E1588" s="37">
        <v>123</v>
      </c>
      <c r="F1588" s="19">
        <f t="shared" si="130"/>
        <v>0.12812499999999999</v>
      </c>
      <c r="G1588" s="37">
        <v>19</v>
      </c>
      <c r="H1588" s="19">
        <f t="shared" si="131"/>
        <v>6.5743944636678195E-2</v>
      </c>
      <c r="I1588" s="37">
        <v>142</v>
      </c>
      <c r="J1588" s="101"/>
      <c r="K1588" s="101"/>
      <c r="M1588" s="116"/>
      <c r="N1588" s="36" t="s">
        <v>83</v>
      </c>
      <c r="O1588" s="37">
        <v>123</v>
      </c>
      <c r="P1588" s="19">
        <f t="shared" si="132"/>
        <v>0.86619718309859151</v>
      </c>
      <c r="Q1588" s="37">
        <v>19</v>
      </c>
      <c r="R1588" s="19">
        <f t="shared" si="133"/>
        <v>0.13380281690140844</v>
      </c>
      <c r="S1588" s="37">
        <v>142</v>
      </c>
      <c r="T1588" s="101"/>
      <c r="U1588" s="101"/>
    </row>
    <row r="1589" spans="3:21" x14ac:dyDescent="0.3">
      <c r="C1589" s="115" t="s">
        <v>602</v>
      </c>
      <c r="D1589" s="36" t="s">
        <v>460</v>
      </c>
      <c r="E1589" s="37">
        <v>942</v>
      </c>
      <c r="F1589" s="19">
        <f t="shared" si="130"/>
        <v>0.98124999999999996</v>
      </c>
      <c r="G1589" s="37">
        <v>285</v>
      </c>
      <c r="H1589" s="19">
        <f t="shared" si="131"/>
        <v>0.98615916955017302</v>
      </c>
      <c r="I1589" s="37">
        <v>1227</v>
      </c>
      <c r="J1589" s="101">
        <v>0.309</v>
      </c>
      <c r="K1589" s="101">
        <v>0.79900000000000004</v>
      </c>
      <c r="M1589" s="115" t="s">
        <v>438</v>
      </c>
      <c r="N1589" s="36" t="s">
        <v>82</v>
      </c>
      <c r="O1589" s="37">
        <v>942</v>
      </c>
      <c r="P1589" s="19">
        <f t="shared" si="132"/>
        <v>0.76772616136919314</v>
      </c>
      <c r="Q1589" s="37">
        <v>285</v>
      </c>
      <c r="R1589" s="19">
        <f t="shared" si="133"/>
        <v>0.23227383863080683</v>
      </c>
      <c r="S1589" s="37">
        <v>1227</v>
      </c>
      <c r="T1589" s="101">
        <v>0.309</v>
      </c>
      <c r="U1589" s="101">
        <v>0.79900000000000004</v>
      </c>
    </row>
    <row r="1590" spans="3:21" x14ac:dyDescent="0.3">
      <c r="C1590" s="116"/>
      <c r="D1590" s="36" t="s">
        <v>461</v>
      </c>
      <c r="E1590" s="37">
        <v>18</v>
      </c>
      <c r="F1590" s="19">
        <f t="shared" si="130"/>
        <v>1.8749999999999999E-2</v>
      </c>
      <c r="G1590" s="37">
        <v>4</v>
      </c>
      <c r="H1590" s="19">
        <f t="shared" si="131"/>
        <v>1.384083044982699E-2</v>
      </c>
      <c r="I1590" s="37">
        <v>22</v>
      </c>
      <c r="J1590" s="101"/>
      <c r="K1590" s="101"/>
      <c r="M1590" s="116"/>
      <c r="N1590" s="36" t="s">
        <v>83</v>
      </c>
      <c r="O1590" s="37">
        <v>18</v>
      </c>
      <c r="P1590" s="19">
        <f t="shared" si="132"/>
        <v>0.81818181818181823</v>
      </c>
      <c r="Q1590" s="37">
        <v>4</v>
      </c>
      <c r="R1590" s="19">
        <f t="shared" si="133"/>
        <v>0.18181818181818182</v>
      </c>
      <c r="S1590" s="37">
        <v>22</v>
      </c>
      <c r="T1590" s="101"/>
      <c r="U1590" s="101"/>
    </row>
    <row r="1591" spans="3:21" x14ac:dyDescent="0.3">
      <c r="C1591" s="115" t="s">
        <v>603</v>
      </c>
      <c r="D1591" s="36" t="s">
        <v>460</v>
      </c>
      <c r="E1591" s="37">
        <v>862</v>
      </c>
      <c r="F1591" s="19">
        <f t="shared" si="130"/>
        <v>0.8979166666666667</v>
      </c>
      <c r="G1591" s="37">
        <v>274</v>
      </c>
      <c r="H1591" s="19">
        <f t="shared" si="131"/>
        <v>0.94809688581314877</v>
      </c>
      <c r="I1591" s="37">
        <v>1136</v>
      </c>
      <c r="J1591" s="101">
        <v>6.7969999999999997</v>
      </c>
      <c r="K1591" s="108">
        <v>0.01</v>
      </c>
      <c r="M1591" s="115" t="s">
        <v>439</v>
      </c>
      <c r="N1591" s="36" t="s">
        <v>82</v>
      </c>
      <c r="O1591" s="37">
        <v>862</v>
      </c>
      <c r="P1591" s="19">
        <f t="shared" si="132"/>
        <v>0.75880281690140849</v>
      </c>
      <c r="Q1591" s="37">
        <v>274</v>
      </c>
      <c r="R1591" s="19">
        <f t="shared" si="133"/>
        <v>0.24119718309859156</v>
      </c>
      <c r="S1591" s="37">
        <v>1136</v>
      </c>
      <c r="T1591" s="101">
        <v>6.7969999999999997</v>
      </c>
      <c r="U1591" s="108">
        <v>0.01</v>
      </c>
    </row>
    <row r="1592" spans="3:21" x14ac:dyDescent="0.3">
      <c r="C1592" s="116"/>
      <c r="D1592" s="36" t="s">
        <v>461</v>
      </c>
      <c r="E1592" s="37">
        <v>98</v>
      </c>
      <c r="F1592" s="19">
        <f t="shared" si="130"/>
        <v>0.10208333333333333</v>
      </c>
      <c r="G1592" s="37">
        <v>15</v>
      </c>
      <c r="H1592" s="19">
        <f t="shared" si="131"/>
        <v>5.1903114186851208E-2</v>
      </c>
      <c r="I1592" s="37">
        <v>113</v>
      </c>
      <c r="J1592" s="101"/>
      <c r="K1592" s="101"/>
      <c r="M1592" s="116"/>
      <c r="N1592" s="36" t="s">
        <v>83</v>
      </c>
      <c r="O1592" s="37">
        <v>98</v>
      </c>
      <c r="P1592" s="19">
        <f t="shared" si="132"/>
        <v>0.86725663716814161</v>
      </c>
      <c r="Q1592" s="37">
        <v>15</v>
      </c>
      <c r="R1592" s="19">
        <f t="shared" si="133"/>
        <v>0.13274336283185842</v>
      </c>
      <c r="S1592" s="37">
        <v>113</v>
      </c>
      <c r="T1592" s="101"/>
      <c r="U1592" s="101"/>
    </row>
    <row r="1593" spans="3:21" x14ac:dyDescent="0.3">
      <c r="C1593" s="115" t="s">
        <v>604</v>
      </c>
      <c r="D1593" s="36" t="s">
        <v>460</v>
      </c>
      <c r="E1593" s="37">
        <v>951</v>
      </c>
      <c r="F1593" s="19">
        <f t="shared" si="130"/>
        <v>0.99062499999999998</v>
      </c>
      <c r="G1593" s="37">
        <v>289</v>
      </c>
      <c r="H1593" s="19">
        <f t="shared" si="131"/>
        <v>1</v>
      </c>
      <c r="I1593" s="37">
        <v>1240</v>
      </c>
      <c r="J1593" s="101">
        <v>2.7290000000000001</v>
      </c>
      <c r="K1593" s="101">
        <v>9.9000000000000005E-2</v>
      </c>
      <c r="M1593" s="115" t="s">
        <v>440</v>
      </c>
      <c r="N1593" s="36" t="s">
        <v>82</v>
      </c>
      <c r="O1593" s="37">
        <v>951</v>
      </c>
      <c r="P1593" s="19">
        <f t="shared" si="132"/>
        <v>0.76693548387096777</v>
      </c>
      <c r="Q1593" s="37">
        <v>289</v>
      </c>
      <c r="R1593" s="19">
        <f t="shared" si="133"/>
        <v>0.23306451612903226</v>
      </c>
      <c r="S1593" s="37">
        <v>1240</v>
      </c>
      <c r="T1593" s="101">
        <v>2.7290000000000001</v>
      </c>
      <c r="U1593" s="101">
        <v>9.9000000000000005E-2</v>
      </c>
    </row>
    <row r="1594" spans="3:21" x14ac:dyDescent="0.3">
      <c r="C1594" s="116"/>
      <c r="D1594" s="36" t="s">
        <v>461</v>
      </c>
      <c r="E1594" s="37">
        <v>9</v>
      </c>
      <c r="F1594" s="19">
        <f t="shared" si="130"/>
        <v>9.3749999999999997E-3</v>
      </c>
      <c r="G1594" s="37">
        <v>0</v>
      </c>
      <c r="H1594" s="19">
        <f t="shared" si="131"/>
        <v>0</v>
      </c>
      <c r="I1594" s="37">
        <v>9</v>
      </c>
      <c r="J1594" s="101"/>
      <c r="K1594" s="101"/>
      <c r="M1594" s="116"/>
      <c r="N1594" s="36" t="s">
        <v>83</v>
      </c>
      <c r="O1594" s="37">
        <v>9</v>
      </c>
      <c r="P1594" s="19">
        <f t="shared" si="132"/>
        <v>1</v>
      </c>
      <c r="Q1594" s="37">
        <v>0</v>
      </c>
      <c r="R1594" s="19">
        <f t="shared" si="133"/>
        <v>0</v>
      </c>
      <c r="S1594" s="37">
        <v>9</v>
      </c>
      <c r="T1594" s="101"/>
      <c r="U1594" s="101"/>
    </row>
    <row r="1595" spans="3:21" x14ac:dyDescent="0.3">
      <c r="C1595" s="115" t="s">
        <v>458</v>
      </c>
      <c r="D1595" s="116"/>
      <c r="E1595" s="37">
        <v>960</v>
      </c>
      <c r="F1595" s="19">
        <f t="shared" si="130"/>
        <v>1</v>
      </c>
      <c r="G1595" s="37">
        <v>289</v>
      </c>
      <c r="H1595" s="19">
        <f t="shared" si="131"/>
        <v>1</v>
      </c>
      <c r="I1595" s="37">
        <v>1249</v>
      </c>
      <c r="J1595" s="44"/>
      <c r="K1595" s="44"/>
      <c r="M1595" s="115" t="s">
        <v>36</v>
      </c>
      <c r="N1595" s="116"/>
      <c r="O1595" s="37">
        <v>960</v>
      </c>
      <c r="P1595" s="19">
        <f t="shared" si="132"/>
        <v>0.76861489191353083</v>
      </c>
      <c r="Q1595" s="37">
        <v>289</v>
      </c>
      <c r="R1595" s="19">
        <f t="shared" si="133"/>
        <v>0.23138510808646917</v>
      </c>
      <c r="S1595" s="37">
        <v>1249</v>
      </c>
      <c r="T1595" s="44"/>
      <c r="U1595" s="44"/>
    </row>
    <row r="1598" spans="3:21" x14ac:dyDescent="0.3">
      <c r="C1598" s="20"/>
      <c r="D1598" s="107" t="s">
        <v>1</v>
      </c>
      <c r="E1598" s="107"/>
      <c r="F1598" s="107" t="s">
        <v>451</v>
      </c>
      <c r="G1598" s="107"/>
      <c r="H1598" s="107" t="s">
        <v>446</v>
      </c>
      <c r="I1598" s="107" t="s">
        <v>443</v>
      </c>
    </row>
    <row r="1599" spans="3:21" x14ac:dyDescent="0.3">
      <c r="C1599" s="20"/>
      <c r="D1599" s="20" t="s">
        <v>313</v>
      </c>
      <c r="E1599" s="20" t="s">
        <v>346</v>
      </c>
      <c r="F1599" s="20" t="s">
        <v>313</v>
      </c>
      <c r="G1599" s="20" t="s">
        <v>346</v>
      </c>
      <c r="H1599" s="107"/>
      <c r="I1599" s="107"/>
    </row>
    <row r="1600" spans="3:21" x14ac:dyDescent="0.3">
      <c r="C1600" s="3" t="s">
        <v>605</v>
      </c>
      <c r="D1600" s="5">
        <v>54.023958333333333</v>
      </c>
      <c r="E1600" s="5">
        <v>11.618027816388214</v>
      </c>
      <c r="F1600" s="5">
        <v>57.799307958477506</v>
      </c>
      <c r="G1600" s="5">
        <v>11.953666316586906</v>
      </c>
      <c r="H1600" s="12">
        <v>-4.8106999548551279</v>
      </c>
      <c r="I1600" s="13">
        <v>1E-3</v>
      </c>
    </row>
    <row r="1601" spans="3:9" ht="22.8" x14ac:dyDescent="0.3">
      <c r="C1601" s="3" t="s">
        <v>606</v>
      </c>
      <c r="D1601" s="5">
        <v>13.273972602739725</v>
      </c>
      <c r="E1601" s="5">
        <v>5.7053576949932552</v>
      </c>
      <c r="F1601" s="5">
        <v>13.245161290322581</v>
      </c>
      <c r="G1601" s="5">
        <v>6.417652133170507</v>
      </c>
      <c r="H1601" s="12">
        <v>5.0711542757685198E-2</v>
      </c>
      <c r="I1601" s="12">
        <v>0.95957492698952385</v>
      </c>
    </row>
    <row r="1602" spans="3:9" x14ac:dyDescent="0.3">
      <c r="C1602" s="3" t="s">
        <v>607</v>
      </c>
      <c r="D1602" s="5">
        <v>21.073972602739726</v>
      </c>
      <c r="E1602" s="5">
        <v>8.8415544136648716</v>
      </c>
      <c r="F1602" s="5">
        <v>18.193548387096776</v>
      </c>
      <c r="G1602" s="5">
        <v>8.4592965644993203</v>
      </c>
      <c r="H1602" s="12">
        <v>3.4416744965493948</v>
      </c>
      <c r="I1602" s="13">
        <v>6.2485193913501135E-4</v>
      </c>
    </row>
    <row r="1603" spans="3:9" x14ac:dyDescent="0.3">
      <c r="C1603" s="3" t="s">
        <v>608</v>
      </c>
      <c r="D1603" s="5">
        <v>165.45311458333356</v>
      </c>
      <c r="E1603" s="5">
        <v>7.0119622195428013</v>
      </c>
      <c r="F1603" s="5">
        <v>164.37733564013837</v>
      </c>
      <c r="G1603" s="5">
        <v>6.5431103631040806</v>
      </c>
      <c r="H1603" s="12">
        <v>2.3214961234126577</v>
      </c>
      <c r="I1603" s="13">
        <v>2.0420589338867819E-2</v>
      </c>
    </row>
    <row r="1604" spans="3:9" x14ac:dyDescent="0.3">
      <c r="C1604" s="3" t="s">
        <v>609</v>
      </c>
      <c r="D1604" s="5">
        <v>64.714385416666673</v>
      </c>
      <c r="E1604" s="5">
        <v>10.445334008139787</v>
      </c>
      <c r="F1604" s="5">
        <v>62.958477508650518</v>
      </c>
      <c r="G1604" s="5">
        <v>9.7868785686967623</v>
      </c>
      <c r="H1604" s="12">
        <v>2.5415245180829151</v>
      </c>
      <c r="I1604" s="13">
        <v>1.1157278190549243E-2</v>
      </c>
    </row>
    <row r="1605" spans="3:9" x14ac:dyDescent="0.3">
      <c r="C1605" s="3" t="s">
        <v>610</v>
      </c>
      <c r="D1605" s="5">
        <v>84.025000000000006</v>
      </c>
      <c r="E1605" s="5">
        <v>19.346718485641677</v>
      </c>
      <c r="F1605" s="5">
        <v>89.20415224913495</v>
      </c>
      <c r="G1605" s="5">
        <v>22.080892555154907</v>
      </c>
      <c r="H1605" s="12">
        <v>-3.8573115225687999</v>
      </c>
      <c r="I1605" s="13">
        <v>1E-3</v>
      </c>
    </row>
    <row r="1606" spans="3:9" x14ac:dyDescent="0.3">
      <c r="C1606" s="3" t="s">
        <v>611</v>
      </c>
      <c r="D1606" s="5">
        <v>123.59352142110762</v>
      </c>
      <c r="E1606" s="5">
        <v>22.643611414710993</v>
      </c>
      <c r="F1606" s="5">
        <v>115.71428571428571</v>
      </c>
      <c r="G1606" s="5">
        <v>25.25092560080677</v>
      </c>
      <c r="H1606" s="12">
        <v>4.9398524281507905</v>
      </c>
      <c r="I1606" s="13">
        <v>1E-3</v>
      </c>
    </row>
    <row r="1607" spans="3:9" x14ac:dyDescent="0.3">
      <c r="C1607" s="3" t="s">
        <v>612</v>
      </c>
      <c r="D1607" s="5">
        <v>78.132706374085686</v>
      </c>
      <c r="E1607" s="5">
        <v>12.69237516515919</v>
      </c>
      <c r="F1607" s="5">
        <v>73.545787545787547</v>
      </c>
      <c r="G1607" s="5">
        <v>14.577591291148067</v>
      </c>
      <c r="H1607" s="12">
        <v>5.0901657598344299</v>
      </c>
      <c r="I1607" s="13">
        <v>1E-3</v>
      </c>
    </row>
    <row r="1608" spans="3:9" ht="22.8" x14ac:dyDescent="0.3">
      <c r="C1608" s="3" t="s">
        <v>613</v>
      </c>
      <c r="D1608" s="5">
        <v>8.0364583333333339</v>
      </c>
      <c r="E1608" s="5">
        <v>8.718140207289963</v>
      </c>
      <c r="F1608" s="5">
        <v>9.6851211072664363</v>
      </c>
      <c r="G1608" s="5">
        <v>11.607341130837986</v>
      </c>
      <c r="H1608" s="12">
        <v>-2.5963139537873818</v>
      </c>
      <c r="I1608" s="13">
        <v>1E-3</v>
      </c>
    </row>
    <row r="1609" spans="3:9" ht="22.8" x14ac:dyDescent="0.3">
      <c r="C1609" s="3" t="s">
        <v>614</v>
      </c>
      <c r="D1609" s="5">
        <v>1.052322916666665</v>
      </c>
      <c r="E1609" s="5">
        <v>0.43958592694693382</v>
      </c>
      <c r="F1609" s="5">
        <v>1.0512456747404835</v>
      </c>
      <c r="G1609" s="5">
        <v>0.45423299040607046</v>
      </c>
      <c r="H1609" s="12">
        <v>3.6241096859744554E-2</v>
      </c>
      <c r="I1609" s="12">
        <v>0.97109591731954137</v>
      </c>
    </row>
    <row r="1610" spans="3:9" x14ac:dyDescent="0.3">
      <c r="C1610" s="3" t="s">
        <v>615</v>
      </c>
      <c r="D1610" s="5">
        <v>13.112708333333293</v>
      </c>
      <c r="E1610" s="5">
        <v>1.7165589163736783</v>
      </c>
      <c r="F1610" s="5">
        <v>12.995155709342553</v>
      </c>
      <c r="G1610" s="5">
        <v>1.7292351572711691</v>
      </c>
      <c r="H1610" s="12">
        <v>1.0189075203748446</v>
      </c>
      <c r="I1610" s="12">
        <v>0.3084445085445362</v>
      </c>
    </row>
    <row r="1611" spans="3:9" x14ac:dyDescent="0.3">
      <c r="C1611" s="3" t="s">
        <v>616</v>
      </c>
      <c r="D1611" s="5">
        <v>7.265043731778424</v>
      </c>
      <c r="E1611" s="5">
        <v>2.3542435086630142</v>
      </c>
      <c r="F1611" s="5">
        <v>7.0576388888888886</v>
      </c>
      <c r="G1611" s="5">
        <v>1.9345025149733417</v>
      </c>
      <c r="H1611" s="12">
        <v>0.69941209737185728</v>
      </c>
      <c r="I1611" s="12">
        <v>0.48468824899145546</v>
      </c>
    </row>
    <row r="1612" spans="3:9" x14ac:dyDescent="0.3">
      <c r="C1612" s="3" t="s">
        <v>617</v>
      </c>
      <c r="D1612" s="5">
        <v>165.35395833333331</v>
      </c>
      <c r="E1612" s="5">
        <v>44.227770553956759</v>
      </c>
      <c r="F1612" s="5">
        <v>163.05536332179932</v>
      </c>
      <c r="G1612" s="5">
        <v>47.896122921657927</v>
      </c>
      <c r="H1612" s="12">
        <v>0.75958227058862338</v>
      </c>
      <c r="I1612" s="12">
        <v>0.44764788683091572</v>
      </c>
    </row>
    <row r="1613" spans="3:9" x14ac:dyDescent="0.3">
      <c r="C1613" s="3" t="s">
        <v>618</v>
      </c>
      <c r="D1613" s="5">
        <v>96.891520833333317</v>
      </c>
      <c r="E1613" s="5">
        <v>35.143354029009885</v>
      </c>
      <c r="F1613" s="5">
        <v>95.378996539792396</v>
      </c>
      <c r="G1613" s="5">
        <v>38.667478583833699</v>
      </c>
      <c r="H1613" s="12">
        <v>0.62639582789396753</v>
      </c>
      <c r="I1613" s="12">
        <v>0.53116999015802013</v>
      </c>
    </row>
    <row r="1614" spans="3:9" x14ac:dyDescent="0.3">
      <c r="C1614" s="3" t="s">
        <v>619</v>
      </c>
      <c r="D1614" s="5">
        <v>36.689749999999989</v>
      </c>
      <c r="E1614" s="5">
        <v>9.3731453384086763</v>
      </c>
      <c r="F1614" s="5">
        <v>37.239723183391014</v>
      </c>
      <c r="G1614" s="5">
        <v>9.2745235310856859</v>
      </c>
      <c r="H1614" s="12">
        <v>-0.87662091610963799</v>
      </c>
      <c r="I1614" s="12">
        <v>0.38086141363354353</v>
      </c>
    </row>
    <row r="1615" spans="3:9" x14ac:dyDescent="0.3">
      <c r="C1615" s="3" t="s">
        <v>620</v>
      </c>
      <c r="D1615" s="5">
        <v>159.02958333333333</v>
      </c>
      <c r="E1615" s="5">
        <v>78.610705927212607</v>
      </c>
      <c r="F1615" s="5">
        <v>152.94463667820068</v>
      </c>
      <c r="G1615" s="5">
        <v>76.791861416529414</v>
      </c>
      <c r="H1615" s="12">
        <v>1.1598036729657475</v>
      </c>
      <c r="I1615" s="12">
        <v>0.2463507621000679</v>
      </c>
    </row>
    <row r="1616" spans="3:9" x14ac:dyDescent="0.3">
      <c r="C1616" s="3" t="s">
        <v>621</v>
      </c>
      <c r="D1616" s="5">
        <v>1.0170283806343894</v>
      </c>
      <c r="E1616" s="5">
        <v>0.29738186018165114</v>
      </c>
      <c r="F1616" s="5">
        <v>0.97386554621848709</v>
      </c>
      <c r="G1616" s="5">
        <v>0.25649234053286973</v>
      </c>
      <c r="H1616" s="12">
        <v>1.4776917666625822</v>
      </c>
      <c r="I1616" s="12">
        <v>0.1399300241992531</v>
      </c>
    </row>
    <row r="1617" spans="3:9" x14ac:dyDescent="0.3">
      <c r="C1617" s="3" t="s">
        <v>622</v>
      </c>
      <c r="D1617" s="5">
        <v>82.167545909849764</v>
      </c>
      <c r="E1617" s="5">
        <v>56.599255456364965</v>
      </c>
      <c r="F1617" s="5">
        <v>81.876302521008412</v>
      </c>
      <c r="G1617" s="5">
        <v>52.120096775693966</v>
      </c>
      <c r="H1617" s="12">
        <v>5.1925347244314975E-2</v>
      </c>
      <c r="I1617" s="12">
        <v>0.95860266019337192</v>
      </c>
    </row>
    <row r="1618" spans="3:9" x14ac:dyDescent="0.3">
      <c r="C1618" s="3" t="s">
        <v>467</v>
      </c>
      <c r="D1618" s="5">
        <v>3.4083333333333332</v>
      </c>
      <c r="E1618" s="5">
        <v>2.3101384502595077</v>
      </c>
      <c r="F1618" s="5">
        <v>5</v>
      </c>
      <c r="G1618" s="5">
        <v>2.9603866113886017</v>
      </c>
      <c r="H1618" s="12">
        <v>-9.5826812923798315</v>
      </c>
      <c r="I1618" s="13">
        <v>1E-3</v>
      </c>
    </row>
    <row r="1619" spans="3:9" x14ac:dyDescent="0.25">
      <c r="C1619" s="61" t="s">
        <v>672</v>
      </c>
      <c r="D1619" s="5">
        <v>139.88546679499518</v>
      </c>
      <c r="E1619" s="5">
        <v>31.609268087776051</v>
      </c>
      <c r="F1619" s="5">
        <v>157.37619047619049</v>
      </c>
      <c r="G1619" s="5">
        <v>36.284711541339099</v>
      </c>
      <c r="H1619" s="12">
        <v>-7.1263012235015077</v>
      </c>
      <c r="I1619" s="13">
        <v>1E-3</v>
      </c>
    </row>
    <row r="1620" spans="3:9" x14ac:dyDescent="0.25">
      <c r="C1620" s="61" t="s">
        <v>673</v>
      </c>
      <c r="D1620" s="5">
        <v>93.544754571703564</v>
      </c>
      <c r="E1620" s="5">
        <v>25.605982654446656</v>
      </c>
      <c r="F1620" s="5">
        <v>104.94761904761904</v>
      </c>
      <c r="G1620" s="5">
        <v>24.560093648957622</v>
      </c>
      <c r="H1620" s="12">
        <v>-5.9257155094548937</v>
      </c>
      <c r="I1620" s="13">
        <v>1E-3</v>
      </c>
    </row>
    <row r="1652" spans="3:28" x14ac:dyDescent="0.25">
      <c r="C1652" s="154"/>
      <c r="D1652" s="155"/>
      <c r="E1652" s="155"/>
      <c r="F1652" s="155"/>
      <c r="G1652" s="155"/>
      <c r="H1652" s="155"/>
      <c r="I1652" s="50"/>
      <c r="L1652" s="154"/>
      <c r="M1652" s="155"/>
      <c r="N1652" s="155"/>
      <c r="O1652" s="155"/>
      <c r="P1652" s="155"/>
      <c r="Q1652" s="155"/>
      <c r="R1652" s="50"/>
      <c r="V1652" s="154"/>
      <c r="W1652" s="155"/>
      <c r="X1652" s="155"/>
      <c r="Y1652" s="155"/>
      <c r="Z1652" s="155"/>
      <c r="AA1652" s="155"/>
      <c r="AB1652" s="50"/>
    </row>
    <row r="1653" spans="3:28" ht="15.75" customHeight="1" x14ac:dyDescent="0.25">
      <c r="C1653" s="156"/>
      <c r="D1653" s="157"/>
      <c r="E1653" s="158"/>
      <c r="F1653" s="157"/>
      <c r="G1653" s="157"/>
      <c r="H1653" s="134"/>
      <c r="I1653" s="50"/>
      <c r="L1653" s="156"/>
      <c r="M1653" s="157"/>
      <c r="N1653" s="158"/>
      <c r="O1653" s="157"/>
      <c r="P1653" s="157"/>
      <c r="Q1653" s="134"/>
      <c r="R1653" s="50"/>
      <c r="V1653" s="156"/>
      <c r="W1653" s="157"/>
      <c r="X1653" s="158"/>
      <c r="Y1653" s="157"/>
      <c r="Z1653" s="157"/>
      <c r="AA1653" s="134"/>
      <c r="AB1653" s="50"/>
    </row>
    <row r="1654" spans="3:28" x14ac:dyDescent="0.25">
      <c r="C1654" s="134"/>
      <c r="D1654" s="134"/>
      <c r="E1654" s="134"/>
      <c r="F1654" s="134"/>
      <c r="G1654" s="54"/>
      <c r="H1654" s="54"/>
      <c r="I1654" s="50"/>
      <c r="L1654" s="134"/>
      <c r="M1654" s="134"/>
      <c r="N1654" s="134"/>
      <c r="O1654" s="134"/>
      <c r="P1654" s="54"/>
      <c r="Q1654" s="54"/>
      <c r="R1654" s="50"/>
      <c r="V1654" s="134"/>
      <c r="W1654" s="134"/>
      <c r="X1654" s="134"/>
      <c r="Y1654" s="134"/>
      <c r="Z1654" s="54"/>
      <c r="AA1654" s="54"/>
      <c r="AB1654" s="50"/>
    </row>
    <row r="1655" spans="3:28" x14ac:dyDescent="0.25">
      <c r="C1655" s="64"/>
      <c r="D1655" s="56"/>
      <c r="E1655" s="56"/>
      <c r="F1655" s="56"/>
      <c r="G1655" s="56"/>
      <c r="H1655" s="56"/>
      <c r="I1655" s="50"/>
      <c r="L1655" s="64"/>
      <c r="M1655" s="56"/>
      <c r="N1655" s="56"/>
      <c r="O1655" s="56"/>
      <c r="P1655" s="56"/>
      <c r="Q1655" s="56"/>
      <c r="R1655" s="50"/>
      <c r="V1655" s="64"/>
      <c r="W1655" s="56"/>
      <c r="X1655" s="56"/>
      <c r="Y1655" s="56"/>
      <c r="Z1655" s="56"/>
      <c r="AA1655" s="56"/>
      <c r="AB1655" s="50"/>
    </row>
    <row r="1656" spans="3:28" x14ac:dyDescent="0.25">
      <c r="C1656" s="64"/>
      <c r="D1656" s="56"/>
      <c r="E1656" s="56"/>
      <c r="F1656" s="56"/>
      <c r="G1656" s="56"/>
      <c r="H1656" s="56"/>
      <c r="I1656" s="50"/>
      <c r="L1656" s="64"/>
      <c r="M1656" s="56"/>
      <c r="N1656" s="56"/>
      <c r="O1656" s="56"/>
      <c r="P1656" s="56"/>
      <c r="Q1656" s="56"/>
      <c r="R1656" s="50"/>
      <c r="V1656" s="64"/>
      <c r="W1656" s="56"/>
      <c r="X1656" s="56"/>
      <c r="Y1656" s="56"/>
      <c r="Z1656" s="56"/>
      <c r="AA1656" s="56"/>
      <c r="AB1656" s="50"/>
    </row>
    <row r="1657" spans="3:28" x14ac:dyDescent="0.25">
      <c r="C1657" s="64"/>
      <c r="D1657" s="56"/>
      <c r="E1657" s="56"/>
      <c r="F1657" s="56"/>
      <c r="G1657" s="56"/>
      <c r="H1657" s="56"/>
      <c r="I1657" s="50"/>
      <c r="L1657" s="64"/>
      <c r="M1657" s="56"/>
      <c r="N1657" s="56"/>
      <c r="O1657" s="56"/>
      <c r="P1657" s="56"/>
      <c r="Q1657" s="56"/>
      <c r="R1657" s="50"/>
      <c r="V1657" s="64"/>
      <c r="W1657" s="56"/>
      <c r="X1657" s="56"/>
      <c r="Y1657" s="56"/>
      <c r="Z1657" s="56"/>
      <c r="AA1657" s="56"/>
      <c r="AB1657" s="50"/>
    </row>
    <row r="1658" spans="3:28" x14ac:dyDescent="0.25">
      <c r="C1658" s="50"/>
      <c r="D1658" s="50"/>
      <c r="E1658" s="50"/>
      <c r="F1658" s="50"/>
      <c r="G1658" s="50"/>
      <c r="H1658" s="50"/>
      <c r="I1658" s="50"/>
      <c r="L1658" s="50"/>
      <c r="M1658" s="50"/>
      <c r="N1658" s="50"/>
      <c r="O1658" s="50"/>
      <c r="P1658" s="50"/>
      <c r="Q1658" s="50"/>
      <c r="R1658" s="50"/>
      <c r="V1658" s="50"/>
      <c r="W1658" s="50"/>
      <c r="X1658" s="50"/>
      <c r="Y1658" s="50"/>
      <c r="Z1658" s="50"/>
      <c r="AA1658" s="50"/>
      <c r="AB1658" s="50"/>
    </row>
    <row r="1659" spans="3:28" x14ac:dyDescent="0.25">
      <c r="C1659" s="50"/>
      <c r="D1659" s="50"/>
      <c r="E1659" s="50"/>
      <c r="F1659" s="50"/>
      <c r="G1659" s="50"/>
      <c r="H1659" s="50"/>
      <c r="I1659" s="50"/>
      <c r="L1659" s="50"/>
      <c r="M1659" s="50"/>
      <c r="N1659" s="50"/>
      <c r="O1659" s="50"/>
      <c r="P1659" s="50"/>
      <c r="Q1659" s="50"/>
      <c r="R1659" s="50"/>
      <c r="V1659" s="50"/>
      <c r="W1659" s="50"/>
      <c r="X1659" s="50"/>
      <c r="Y1659" s="50"/>
      <c r="Z1659" s="50"/>
      <c r="AA1659" s="50"/>
      <c r="AB1659" s="50"/>
    </row>
    <row r="1660" spans="3:28" x14ac:dyDescent="0.25">
      <c r="C1660" s="50"/>
      <c r="D1660" s="50"/>
      <c r="E1660" s="50"/>
      <c r="F1660" s="50"/>
      <c r="G1660" s="50"/>
      <c r="H1660" s="50"/>
      <c r="I1660" s="50"/>
      <c r="L1660" s="50"/>
      <c r="M1660" s="50"/>
      <c r="N1660" s="50"/>
      <c r="O1660" s="50"/>
      <c r="P1660" s="50"/>
      <c r="Q1660" s="50"/>
      <c r="R1660" s="50"/>
      <c r="V1660" s="50"/>
      <c r="W1660" s="50"/>
      <c r="X1660" s="50"/>
      <c r="Y1660" s="50"/>
      <c r="Z1660" s="50"/>
      <c r="AA1660" s="50"/>
      <c r="AB1660" s="50"/>
    </row>
    <row r="1661" spans="3:28" x14ac:dyDescent="0.25">
      <c r="C1661" s="50"/>
      <c r="D1661" s="50"/>
      <c r="E1661" s="50"/>
      <c r="F1661" s="50"/>
      <c r="G1661" s="50"/>
      <c r="H1661" s="50"/>
      <c r="I1661" s="50"/>
      <c r="L1661" s="50"/>
      <c r="M1661" s="50"/>
      <c r="N1661" s="50"/>
      <c r="O1661" s="50"/>
      <c r="P1661" s="50"/>
      <c r="Q1661" s="50"/>
      <c r="R1661" s="50"/>
      <c r="V1661" s="50"/>
      <c r="W1661" s="50"/>
      <c r="X1661" s="50"/>
      <c r="Y1661" s="50"/>
      <c r="Z1661" s="50"/>
      <c r="AA1661" s="50"/>
      <c r="AB1661" s="50"/>
    </row>
    <row r="1662" spans="3:28" x14ac:dyDescent="0.25">
      <c r="C1662" s="154"/>
      <c r="D1662" s="155"/>
      <c r="E1662" s="155"/>
      <c r="F1662" s="155"/>
      <c r="G1662" s="50"/>
      <c r="H1662" s="50"/>
      <c r="I1662" s="50"/>
      <c r="L1662" s="154"/>
      <c r="M1662" s="155"/>
      <c r="N1662" s="155"/>
      <c r="O1662" s="155"/>
      <c r="P1662" s="50"/>
      <c r="Q1662" s="50"/>
      <c r="R1662" s="50"/>
      <c r="V1662" s="154"/>
      <c r="W1662" s="155"/>
      <c r="X1662" s="155"/>
      <c r="Y1662" s="155"/>
      <c r="Z1662" s="50"/>
      <c r="AA1662" s="50"/>
      <c r="AB1662" s="50"/>
    </row>
    <row r="1663" spans="3:28" x14ac:dyDescent="0.25">
      <c r="C1663" s="67"/>
      <c r="D1663" s="68"/>
      <c r="E1663" s="54"/>
      <c r="F1663" s="54"/>
      <c r="G1663" s="65"/>
      <c r="H1663" s="9"/>
      <c r="I1663" s="50"/>
      <c r="L1663" s="67"/>
      <c r="M1663" s="68"/>
      <c r="N1663" s="54"/>
      <c r="O1663" s="54"/>
      <c r="P1663" s="65"/>
      <c r="Q1663" s="9"/>
      <c r="R1663" s="50"/>
      <c r="V1663" s="67"/>
      <c r="W1663" s="68"/>
      <c r="X1663" s="54"/>
      <c r="Y1663" s="54"/>
      <c r="Z1663" s="14"/>
      <c r="AA1663" s="9"/>
      <c r="AB1663" s="50"/>
    </row>
    <row r="1664" spans="3:28" x14ac:dyDescent="0.25">
      <c r="C1664" s="159"/>
      <c r="D1664" s="55"/>
      <c r="E1664" s="56"/>
      <c r="F1664" s="56"/>
      <c r="G1664" s="66"/>
      <c r="H1664" s="32"/>
      <c r="I1664" s="50"/>
      <c r="L1664" s="159"/>
      <c r="M1664" s="55"/>
      <c r="N1664" s="56"/>
      <c r="O1664" s="56"/>
      <c r="P1664" s="66"/>
      <c r="Q1664" s="32"/>
      <c r="R1664" s="50"/>
      <c r="V1664" s="159"/>
      <c r="W1664" s="55"/>
      <c r="X1664" s="56"/>
      <c r="Y1664" s="56"/>
      <c r="Z1664" s="32"/>
      <c r="AA1664" s="32"/>
      <c r="AB1664" s="50"/>
    </row>
    <row r="1665" spans="3:28" x14ac:dyDescent="0.25">
      <c r="C1665" s="134"/>
      <c r="D1665" s="55"/>
      <c r="E1665" s="56"/>
      <c r="F1665" s="56"/>
      <c r="G1665" s="66"/>
      <c r="H1665" s="32"/>
      <c r="I1665" s="50"/>
      <c r="L1665" s="134"/>
      <c r="M1665" s="55"/>
      <c r="N1665" s="56"/>
      <c r="O1665" s="56"/>
      <c r="P1665" s="66"/>
      <c r="Q1665" s="32"/>
      <c r="R1665" s="50"/>
      <c r="V1665" s="134"/>
      <c r="W1665" s="55"/>
      <c r="X1665" s="56"/>
      <c r="Y1665" s="56"/>
      <c r="Z1665" s="32"/>
      <c r="AA1665" s="32"/>
      <c r="AB1665" s="50"/>
    </row>
    <row r="1666" spans="3:28" x14ac:dyDescent="0.25">
      <c r="C1666" s="134"/>
      <c r="D1666" s="55"/>
      <c r="E1666" s="56"/>
      <c r="F1666" s="56"/>
      <c r="G1666" s="66"/>
      <c r="H1666" s="32"/>
      <c r="I1666" s="50"/>
      <c r="L1666" s="134"/>
      <c r="M1666" s="55"/>
      <c r="N1666" s="56"/>
      <c r="O1666" s="56"/>
      <c r="P1666" s="66"/>
      <c r="Q1666" s="32"/>
      <c r="R1666" s="50"/>
      <c r="V1666" s="134"/>
      <c r="W1666" s="55"/>
      <c r="X1666" s="56"/>
      <c r="Y1666" s="56"/>
      <c r="Z1666" s="32"/>
      <c r="AA1666" s="32"/>
      <c r="AB1666" s="50"/>
    </row>
    <row r="1667" spans="3:28" x14ac:dyDescent="0.25">
      <c r="C1667" s="134"/>
      <c r="D1667" s="55"/>
      <c r="E1667" s="56"/>
      <c r="F1667" s="56"/>
      <c r="G1667" s="66"/>
      <c r="H1667" s="32"/>
      <c r="I1667" s="50"/>
      <c r="L1667" s="134"/>
      <c r="M1667" s="55"/>
      <c r="N1667" s="56"/>
      <c r="O1667" s="56"/>
      <c r="P1667" s="66"/>
      <c r="Q1667" s="32"/>
      <c r="R1667" s="50"/>
      <c r="V1667" s="134"/>
      <c r="W1667" s="55"/>
      <c r="X1667" s="56"/>
      <c r="Y1667" s="56"/>
      <c r="Z1667" s="32"/>
      <c r="AA1667" s="32"/>
      <c r="AB1667" s="50"/>
    </row>
    <row r="1668" spans="3:28" x14ac:dyDescent="0.25">
      <c r="C1668" s="134"/>
      <c r="D1668" s="69"/>
      <c r="E1668" s="70"/>
      <c r="F1668" s="70"/>
      <c r="G1668" s="71"/>
      <c r="H1668" s="31"/>
      <c r="I1668" s="50"/>
      <c r="L1668" s="134"/>
      <c r="M1668" s="69"/>
      <c r="N1668" s="70"/>
      <c r="O1668" s="70"/>
      <c r="P1668" s="71"/>
      <c r="Q1668" s="31"/>
      <c r="R1668" s="50"/>
      <c r="V1668" s="134"/>
      <c r="W1668" s="69"/>
      <c r="X1668" s="70"/>
      <c r="Y1668" s="70"/>
      <c r="Z1668" s="31"/>
      <c r="AA1668" s="31"/>
      <c r="AB1668" s="50"/>
    </row>
    <row r="1669" spans="3:28" x14ac:dyDescent="0.25">
      <c r="C1669" s="134"/>
      <c r="D1669" s="55"/>
      <c r="E1669" s="56"/>
      <c r="F1669" s="56"/>
      <c r="G1669" s="66"/>
      <c r="H1669" s="32"/>
      <c r="I1669" s="50"/>
      <c r="L1669" s="134"/>
      <c r="M1669" s="55"/>
      <c r="N1669" s="56"/>
      <c r="O1669" s="56"/>
      <c r="P1669" s="66"/>
      <c r="Q1669" s="32"/>
      <c r="R1669" s="50"/>
      <c r="V1669" s="134"/>
      <c r="W1669" s="55"/>
      <c r="X1669" s="56"/>
      <c r="Y1669" s="56"/>
      <c r="Z1669" s="32"/>
      <c r="AA1669" s="32"/>
      <c r="AB1669" s="50"/>
    </row>
    <row r="1670" spans="3:28" x14ac:dyDescent="0.25">
      <c r="C1670" s="134"/>
      <c r="D1670" s="55"/>
      <c r="E1670" s="56"/>
      <c r="F1670" s="56"/>
      <c r="G1670" s="66"/>
      <c r="H1670" s="32"/>
      <c r="I1670" s="50"/>
      <c r="L1670" s="134"/>
      <c r="M1670" s="55"/>
      <c r="N1670" s="56"/>
      <c r="O1670" s="56"/>
      <c r="P1670" s="66"/>
      <c r="Q1670" s="32"/>
      <c r="R1670" s="50"/>
      <c r="V1670" s="134"/>
      <c r="W1670" s="55"/>
      <c r="X1670" s="56"/>
      <c r="Y1670" s="56"/>
      <c r="Z1670" s="32"/>
      <c r="AA1670" s="32"/>
      <c r="AB1670" s="50"/>
    </row>
    <row r="1671" spans="3:28" x14ac:dyDescent="0.25">
      <c r="C1671" s="134"/>
      <c r="D1671" s="55"/>
      <c r="E1671" s="56"/>
      <c r="F1671" s="56"/>
      <c r="G1671" s="66"/>
      <c r="H1671" s="32"/>
      <c r="I1671" s="50"/>
      <c r="L1671" s="134"/>
      <c r="M1671" s="55"/>
      <c r="N1671" s="56"/>
      <c r="O1671" s="56"/>
      <c r="P1671" s="66"/>
      <c r="Q1671" s="32"/>
      <c r="R1671" s="50"/>
      <c r="V1671" s="134"/>
      <c r="W1671" s="55"/>
      <c r="X1671" s="56"/>
      <c r="Y1671" s="56"/>
      <c r="Z1671" s="32"/>
      <c r="AA1671" s="32"/>
      <c r="AB1671" s="50"/>
    </row>
    <row r="1672" spans="3:28" x14ac:dyDescent="0.25">
      <c r="C1672" s="134"/>
      <c r="D1672" s="55"/>
      <c r="E1672" s="56"/>
      <c r="F1672" s="56"/>
      <c r="G1672" s="66"/>
      <c r="H1672" s="32"/>
      <c r="I1672" s="50"/>
      <c r="L1672" s="134"/>
      <c r="M1672" s="55"/>
      <c r="N1672" s="56"/>
      <c r="O1672" s="56"/>
      <c r="P1672" s="66"/>
      <c r="Q1672" s="32"/>
      <c r="R1672" s="50"/>
      <c r="V1672" s="134"/>
      <c r="W1672" s="55"/>
      <c r="X1672" s="56"/>
      <c r="Y1672" s="56"/>
      <c r="Z1672" s="32"/>
      <c r="AA1672" s="32"/>
      <c r="AB1672" s="50"/>
    </row>
    <row r="1673" spans="3:28" x14ac:dyDescent="0.25">
      <c r="C1673" s="134"/>
      <c r="D1673" s="55"/>
      <c r="E1673" s="56"/>
      <c r="F1673" s="56"/>
      <c r="G1673" s="66"/>
      <c r="H1673" s="32"/>
      <c r="I1673" s="50"/>
      <c r="L1673" s="134"/>
      <c r="M1673" s="55"/>
      <c r="N1673" s="56"/>
      <c r="O1673" s="56"/>
      <c r="P1673" s="66"/>
      <c r="Q1673" s="32"/>
      <c r="R1673" s="50"/>
      <c r="V1673" s="134"/>
      <c r="W1673" s="55"/>
      <c r="X1673" s="56"/>
      <c r="Y1673" s="56"/>
      <c r="Z1673" s="32"/>
      <c r="AA1673" s="32"/>
      <c r="AB1673" s="50"/>
    </row>
    <row r="1674" spans="3:28" x14ac:dyDescent="0.25">
      <c r="C1674" s="134"/>
      <c r="D1674" s="55"/>
      <c r="E1674" s="56"/>
      <c r="F1674" s="56"/>
      <c r="G1674" s="66"/>
      <c r="H1674" s="32"/>
      <c r="I1674" s="50"/>
      <c r="L1674" s="134"/>
      <c r="M1674" s="55"/>
      <c r="N1674" s="56"/>
      <c r="O1674" s="56"/>
      <c r="P1674" s="66"/>
      <c r="Q1674" s="32"/>
      <c r="R1674" s="50"/>
      <c r="V1674" s="134"/>
      <c r="W1674" s="55"/>
      <c r="X1674" s="56"/>
      <c r="Y1674" s="56"/>
      <c r="Z1674" s="32"/>
      <c r="AA1674" s="32"/>
      <c r="AB1674" s="50"/>
    </row>
    <row r="1675" spans="3:28" x14ac:dyDescent="0.25">
      <c r="C1675" s="134"/>
      <c r="D1675" s="55"/>
      <c r="E1675" s="56"/>
      <c r="F1675" s="56"/>
      <c r="G1675" s="66"/>
      <c r="H1675" s="32"/>
      <c r="I1675" s="50"/>
      <c r="L1675" s="134"/>
      <c r="M1675" s="55"/>
      <c r="N1675" s="56"/>
      <c r="O1675" s="56"/>
      <c r="P1675" s="66"/>
      <c r="Q1675" s="32"/>
      <c r="R1675" s="50"/>
      <c r="V1675" s="134"/>
      <c r="W1675" s="55"/>
      <c r="X1675" s="56"/>
      <c r="Y1675" s="56"/>
      <c r="Z1675" s="32"/>
      <c r="AA1675" s="32"/>
      <c r="AB1675" s="50"/>
    </row>
    <row r="1676" spans="3:28" x14ac:dyDescent="0.25">
      <c r="C1676" s="134"/>
      <c r="D1676" s="55"/>
      <c r="E1676" s="56"/>
      <c r="F1676" s="56"/>
      <c r="G1676" s="66"/>
      <c r="H1676" s="32"/>
      <c r="I1676" s="50"/>
      <c r="L1676" s="134"/>
      <c r="M1676" s="55"/>
      <c r="N1676" s="56"/>
      <c r="O1676" s="56"/>
      <c r="P1676" s="66"/>
      <c r="Q1676" s="32"/>
      <c r="R1676" s="50"/>
      <c r="V1676" s="134"/>
      <c r="W1676" s="55"/>
      <c r="X1676" s="56"/>
      <c r="Y1676" s="56"/>
      <c r="Z1676" s="32"/>
      <c r="AA1676" s="32"/>
      <c r="AB1676" s="50"/>
    </row>
    <row r="1677" spans="3:28" x14ac:dyDescent="0.25">
      <c r="C1677" s="134"/>
      <c r="D1677" s="55"/>
      <c r="E1677" s="56"/>
      <c r="F1677" s="56"/>
      <c r="G1677" s="66"/>
      <c r="H1677" s="32"/>
      <c r="I1677" s="50"/>
      <c r="L1677" s="134"/>
      <c r="M1677" s="55"/>
      <c r="N1677" s="56"/>
      <c r="O1677" s="56"/>
      <c r="P1677" s="66"/>
      <c r="Q1677" s="32"/>
      <c r="R1677" s="50"/>
      <c r="V1677" s="134"/>
      <c r="W1677" s="55"/>
      <c r="X1677" s="56"/>
      <c r="Y1677" s="56"/>
      <c r="Z1677" s="32"/>
      <c r="AA1677" s="32"/>
      <c r="AB1677" s="50"/>
    </row>
    <row r="1678" spans="3:28" x14ac:dyDescent="0.25">
      <c r="C1678" s="134"/>
      <c r="D1678" s="55"/>
      <c r="E1678" s="56"/>
      <c r="F1678" s="56"/>
      <c r="G1678" s="66"/>
      <c r="H1678" s="32"/>
      <c r="I1678" s="50"/>
      <c r="L1678" s="134"/>
      <c r="M1678" s="55"/>
      <c r="N1678" s="56"/>
      <c r="O1678" s="56"/>
      <c r="P1678" s="66"/>
      <c r="Q1678" s="32"/>
      <c r="R1678" s="50"/>
      <c r="V1678" s="134"/>
      <c r="W1678" s="55"/>
      <c r="X1678" s="56"/>
      <c r="Y1678" s="56"/>
      <c r="Z1678" s="32"/>
      <c r="AA1678" s="32"/>
      <c r="AB1678" s="50"/>
    </row>
    <row r="1679" spans="3:28" x14ac:dyDescent="0.25">
      <c r="C1679" s="50"/>
      <c r="D1679" s="50"/>
      <c r="E1679" s="50"/>
      <c r="F1679" s="50"/>
      <c r="G1679" s="50"/>
      <c r="H1679" s="50"/>
      <c r="I1679" s="50"/>
      <c r="L1679" s="50"/>
      <c r="M1679" s="50"/>
      <c r="N1679" s="50"/>
      <c r="O1679" s="50"/>
      <c r="P1679" s="50"/>
      <c r="Q1679" s="50"/>
      <c r="R1679" s="50"/>
      <c r="V1679" s="50"/>
      <c r="W1679" s="50"/>
      <c r="X1679" s="50"/>
      <c r="Y1679" s="50"/>
      <c r="Z1679" s="50"/>
      <c r="AA1679" s="50"/>
      <c r="AB1679" s="50"/>
    </row>
    <row r="1680" spans="3:28" x14ac:dyDescent="0.25">
      <c r="C1680" s="154"/>
      <c r="D1680" s="155"/>
      <c r="E1680" s="155"/>
      <c r="F1680" s="155"/>
      <c r="G1680" s="50"/>
      <c r="H1680" s="50"/>
      <c r="I1680" s="50"/>
      <c r="L1680" s="154"/>
      <c r="M1680" s="155"/>
      <c r="N1680" s="155"/>
      <c r="O1680" s="155"/>
      <c r="P1680" s="50"/>
      <c r="Q1680" s="50"/>
      <c r="R1680" s="50"/>
      <c r="V1680" s="154"/>
      <c r="W1680" s="155"/>
      <c r="X1680" s="155"/>
      <c r="Y1680" s="155"/>
      <c r="Z1680" s="50"/>
      <c r="AA1680" s="50"/>
      <c r="AB1680" s="50"/>
    </row>
    <row r="1681" spans="3:28" x14ac:dyDescent="0.25">
      <c r="C1681" s="67"/>
      <c r="D1681" s="68"/>
      <c r="E1681" s="54"/>
      <c r="F1681" s="54"/>
      <c r="G1681" s="65"/>
      <c r="H1681" s="9"/>
      <c r="I1681" s="50"/>
      <c r="L1681" s="67"/>
      <c r="M1681" s="68"/>
      <c r="N1681" s="54"/>
      <c r="O1681" s="54"/>
      <c r="P1681" s="65"/>
      <c r="Q1681" s="9"/>
      <c r="R1681" s="50"/>
      <c r="V1681" s="67"/>
      <c r="W1681" s="68"/>
      <c r="X1681" s="54"/>
      <c r="Y1681" s="54"/>
      <c r="Z1681" s="14"/>
      <c r="AA1681" s="9"/>
      <c r="AB1681" s="50"/>
    </row>
    <row r="1682" spans="3:28" ht="15" customHeight="1" x14ac:dyDescent="0.25">
      <c r="C1682" s="72"/>
      <c r="D1682" s="55"/>
      <c r="E1682" s="56"/>
      <c r="F1682" s="56"/>
      <c r="G1682" s="66"/>
      <c r="H1682" s="32"/>
      <c r="I1682" s="50"/>
      <c r="L1682" s="72"/>
      <c r="M1682" s="55"/>
      <c r="N1682" s="56"/>
      <c r="O1682" s="56"/>
      <c r="P1682" s="66"/>
      <c r="Q1682" s="32"/>
      <c r="R1682" s="50"/>
      <c r="V1682" s="72"/>
      <c r="W1682" s="55"/>
      <c r="X1682" s="56"/>
      <c r="Y1682" s="56"/>
      <c r="Z1682" s="32"/>
      <c r="AA1682" s="32"/>
      <c r="AB1682" s="50"/>
    </row>
    <row r="1683" spans="3:28" x14ac:dyDescent="0.25">
      <c r="C1683" s="73"/>
      <c r="D1683" s="55"/>
      <c r="E1683" s="56"/>
      <c r="F1683" s="56"/>
      <c r="G1683" s="66"/>
      <c r="H1683" s="32"/>
      <c r="I1683" s="50"/>
      <c r="L1683" s="73"/>
      <c r="M1683" s="55"/>
      <c r="N1683" s="56"/>
      <c r="O1683" s="56"/>
      <c r="P1683" s="66"/>
      <c r="Q1683" s="32"/>
      <c r="R1683" s="50"/>
      <c r="V1683" s="73"/>
      <c r="W1683" s="55"/>
      <c r="X1683" s="56"/>
      <c r="Y1683" s="56"/>
      <c r="Z1683" s="32"/>
      <c r="AA1683" s="32"/>
      <c r="AB1683" s="50"/>
    </row>
    <row r="1684" spans="3:28" x14ac:dyDescent="0.25">
      <c r="C1684" s="73"/>
      <c r="D1684" s="55"/>
      <c r="E1684" s="56"/>
      <c r="F1684" s="56"/>
      <c r="G1684" s="66"/>
      <c r="H1684" s="32"/>
      <c r="I1684" s="50"/>
      <c r="L1684" s="73"/>
      <c r="M1684" s="55"/>
      <c r="N1684" s="56"/>
      <c r="O1684" s="56"/>
      <c r="P1684" s="66"/>
      <c r="Q1684" s="32"/>
      <c r="R1684" s="50"/>
      <c r="V1684" s="73"/>
      <c r="W1684" s="55"/>
      <c r="X1684" s="56"/>
      <c r="Y1684" s="56"/>
      <c r="Z1684" s="32"/>
      <c r="AA1684" s="32"/>
      <c r="AB1684" s="50"/>
    </row>
    <row r="1685" spans="3:28" x14ac:dyDescent="0.25">
      <c r="C1685" s="73"/>
      <c r="D1685" s="55"/>
      <c r="E1685" s="56"/>
      <c r="F1685" s="56"/>
      <c r="G1685" s="66"/>
      <c r="H1685" s="32"/>
      <c r="I1685" s="50"/>
      <c r="L1685" s="73"/>
      <c r="M1685" s="55"/>
      <c r="N1685" s="56"/>
      <c r="O1685" s="56"/>
      <c r="P1685" s="66"/>
      <c r="Q1685" s="32"/>
      <c r="R1685" s="50"/>
      <c r="V1685" s="73"/>
      <c r="W1685" s="55"/>
      <c r="X1685" s="56"/>
      <c r="Y1685" s="56"/>
      <c r="Z1685" s="32"/>
      <c r="AA1685" s="32"/>
      <c r="AB1685" s="50"/>
    </row>
    <row r="1686" spans="3:28" x14ac:dyDescent="0.25">
      <c r="C1686" s="73"/>
      <c r="D1686" s="55"/>
      <c r="E1686" s="56"/>
      <c r="F1686" s="56"/>
      <c r="G1686" s="66"/>
      <c r="H1686" s="32"/>
      <c r="I1686" s="50"/>
      <c r="L1686" s="73"/>
      <c r="M1686" s="55"/>
      <c r="N1686" s="56"/>
      <c r="O1686" s="56"/>
      <c r="P1686" s="66"/>
      <c r="Q1686" s="32"/>
      <c r="R1686" s="50"/>
      <c r="V1686" s="73"/>
      <c r="W1686" s="55"/>
      <c r="X1686" s="56"/>
      <c r="Y1686" s="56"/>
      <c r="Z1686" s="32"/>
      <c r="AA1686" s="32"/>
      <c r="AB1686" s="50"/>
    </row>
    <row r="1687" spans="3:28" x14ac:dyDescent="0.25">
      <c r="C1687" s="73"/>
      <c r="D1687" s="55"/>
      <c r="E1687" s="56"/>
      <c r="F1687" s="56"/>
      <c r="G1687" s="66"/>
      <c r="H1687" s="32"/>
      <c r="I1687" s="50"/>
      <c r="L1687" s="73"/>
      <c r="M1687" s="55"/>
      <c r="N1687" s="56"/>
      <c r="O1687" s="56"/>
      <c r="P1687" s="66"/>
      <c r="Q1687" s="32"/>
      <c r="R1687" s="50"/>
      <c r="V1687" s="73"/>
      <c r="W1687" s="55"/>
      <c r="X1687" s="56"/>
      <c r="Y1687" s="56"/>
      <c r="Z1687" s="32"/>
      <c r="AA1687" s="32"/>
      <c r="AB1687" s="50"/>
    </row>
    <row r="1688" spans="3:28" x14ac:dyDescent="0.25">
      <c r="C1688" s="73"/>
      <c r="D1688" s="55"/>
      <c r="E1688" s="56"/>
      <c r="F1688" s="56"/>
      <c r="G1688" s="66"/>
      <c r="H1688" s="32"/>
      <c r="I1688" s="50"/>
      <c r="L1688" s="73"/>
      <c r="M1688" s="55"/>
      <c r="N1688" s="56"/>
      <c r="O1688" s="56"/>
      <c r="P1688" s="66"/>
      <c r="Q1688" s="32"/>
      <c r="R1688" s="50"/>
      <c r="V1688" s="73"/>
      <c r="W1688" s="55"/>
      <c r="X1688" s="56"/>
      <c r="Y1688" s="56"/>
      <c r="Z1688" s="32"/>
      <c r="AA1688" s="32"/>
      <c r="AB1688" s="50"/>
    </row>
    <row r="1689" spans="3:28" x14ac:dyDescent="0.25">
      <c r="C1689" s="73"/>
      <c r="D1689" s="55"/>
      <c r="E1689" s="56"/>
      <c r="F1689" s="56"/>
      <c r="G1689" s="66"/>
      <c r="H1689" s="32"/>
      <c r="I1689" s="50"/>
      <c r="L1689" s="73"/>
      <c r="M1689" s="55"/>
      <c r="N1689" s="56"/>
      <c r="O1689" s="56"/>
      <c r="P1689" s="66"/>
      <c r="Q1689" s="32"/>
      <c r="R1689" s="50"/>
      <c r="V1689" s="73"/>
      <c r="W1689" s="55"/>
      <c r="X1689" s="56"/>
      <c r="Y1689" s="56"/>
      <c r="Z1689" s="32"/>
      <c r="AA1689" s="32"/>
      <c r="AB1689" s="50"/>
    </row>
    <row r="1690" spans="3:28" x14ac:dyDescent="0.25">
      <c r="C1690" s="73"/>
      <c r="D1690" s="55"/>
      <c r="E1690" s="56"/>
      <c r="F1690" s="56"/>
      <c r="G1690" s="66"/>
      <c r="H1690" s="32"/>
      <c r="I1690" s="50"/>
      <c r="L1690" s="73"/>
      <c r="M1690" s="55"/>
      <c r="N1690" s="56"/>
      <c r="O1690" s="56"/>
      <c r="P1690" s="66"/>
      <c r="Q1690" s="32"/>
      <c r="R1690" s="50"/>
      <c r="V1690" s="73"/>
      <c r="W1690" s="55"/>
      <c r="X1690" s="56"/>
      <c r="Y1690" s="56"/>
      <c r="Z1690" s="32"/>
      <c r="AA1690" s="32"/>
      <c r="AB1690" s="50"/>
    </row>
    <row r="1691" spans="3:28" x14ac:dyDescent="0.25">
      <c r="C1691" s="73"/>
      <c r="D1691" s="55"/>
      <c r="E1691" s="56"/>
      <c r="F1691" s="56"/>
      <c r="G1691" s="66"/>
      <c r="H1691" s="32"/>
      <c r="I1691" s="50"/>
      <c r="L1691" s="73"/>
      <c r="M1691" s="55"/>
      <c r="N1691" s="56"/>
      <c r="O1691" s="56"/>
      <c r="P1691" s="66"/>
      <c r="Q1691" s="32"/>
      <c r="R1691" s="50"/>
      <c r="V1691" s="73"/>
      <c r="W1691" s="55"/>
      <c r="X1691" s="56"/>
      <c r="Y1691" s="56"/>
      <c r="Z1691" s="32"/>
      <c r="AA1691" s="32"/>
      <c r="AB1691" s="50"/>
    </row>
    <row r="1692" spans="3:28" x14ac:dyDescent="0.25">
      <c r="C1692" s="73"/>
      <c r="D1692" s="55"/>
      <c r="E1692" s="56"/>
      <c r="F1692" s="56"/>
      <c r="G1692" s="66"/>
      <c r="H1692" s="32"/>
      <c r="I1692" s="50"/>
      <c r="L1692" s="73"/>
      <c r="M1692" s="55"/>
      <c r="N1692" s="56"/>
      <c r="O1692" s="56"/>
      <c r="P1692" s="66"/>
      <c r="Q1692" s="32"/>
      <c r="R1692" s="50"/>
      <c r="V1692" s="73"/>
      <c r="W1692" s="55"/>
      <c r="X1692" s="56"/>
      <c r="Y1692" s="56"/>
      <c r="Z1692" s="32"/>
      <c r="AA1692" s="32"/>
      <c r="AB1692" s="50"/>
    </row>
    <row r="1693" spans="3:28" x14ac:dyDescent="0.25">
      <c r="C1693" s="73"/>
      <c r="D1693" s="55"/>
      <c r="E1693" s="56"/>
      <c r="F1693" s="56"/>
      <c r="G1693" s="66"/>
      <c r="H1693" s="32"/>
      <c r="I1693" s="50"/>
      <c r="L1693" s="73"/>
      <c r="M1693" s="55"/>
      <c r="N1693" s="56"/>
      <c r="O1693" s="56"/>
      <c r="P1693" s="66"/>
      <c r="Q1693" s="32"/>
      <c r="R1693" s="50"/>
      <c r="V1693" s="73"/>
      <c r="W1693" s="55"/>
      <c r="X1693" s="56"/>
      <c r="Y1693" s="56"/>
      <c r="Z1693" s="32"/>
      <c r="AA1693" s="32"/>
      <c r="AB1693" s="50"/>
    </row>
    <row r="1694" spans="3:28" x14ac:dyDescent="0.25">
      <c r="C1694" s="73"/>
      <c r="D1694" s="55"/>
      <c r="E1694" s="56"/>
      <c r="F1694" s="56"/>
      <c r="G1694" s="66"/>
      <c r="H1694" s="32"/>
      <c r="I1694" s="50"/>
      <c r="L1694" s="73"/>
      <c r="M1694" s="55"/>
      <c r="N1694" s="56"/>
      <c r="O1694" s="56"/>
      <c r="P1694" s="66"/>
      <c r="Q1694" s="32"/>
      <c r="R1694" s="50"/>
      <c r="V1694" s="73"/>
      <c r="W1694" s="55"/>
      <c r="X1694" s="56"/>
      <c r="Y1694" s="56"/>
      <c r="Z1694" s="32"/>
      <c r="AA1694" s="32"/>
      <c r="AB1694" s="50"/>
    </row>
    <row r="1695" spans="3:28" x14ac:dyDescent="0.25">
      <c r="C1695" s="73"/>
      <c r="D1695" s="55"/>
      <c r="E1695" s="56"/>
      <c r="F1695" s="56"/>
      <c r="G1695" s="66"/>
      <c r="H1695" s="32"/>
      <c r="I1695" s="50"/>
      <c r="L1695" s="73"/>
      <c r="M1695" s="55"/>
      <c r="N1695" s="56"/>
      <c r="O1695" s="56"/>
      <c r="P1695" s="66"/>
      <c r="Q1695" s="32"/>
      <c r="R1695" s="50"/>
      <c r="V1695" s="73"/>
      <c r="W1695" s="55"/>
      <c r="X1695" s="56"/>
      <c r="Y1695" s="56"/>
      <c r="Z1695" s="32"/>
      <c r="AA1695" s="32"/>
      <c r="AB1695" s="50"/>
    </row>
    <row r="1696" spans="3:28" x14ac:dyDescent="0.25">
      <c r="C1696" s="73"/>
      <c r="D1696" s="55"/>
      <c r="E1696" s="56"/>
      <c r="F1696" s="56"/>
      <c r="G1696" s="66"/>
      <c r="H1696" s="32"/>
      <c r="I1696" s="50"/>
      <c r="L1696" s="73"/>
      <c r="M1696" s="55"/>
      <c r="N1696" s="56"/>
      <c r="O1696" s="56"/>
      <c r="P1696" s="66"/>
      <c r="Q1696" s="32"/>
      <c r="R1696" s="50"/>
      <c r="V1696" s="73"/>
      <c r="W1696" s="55"/>
      <c r="X1696" s="56"/>
      <c r="Y1696" s="56"/>
      <c r="Z1696" s="32"/>
      <c r="AA1696" s="32"/>
      <c r="AB1696" s="50"/>
    </row>
    <row r="1697" spans="3:28" x14ac:dyDescent="0.25">
      <c r="C1697" s="73"/>
      <c r="D1697" s="55"/>
      <c r="E1697" s="56"/>
      <c r="F1697" s="56"/>
      <c r="G1697" s="66"/>
      <c r="H1697" s="32"/>
      <c r="I1697" s="50"/>
      <c r="L1697" s="73"/>
      <c r="M1697" s="55"/>
      <c r="N1697" s="56"/>
      <c r="O1697" s="56"/>
      <c r="P1697" s="66"/>
      <c r="Q1697" s="32"/>
      <c r="R1697" s="50"/>
      <c r="V1697" s="73"/>
      <c r="W1697" s="55"/>
      <c r="X1697" s="56"/>
      <c r="Y1697" s="56"/>
      <c r="Z1697" s="32"/>
      <c r="AA1697" s="32"/>
      <c r="AB1697" s="50"/>
    </row>
    <row r="1698" spans="3:28" x14ac:dyDescent="0.25">
      <c r="C1698" s="73"/>
      <c r="D1698" s="55"/>
      <c r="E1698" s="56"/>
      <c r="F1698" s="56"/>
      <c r="G1698" s="66"/>
      <c r="H1698" s="32"/>
      <c r="I1698" s="50"/>
      <c r="L1698" s="73"/>
      <c r="M1698" s="55"/>
      <c r="N1698" s="56"/>
      <c r="O1698" s="56"/>
      <c r="P1698" s="66"/>
      <c r="Q1698" s="32"/>
      <c r="R1698" s="50"/>
      <c r="V1698" s="73"/>
      <c r="W1698" s="55"/>
      <c r="X1698" s="56"/>
      <c r="Y1698" s="56"/>
      <c r="Z1698" s="32"/>
      <c r="AA1698" s="32"/>
      <c r="AB1698" s="50"/>
    </row>
    <row r="1699" spans="3:28" x14ac:dyDescent="0.25">
      <c r="C1699" s="73"/>
      <c r="D1699" s="55"/>
      <c r="E1699" s="56"/>
      <c r="F1699" s="56"/>
      <c r="G1699" s="66"/>
      <c r="H1699" s="32"/>
      <c r="I1699" s="50"/>
      <c r="L1699" s="73"/>
      <c r="M1699" s="55"/>
      <c r="N1699" s="56"/>
      <c r="O1699" s="56"/>
      <c r="P1699" s="66"/>
      <c r="Q1699" s="32"/>
      <c r="R1699" s="50"/>
      <c r="V1699" s="73"/>
      <c r="W1699" s="55"/>
      <c r="X1699" s="56"/>
      <c r="Y1699" s="56"/>
      <c r="Z1699" s="32"/>
      <c r="AA1699" s="32"/>
      <c r="AB1699" s="50"/>
    </row>
    <row r="1700" spans="3:28" x14ac:dyDescent="0.25">
      <c r="C1700" s="73"/>
      <c r="D1700" s="55"/>
      <c r="E1700" s="56"/>
      <c r="F1700" s="56"/>
      <c r="G1700" s="66"/>
      <c r="H1700" s="32"/>
      <c r="I1700" s="50"/>
      <c r="L1700" s="73"/>
      <c r="M1700" s="55"/>
      <c r="N1700" s="56"/>
      <c r="O1700" s="56"/>
      <c r="P1700" s="66"/>
      <c r="Q1700" s="32"/>
      <c r="R1700" s="50"/>
      <c r="V1700" s="73"/>
      <c r="W1700" s="55"/>
      <c r="X1700" s="56"/>
      <c r="Y1700" s="56"/>
      <c r="Z1700" s="32"/>
      <c r="AA1700" s="32"/>
      <c r="AB1700" s="50"/>
    </row>
    <row r="1701" spans="3:28" x14ac:dyDescent="0.25">
      <c r="C1701" s="73"/>
      <c r="D1701" s="55"/>
      <c r="E1701" s="56"/>
      <c r="F1701" s="56"/>
      <c r="G1701" s="66"/>
      <c r="H1701" s="32"/>
      <c r="I1701" s="50"/>
      <c r="L1701" s="73"/>
      <c r="M1701" s="55"/>
      <c r="N1701" s="56"/>
      <c r="O1701" s="56"/>
      <c r="P1701" s="66"/>
      <c r="Q1701" s="32"/>
      <c r="R1701" s="50"/>
      <c r="V1701" s="73"/>
      <c r="W1701" s="55"/>
      <c r="X1701" s="56"/>
      <c r="Y1701" s="56"/>
      <c r="Z1701" s="32"/>
      <c r="AA1701" s="32"/>
      <c r="AB1701" s="50"/>
    </row>
    <row r="1702" spans="3:28" x14ac:dyDescent="0.25">
      <c r="C1702" s="73"/>
      <c r="D1702" s="55"/>
      <c r="E1702" s="56"/>
      <c r="F1702" s="56"/>
      <c r="G1702" s="66"/>
      <c r="H1702" s="32"/>
      <c r="I1702" s="50"/>
      <c r="L1702" s="73"/>
      <c r="M1702" s="55"/>
      <c r="N1702" s="56"/>
      <c r="O1702" s="56"/>
      <c r="P1702" s="66"/>
      <c r="Q1702" s="32"/>
      <c r="R1702" s="50"/>
      <c r="V1702" s="73"/>
      <c r="W1702" s="55"/>
      <c r="X1702" s="56"/>
      <c r="Y1702" s="56"/>
      <c r="Z1702" s="32"/>
      <c r="AA1702" s="32"/>
      <c r="AB1702" s="50"/>
    </row>
    <row r="1703" spans="3:28" x14ac:dyDescent="0.25">
      <c r="C1703" s="73"/>
      <c r="D1703" s="55"/>
      <c r="E1703" s="56"/>
      <c r="F1703" s="56"/>
      <c r="G1703" s="66"/>
      <c r="H1703" s="32"/>
      <c r="I1703" s="50"/>
      <c r="L1703" s="73"/>
      <c r="M1703" s="55"/>
      <c r="N1703" s="56"/>
      <c r="O1703" s="56"/>
      <c r="P1703" s="66"/>
      <c r="Q1703" s="32"/>
      <c r="R1703" s="50"/>
      <c r="V1703" s="73"/>
      <c r="W1703" s="55"/>
      <c r="X1703" s="56"/>
      <c r="Y1703" s="56"/>
      <c r="Z1703" s="32"/>
      <c r="AA1703" s="32"/>
      <c r="AB1703" s="50"/>
    </row>
    <row r="1704" spans="3:28" x14ac:dyDescent="0.25">
      <c r="C1704" s="73"/>
      <c r="D1704" s="55"/>
      <c r="E1704" s="56"/>
      <c r="F1704" s="56"/>
      <c r="G1704" s="66"/>
      <c r="H1704" s="32"/>
      <c r="I1704" s="50"/>
      <c r="L1704" s="73"/>
      <c r="M1704" s="55"/>
      <c r="N1704" s="56"/>
      <c r="O1704" s="56"/>
      <c r="P1704" s="66"/>
      <c r="Q1704" s="32"/>
      <c r="R1704" s="50"/>
      <c r="V1704" s="73"/>
      <c r="W1704" s="55"/>
      <c r="X1704" s="56"/>
      <c r="Y1704" s="56"/>
      <c r="Z1704" s="32"/>
      <c r="AA1704" s="32"/>
      <c r="AB1704" s="50"/>
    </row>
    <row r="1705" spans="3:28" x14ac:dyDescent="0.25">
      <c r="C1705" s="73"/>
      <c r="D1705" s="55"/>
      <c r="E1705" s="56"/>
      <c r="F1705" s="56"/>
      <c r="G1705" s="66"/>
      <c r="H1705" s="32"/>
      <c r="I1705" s="50"/>
      <c r="L1705" s="73"/>
      <c r="M1705" s="55"/>
      <c r="N1705" s="56"/>
      <c r="O1705" s="56"/>
      <c r="P1705" s="66"/>
      <c r="Q1705" s="32"/>
      <c r="R1705" s="50"/>
      <c r="V1705" s="73"/>
      <c r="W1705" s="55"/>
      <c r="X1705" s="56"/>
      <c r="Y1705" s="56"/>
      <c r="Z1705" s="32"/>
      <c r="AA1705" s="32"/>
      <c r="AB1705" s="50"/>
    </row>
    <row r="1706" spans="3:28" x14ac:dyDescent="0.25">
      <c r="C1706" s="73"/>
      <c r="D1706" s="55"/>
      <c r="E1706" s="56"/>
      <c r="F1706" s="56"/>
      <c r="G1706" s="66"/>
      <c r="H1706" s="32"/>
      <c r="I1706" s="50"/>
      <c r="L1706" s="73"/>
      <c r="M1706" s="55"/>
      <c r="N1706" s="56"/>
      <c r="O1706" s="56"/>
      <c r="P1706" s="66"/>
      <c r="Q1706" s="32"/>
      <c r="R1706" s="50"/>
      <c r="V1706" s="73"/>
      <c r="W1706" s="55"/>
      <c r="X1706" s="56"/>
      <c r="Y1706" s="56"/>
      <c r="Z1706" s="32"/>
      <c r="AA1706" s="32"/>
      <c r="AB1706" s="50"/>
    </row>
    <row r="1707" spans="3:28" x14ac:dyDescent="0.25">
      <c r="C1707" s="73"/>
      <c r="D1707" s="55"/>
      <c r="E1707" s="56"/>
      <c r="F1707" s="56"/>
      <c r="G1707" s="66"/>
      <c r="H1707" s="32"/>
      <c r="I1707" s="50"/>
      <c r="L1707" s="73"/>
      <c r="M1707" s="55"/>
      <c r="N1707" s="56"/>
      <c r="O1707" s="56"/>
      <c r="P1707" s="66"/>
      <c r="Q1707" s="32"/>
      <c r="R1707" s="50"/>
      <c r="V1707" s="73"/>
      <c r="W1707" s="55"/>
      <c r="X1707" s="56"/>
      <c r="Y1707" s="56"/>
      <c r="Z1707" s="32"/>
      <c r="AA1707" s="32"/>
      <c r="AB1707" s="50"/>
    </row>
    <row r="1708" spans="3:28" x14ac:dyDescent="0.25">
      <c r="C1708" s="73"/>
      <c r="D1708" s="55"/>
      <c r="E1708" s="56"/>
      <c r="F1708" s="56"/>
      <c r="G1708" s="66"/>
      <c r="H1708" s="32"/>
      <c r="I1708" s="50"/>
      <c r="L1708" s="73"/>
      <c r="M1708" s="55"/>
      <c r="N1708" s="56"/>
      <c r="O1708" s="56"/>
      <c r="P1708" s="66"/>
      <c r="Q1708" s="32"/>
      <c r="R1708" s="50"/>
      <c r="V1708" s="73"/>
      <c r="W1708" s="55"/>
      <c r="X1708" s="56"/>
      <c r="Y1708" s="56"/>
      <c r="Z1708" s="32"/>
      <c r="AA1708" s="32"/>
      <c r="AB1708" s="50"/>
    </row>
    <row r="1709" spans="3:28" x14ac:dyDescent="0.25">
      <c r="C1709" s="73"/>
      <c r="D1709" s="55"/>
      <c r="E1709" s="56"/>
      <c r="F1709" s="56"/>
      <c r="G1709" s="66"/>
      <c r="H1709" s="32"/>
      <c r="I1709" s="50"/>
      <c r="L1709" s="73"/>
      <c r="M1709" s="55"/>
      <c r="N1709" s="56"/>
      <c r="O1709" s="56"/>
      <c r="P1709" s="66"/>
      <c r="Q1709" s="32"/>
      <c r="R1709" s="50"/>
      <c r="V1709" s="73"/>
      <c r="W1709" s="55"/>
      <c r="X1709" s="56"/>
      <c r="Y1709" s="56"/>
      <c r="Z1709" s="32"/>
      <c r="AA1709" s="32"/>
      <c r="AB1709" s="50"/>
    </row>
    <row r="1710" spans="3:28" x14ac:dyDescent="0.25">
      <c r="C1710" s="73"/>
      <c r="D1710" s="55"/>
      <c r="E1710" s="56"/>
      <c r="F1710" s="56"/>
      <c r="G1710" s="66"/>
      <c r="H1710" s="32"/>
      <c r="I1710" s="50"/>
      <c r="L1710" s="73"/>
      <c r="M1710" s="55"/>
      <c r="N1710" s="56"/>
      <c r="O1710" s="56"/>
      <c r="P1710" s="66"/>
      <c r="Q1710" s="32"/>
      <c r="R1710" s="50"/>
      <c r="V1710" s="73"/>
      <c r="W1710" s="55"/>
      <c r="X1710" s="56"/>
      <c r="Y1710" s="56"/>
      <c r="Z1710" s="32"/>
      <c r="AA1710" s="32"/>
      <c r="AB1710" s="50"/>
    </row>
    <row r="1711" spans="3:28" x14ac:dyDescent="0.25">
      <c r="C1711" s="73"/>
      <c r="D1711" s="55"/>
      <c r="E1711" s="56"/>
      <c r="F1711" s="56"/>
      <c r="G1711" s="66"/>
      <c r="H1711" s="32"/>
      <c r="I1711" s="50"/>
      <c r="L1711" s="73"/>
      <c r="M1711" s="55"/>
      <c r="N1711" s="56"/>
      <c r="O1711" s="56"/>
      <c r="P1711" s="66"/>
      <c r="Q1711" s="32"/>
      <c r="R1711" s="50"/>
      <c r="V1711" s="73"/>
      <c r="W1711" s="55"/>
      <c r="X1711" s="56"/>
      <c r="Y1711" s="56"/>
      <c r="Z1711" s="32"/>
      <c r="AA1711" s="32"/>
      <c r="AB1711" s="50"/>
    </row>
    <row r="1712" spans="3:28" x14ac:dyDescent="0.25">
      <c r="C1712" s="73"/>
      <c r="D1712" s="55"/>
      <c r="E1712" s="56"/>
      <c r="F1712" s="56"/>
      <c r="G1712" s="66"/>
      <c r="H1712" s="32"/>
      <c r="I1712" s="50"/>
      <c r="L1712" s="73"/>
      <c r="M1712" s="55"/>
      <c r="N1712" s="56"/>
      <c r="O1712" s="56"/>
      <c r="P1712" s="66"/>
      <c r="Q1712" s="32"/>
      <c r="R1712" s="50"/>
      <c r="V1712" s="73"/>
      <c r="W1712" s="55"/>
      <c r="X1712" s="56"/>
      <c r="Y1712" s="56"/>
      <c r="Z1712" s="32"/>
      <c r="AA1712" s="32"/>
      <c r="AB1712" s="50"/>
    </row>
    <row r="1713" spans="3:28" x14ac:dyDescent="0.25">
      <c r="C1713" s="73"/>
      <c r="D1713" s="55"/>
      <c r="E1713" s="56"/>
      <c r="F1713" s="56"/>
      <c r="G1713" s="66"/>
      <c r="H1713" s="32"/>
      <c r="I1713" s="50"/>
      <c r="L1713" s="73"/>
      <c r="M1713" s="55"/>
      <c r="N1713" s="56"/>
      <c r="O1713" s="56"/>
      <c r="P1713" s="66"/>
      <c r="Q1713" s="32"/>
      <c r="R1713" s="50"/>
      <c r="V1713" s="73"/>
      <c r="W1713" s="55"/>
      <c r="X1713" s="56"/>
      <c r="Y1713" s="56"/>
      <c r="Z1713" s="32"/>
      <c r="AA1713" s="32"/>
      <c r="AB1713" s="50"/>
    </row>
    <row r="1714" spans="3:28" x14ac:dyDescent="0.25">
      <c r="C1714" s="73"/>
      <c r="D1714" s="55"/>
      <c r="E1714" s="56"/>
      <c r="F1714" s="56"/>
      <c r="G1714" s="66"/>
      <c r="H1714" s="32"/>
      <c r="I1714" s="50"/>
      <c r="L1714" s="73"/>
      <c r="M1714" s="55"/>
      <c r="N1714" s="56"/>
      <c r="O1714" s="56"/>
      <c r="P1714" s="66"/>
      <c r="Q1714" s="32"/>
      <c r="R1714" s="50"/>
      <c r="V1714" s="73"/>
      <c r="W1714" s="55"/>
      <c r="X1714" s="56"/>
      <c r="Y1714" s="56"/>
      <c r="Z1714" s="32"/>
      <c r="AA1714" s="32"/>
      <c r="AB1714" s="50"/>
    </row>
    <row r="1715" spans="3:28" x14ac:dyDescent="0.25">
      <c r="C1715" s="73"/>
      <c r="D1715" s="55"/>
      <c r="E1715" s="56"/>
      <c r="F1715" s="56"/>
      <c r="G1715" s="66"/>
      <c r="H1715" s="32"/>
      <c r="I1715" s="50"/>
      <c r="L1715" s="73"/>
      <c r="M1715" s="55"/>
      <c r="N1715" s="56"/>
      <c r="O1715" s="56"/>
      <c r="P1715" s="66"/>
      <c r="Q1715" s="32"/>
      <c r="R1715" s="50"/>
      <c r="V1715" s="73"/>
      <c r="W1715" s="55"/>
      <c r="X1715" s="56"/>
      <c r="Y1715" s="56"/>
      <c r="Z1715" s="32"/>
      <c r="AA1715" s="32"/>
      <c r="AB1715" s="50"/>
    </row>
    <row r="1716" spans="3:28" x14ac:dyDescent="0.25">
      <c r="C1716" s="73"/>
      <c r="D1716" s="55"/>
      <c r="E1716" s="56"/>
      <c r="F1716" s="56"/>
      <c r="G1716" s="66"/>
      <c r="H1716" s="32"/>
      <c r="I1716" s="50"/>
      <c r="L1716" s="73"/>
      <c r="M1716" s="55"/>
      <c r="N1716" s="56"/>
      <c r="O1716" s="56"/>
      <c r="P1716" s="66"/>
      <c r="Q1716" s="32"/>
      <c r="R1716" s="50"/>
      <c r="V1716" s="73"/>
      <c r="W1716" s="55"/>
      <c r="X1716" s="56"/>
      <c r="Y1716" s="56"/>
      <c r="Z1716" s="32"/>
      <c r="AA1716" s="32"/>
      <c r="AB1716" s="50"/>
    </row>
    <row r="1717" spans="3:28" x14ac:dyDescent="0.25">
      <c r="C1717" s="73"/>
      <c r="D1717" s="55"/>
      <c r="E1717" s="56"/>
      <c r="F1717" s="56"/>
      <c r="G1717" s="66"/>
      <c r="H1717" s="32"/>
      <c r="I1717" s="50"/>
      <c r="L1717" s="73"/>
      <c r="M1717" s="55"/>
      <c r="N1717" s="56"/>
      <c r="O1717" s="56"/>
      <c r="P1717" s="66"/>
      <c r="Q1717" s="32"/>
      <c r="R1717" s="50"/>
      <c r="V1717" s="73"/>
      <c r="W1717" s="55"/>
      <c r="X1717" s="56"/>
      <c r="Y1717" s="56"/>
      <c r="Z1717" s="32"/>
      <c r="AA1717" s="32"/>
      <c r="AB1717" s="50"/>
    </row>
    <row r="1718" spans="3:28" x14ac:dyDescent="0.25">
      <c r="C1718" s="73"/>
      <c r="D1718" s="55"/>
      <c r="E1718" s="56"/>
      <c r="F1718" s="56"/>
      <c r="G1718" s="66"/>
      <c r="H1718" s="32"/>
      <c r="I1718" s="50"/>
      <c r="L1718" s="73"/>
      <c r="M1718" s="55"/>
      <c r="N1718" s="56"/>
      <c r="O1718" s="56"/>
      <c r="P1718" s="66"/>
      <c r="Q1718" s="32"/>
      <c r="R1718" s="50"/>
      <c r="V1718" s="73"/>
      <c r="W1718" s="55"/>
      <c r="X1718" s="56"/>
      <c r="Y1718" s="56"/>
      <c r="Z1718" s="32"/>
      <c r="AA1718" s="32"/>
      <c r="AB1718" s="50"/>
    </row>
    <row r="1719" spans="3:28" x14ac:dyDescent="0.25">
      <c r="C1719" s="73"/>
      <c r="D1719" s="55"/>
      <c r="E1719" s="56"/>
      <c r="F1719" s="56"/>
      <c r="G1719" s="66"/>
      <c r="H1719" s="32"/>
      <c r="I1719" s="50"/>
      <c r="L1719" s="73"/>
      <c r="M1719" s="55"/>
      <c r="N1719" s="56"/>
      <c r="O1719" s="56"/>
      <c r="P1719" s="66"/>
      <c r="Q1719" s="32"/>
      <c r="R1719" s="50"/>
      <c r="V1719" s="73"/>
      <c r="W1719" s="55"/>
      <c r="X1719" s="56"/>
      <c r="Y1719" s="56"/>
      <c r="Z1719" s="32"/>
      <c r="AA1719" s="32"/>
      <c r="AB1719" s="50"/>
    </row>
    <row r="1720" spans="3:28" x14ac:dyDescent="0.25">
      <c r="C1720" s="73"/>
      <c r="D1720" s="55"/>
      <c r="E1720" s="56"/>
      <c r="F1720" s="56"/>
      <c r="G1720" s="66"/>
      <c r="H1720" s="32"/>
      <c r="I1720" s="50"/>
      <c r="L1720" s="73"/>
      <c r="M1720" s="55"/>
      <c r="N1720" s="56"/>
      <c r="O1720" s="56"/>
      <c r="P1720" s="66"/>
      <c r="Q1720" s="32"/>
      <c r="R1720" s="50"/>
      <c r="V1720" s="73"/>
      <c r="W1720" s="55"/>
      <c r="X1720" s="56"/>
      <c r="Y1720" s="56"/>
      <c r="Z1720" s="32"/>
      <c r="AA1720" s="32"/>
      <c r="AB1720" s="50"/>
    </row>
    <row r="1721" spans="3:28" x14ac:dyDescent="0.25">
      <c r="C1721" s="73"/>
      <c r="D1721" s="55"/>
      <c r="E1721" s="56"/>
      <c r="F1721" s="56"/>
      <c r="G1721" s="66"/>
      <c r="H1721" s="32"/>
      <c r="I1721" s="50"/>
      <c r="L1721" s="73"/>
      <c r="M1721" s="55"/>
      <c r="N1721" s="56"/>
      <c r="O1721" s="56"/>
      <c r="P1721" s="66"/>
      <c r="Q1721" s="32"/>
      <c r="R1721" s="50"/>
      <c r="V1721" s="73"/>
      <c r="W1721" s="55"/>
      <c r="X1721" s="56"/>
      <c r="Y1721" s="56"/>
      <c r="Z1721" s="32"/>
      <c r="AA1721" s="32"/>
      <c r="AB1721" s="50"/>
    </row>
    <row r="1722" spans="3:28" x14ac:dyDescent="0.25">
      <c r="C1722" s="73"/>
      <c r="D1722" s="55"/>
      <c r="E1722" s="56"/>
      <c r="F1722" s="56"/>
      <c r="G1722" s="66"/>
      <c r="H1722" s="32"/>
      <c r="I1722" s="50"/>
      <c r="L1722" s="73"/>
      <c r="M1722" s="55"/>
      <c r="N1722" s="56"/>
      <c r="O1722" s="56"/>
      <c r="P1722" s="66"/>
      <c r="Q1722" s="32"/>
      <c r="R1722" s="50"/>
      <c r="V1722" s="73"/>
      <c r="W1722" s="55"/>
      <c r="X1722" s="56"/>
      <c r="Y1722" s="56"/>
      <c r="Z1722" s="32"/>
      <c r="AA1722" s="32"/>
      <c r="AB1722" s="50"/>
    </row>
    <row r="1723" spans="3:28" x14ac:dyDescent="0.25">
      <c r="C1723" s="73"/>
      <c r="D1723" s="55"/>
      <c r="E1723" s="56"/>
      <c r="F1723" s="56"/>
      <c r="G1723" s="66"/>
      <c r="H1723" s="32"/>
      <c r="I1723" s="50"/>
      <c r="L1723" s="73"/>
      <c r="M1723" s="55"/>
      <c r="N1723" s="56"/>
      <c r="O1723" s="56"/>
      <c r="P1723" s="66"/>
      <c r="Q1723" s="32"/>
      <c r="R1723" s="50"/>
      <c r="V1723" s="73"/>
      <c r="W1723" s="55"/>
      <c r="X1723" s="56"/>
      <c r="Y1723" s="56"/>
      <c r="Z1723" s="32"/>
      <c r="AA1723" s="32"/>
      <c r="AB1723" s="50"/>
    </row>
    <row r="1724" spans="3:28" x14ac:dyDescent="0.25">
      <c r="C1724" s="73"/>
      <c r="D1724" s="55"/>
      <c r="E1724" s="56"/>
      <c r="F1724" s="56"/>
      <c r="G1724" s="66"/>
      <c r="H1724" s="32"/>
      <c r="I1724" s="50"/>
      <c r="L1724" s="73"/>
      <c r="M1724" s="55"/>
      <c r="N1724" s="56"/>
      <c r="O1724" s="56"/>
      <c r="P1724" s="66"/>
      <c r="Q1724" s="32"/>
      <c r="R1724" s="50"/>
      <c r="V1724" s="73"/>
      <c r="W1724" s="55"/>
      <c r="X1724" s="56"/>
      <c r="Y1724" s="56"/>
      <c r="Z1724" s="32"/>
      <c r="AA1724" s="32"/>
      <c r="AB1724" s="50"/>
    </row>
    <row r="1725" spans="3:28" x14ac:dyDescent="0.25">
      <c r="C1725" s="73"/>
      <c r="D1725" s="55"/>
      <c r="E1725" s="56"/>
      <c r="F1725" s="56"/>
      <c r="G1725" s="66"/>
      <c r="H1725" s="32"/>
      <c r="I1725" s="50"/>
      <c r="L1725" s="73"/>
      <c r="M1725" s="55"/>
      <c r="N1725" s="56"/>
      <c r="O1725" s="56"/>
      <c r="P1725" s="66"/>
      <c r="Q1725" s="32"/>
      <c r="R1725" s="50"/>
      <c r="V1725" s="73"/>
      <c r="W1725" s="55"/>
      <c r="X1725" s="56"/>
      <c r="Y1725" s="56"/>
      <c r="Z1725" s="32"/>
      <c r="AA1725" s="32"/>
      <c r="AB1725" s="50"/>
    </row>
    <row r="1726" spans="3:28" x14ac:dyDescent="0.25">
      <c r="C1726" s="73"/>
      <c r="D1726" s="55"/>
      <c r="E1726" s="56"/>
      <c r="F1726" s="56"/>
      <c r="G1726" s="66"/>
      <c r="H1726" s="32"/>
      <c r="I1726" s="50"/>
      <c r="L1726" s="73"/>
      <c r="M1726" s="55"/>
      <c r="N1726" s="56"/>
      <c r="O1726" s="56"/>
      <c r="P1726" s="66"/>
      <c r="Q1726" s="32"/>
      <c r="R1726" s="50"/>
      <c r="V1726" s="73"/>
      <c r="W1726" s="55"/>
      <c r="X1726" s="56"/>
      <c r="Y1726" s="56"/>
      <c r="Z1726" s="32"/>
      <c r="AA1726" s="32"/>
      <c r="AB1726" s="50"/>
    </row>
    <row r="1727" spans="3:28" x14ac:dyDescent="0.25">
      <c r="C1727" s="73"/>
      <c r="D1727" s="55"/>
      <c r="E1727" s="56"/>
      <c r="F1727" s="56"/>
      <c r="G1727" s="66"/>
      <c r="H1727" s="32"/>
      <c r="I1727" s="50"/>
      <c r="L1727" s="73"/>
      <c r="M1727" s="55"/>
      <c r="N1727" s="56"/>
      <c r="O1727" s="56"/>
      <c r="P1727" s="66"/>
      <c r="Q1727" s="32"/>
      <c r="R1727" s="50"/>
      <c r="V1727" s="73"/>
      <c r="W1727" s="55"/>
      <c r="X1727" s="56"/>
      <c r="Y1727" s="56"/>
      <c r="Z1727" s="32"/>
      <c r="AA1727" s="32"/>
      <c r="AB1727" s="50"/>
    </row>
    <row r="1728" spans="3:28" x14ac:dyDescent="0.25">
      <c r="C1728" s="73"/>
      <c r="D1728" s="55"/>
      <c r="E1728" s="56"/>
      <c r="F1728" s="56"/>
      <c r="G1728" s="66"/>
      <c r="H1728" s="32"/>
      <c r="I1728" s="50"/>
      <c r="L1728" s="73"/>
      <c r="M1728" s="55"/>
      <c r="N1728" s="56"/>
      <c r="O1728" s="56"/>
      <c r="P1728" s="66"/>
      <c r="Q1728" s="32"/>
      <c r="R1728" s="50"/>
      <c r="V1728" s="73"/>
      <c r="W1728" s="55"/>
      <c r="X1728" s="56"/>
      <c r="Y1728" s="56"/>
      <c r="Z1728" s="32"/>
      <c r="AA1728" s="32"/>
      <c r="AB1728" s="50"/>
    </row>
    <row r="1729" spans="3:28" x14ac:dyDescent="0.25">
      <c r="C1729" s="73"/>
      <c r="D1729" s="55"/>
      <c r="E1729" s="56"/>
      <c r="F1729" s="56"/>
      <c r="G1729" s="66"/>
      <c r="H1729" s="32"/>
      <c r="I1729" s="50"/>
      <c r="L1729" s="73"/>
      <c r="M1729" s="55"/>
      <c r="N1729" s="56"/>
      <c r="O1729" s="56"/>
      <c r="P1729" s="66"/>
      <c r="Q1729" s="32"/>
      <c r="R1729" s="50"/>
      <c r="V1729" s="73"/>
      <c r="W1729" s="55"/>
      <c r="X1729" s="56"/>
      <c r="Y1729" s="56"/>
      <c r="Z1729" s="32"/>
      <c r="AA1729" s="32"/>
      <c r="AB1729" s="50"/>
    </row>
    <row r="1730" spans="3:28" x14ac:dyDescent="0.25">
      <c r="C1730" s="73"/>
      <c r="D1730" s="55"/>
      <c r="E1730" s="56"/>
      <c r="F1730" s="56"/>
      <c r="G1730" s="66"/>
      <c r="H1730" s="32"/>
      <c r="I1730" s="50"/>
      <c r="L1730" s="73"/>
      <c r="M1730" s="55"/>
      <c r="N1730" s="56"/>
      <c r="O1730" s="56"/>
      <c r="P1730" s="66"/>
      <c r="Q1730" s="32"/>
      <c r="R1730" s="50"/>
      <c r="V1730" s="73"/>
      <c r="W1730" s="55"/>
      <c r="X1730" s="56"/>
      <c r="Y1730" s="56"/>
      <c r="Z1730" s="32"/>
      <c r="AA1730" s="32"/>
      <c r="AB1730" s="50"/>
    </row>
    <row r="1731" spans="3:28" x14ac:dyDescent="0.25">
      <c r="C1731" s="73"/>
      <c r="D1731" s="55"/>
      <c r="E1731" s="56"/>
      <c r="F1731" s="56"/>
      <c r="G1731" s="66"/>
      <c r="H1731" s="32"/>
      <c r="I1731" s="50"/>
      <c r="L1731" s="73"/>
      <c r="M1731" s="55"/>
      <c r="N1731" s="56"/>
      <c r="O1731" s="56"/>
      <c r="P1731" s="66"/>
      <c r="Q1731" s="32"/>
      <c r="R1731" s="50"/>
      <c r="V1731" s="73"/>
      <c r="W1731" s="55"/>
      <c r="X1731" s="56"/>
      <c r="Y1731" s="56"/>
      <c r="Z1731" s="32"/>
      <c r="AA1731" s="32"/>
      <c r="AB1731" s="50"/>
    </row>
    <row r="1732" spans="3:28" x14ac:dyDescent="0.25">
      <c r="C1732" s="73"/>
      <c r="D1732" s="55"/>
      <c r="E1732" s="56"/>
      <c r="F1732" s="56"/>
      <c r="G1732" s="66"/>
      <c r="H1732" s="32"/>
      <c r="I1732" s="50"/>
      <c r="L1732" s="73"/>
      <c r="M1732" s="55"/>
      <c r="N1732" s="56"/>
      <c r="O1732" s="56"/>
      <c r="P1732" s="66"/>
      <c r="Q1732" s="32"/>
      <c r="R1732" s="50"/>
      <c r="V1732" s="73"/>
      <c r="W1732" s="55"/>
      <c r="X1732" s="56"/>
      <c r="Y1732" s="56"/>
      <c r="Z1732" s="32"/>
      <c r="AA1732" s="32"/>
      <c r="AB1732" s="50"/>
    </row>
    <row r="1733" spans="3:28" x14ac:dyDescent="0.25">
      <c r="C1733" s="73"/>
      <c r="D1733" s="55"/>
      <c r="E1733" s="56"/>
      <c r="F1733" s="56"/>
      <c r="G1733" s="66"/>
      <c r="H1733" s="32"/>
      <c r="I1733" s="50"/>
      <c r="L1733" s="73"/>
      <c r="M1733" s="55"/>
      <c r="N1733" s="56"/>
      <c r="O1733" s="56"/>
      <c r="P1733" s="66"/>
      <c r="Q1733" s="32"/>
      <c r="R1733" s="50"/>
      <c r="V1733" s="73"/>
      <c r="W1733" s="55"/>
      <c r="X1733" s="56"/>
      <c r="Y1733" s="56"/>
      <c r="Z1733" s="32"/>
      <c r="AA1733" s="32"/>
      <c r="AB1733" s="50"/>
    </row>
    <row r="1734" spans="3:28" x14ac:dyDescent="0.25">
      <c r="C1734" s="73"/>
      <c r="D1734" s="55"/>
      <c r="E1734" s="56"/>
      <c r="F1734" s="56"/>
      <c r="G1734" s="66"/>
      <c r="H1734" s="32"/>
      <c r="I1734" s="50"/>
      <c r="L1734" s="73"/>
      <c r="M1734" s="55"/>
      <c r="N1734" s="56"/>
      <c r="O1734" s="56"/>
      <c r="P1734" s="66"/>
      <c r="Q1734" s="32"/>
      <c r="R1734" s="50"/>
      <c r="V1734" s="73"/>
      <c r="W1734" s="55"/>
      <c r="X1734" s="56"/>
      <c r="Y1734" s="56"/>
      <c r="Z1734" s="32"/>
      <c r="AA1734" s="32"/>
      <c r="AB1734" s="50"/>
    </row>
    <row r="1735" spans="3:28" x14ac:dyDescent="0.25">
      <c r="C1735" s="73"/>
      <c r="D1735" s="55"/>
      <c r="E1735" s="56"/>
      <c r="F1735" s="56"/>
      <c r="G1735" s="66"/>
      <c r="H1735" s="32"/>
      <c r="I1735" s="50"/>
      <c r="L1735" s="73"/>
      <c r="M1735" s="55"/>
      <c r="N1735" s="56"/>
      <c r="O1735" s="56"/>
      <c r="P1735" s="66"/>
      <c r="Q1735" s="32"/>
      <c r="R1735" s="50"/>
      <c r="V1735" s="73"/>
      <c r="W1735" s="55"/>
      <c r="X1735" s="56"/>
      <c r="Y1735" s="56"/>
      <c r="Z1735" s="32"/>
      <c r="AA1735" s="32"/>
      <c r="AB1735" s="50"/>
    </row>
    <row r="1736" spans="3:28" x14ac:dyDescent="0.25">
      <c r="C1736" s="73"/>
      <c r="D1736" s="55"/>
      <c r="E1736" s="56"/>
      <c r="F1736" s="56"/>
      <c r="G1736" s="66"/>
      <c r="H1736" s="32"/>
      <c r="I1736" s="50"/>
      <c r="L1736" s="73"/>
      <c r="M1736" s="55"/>
      <c r="N1736" s="56"/>
      <c r="O1736" s="56"/>
      <c r="P1736" s="66"/>
      <c r="Q1736" s="32"/>
      <c r="R1736" s="50"/>
      <c r="V1736" s="73"/>
      <c r="W1736" s="55"/>
      <c r="X1736" s="56"/>
      <c r="Y1736" s="56"/>
      <c r="Z1736" s="32"/>
      <c r="AA1736" s="32"/>
      <c r="AB1736" s="50"/>
    </row>
    <row r="1737" spans="3:28" x14ac:dyDescent="0.25">
      <c r="C1737" s="73"/>
      <c r="D1737" s="55"/>
      <c r="E1737" s="56"/>
      <c r="F1737" s="56"/>
      <c r="G1737" s="66"/>
      <c r="H1737" s="32"/>
      <c r="I1737" s="50"/>
      <c r="L1737" s="73"/>
      <c r="M1737" s="55"/>
      <c r="N1737" s="56"/>
      <c r="O1737" s="56"/>
      <c r="P1737" s="66"/>
      <c r="Q1737" s="32"/>
      <c r="R1737" s="50"/>
      <c r="V1737" s="73"/>
      <c r="W1737" s="55"/>
      <c r="X1737" s="56"/>
      <c r="Y1737" s="56"/>
      <c r="Z1737" s="32"/>
      <c r="AA1737" s="32"/>
      <c r="AB1737" s="50"/>
    </row>
    <row r="1738" spans="3:28" x14ac:dyDescent="0.25">
      <c r="C1738" s="73"/>
      <c r="D1738" s="55"/>
      <c r="E1738" s="56"/>
      <c r="F1738" s="56"/>
      <c r="G1738" s="66"/>
      <c r="H1738" s="32"/>
      <c r="I1738" s="50"/>
      <c r="L1738" s="73"/>
      <c r="M1738" s="55"/>
      <c r="N1738" s="56"/>
      <c r="O1738" s="56"/>
      <c r="P1738" s="66"/>
      <c r="Q1738" s="32"/>
      <c r="R1738" s="50"/>
      <c r="V1738" s="73"/>
      <c r="W1738" s="55"/>
      <c r="X1738" s="56"/>
      <c r="Y1738" s="56"/>
      <c r="Z1738" s="32"/>
      <c r="AA1738" s="32"/>
      <c r="AB1738" s="50"/>
    </row>
    <row r="1739" spans="3:28" x14ac:dyDescent="0.25">
      <c r="C1739" s="73"/>
      <c r="D1739" s="55"/>
      <c r="E1739" s="56"/>
      <c r="F1739" s="56"/>
      <c r="G1739" s="66"/>
      <c r="H1739" s="32"/>
      <c r="I1739" s="50"/>
      <c r="L1739" s="73"/>
      <c r="M1739" s="55"/>
      <c r="N1739" s="56"/>
      <c r="O1739" s="56"/>
      <c r="P1739" s="66"/>
      <c r="Q1739" s="32"/>
      <c r="R1739" s="50"/>
      <c r="V1739" s="73"/>
      <c r="W1739" s="55"/>
      <c r="X1739" s="56"/>
      <c r="Y1739" s="56"/>
      <c r="Z1739" s="32"/>
      <c r="AA1739" s="32"/>
      <c r="AB1739" s="50"/>
    </row>
    <row r="1740" spans="3:28" x14ac:dyDescent="0.25">
      <c r="C1740" s="73"/>
      <c r="D1740" s="55"/>
      <c r="E1740" s="56"/>
      <c r="F1740" s="56"/>
      <c r="G1740" s="66"/>
      <c r="H1740" s="32"/>
      <c r="I1740" s="50"/>
      <c r="L1740" s="73"/>
      <c r="M1740" s="55"/>
      <c r="N1740" s="56"/>
      <c r="O1740" s="56"/>
      <c r="P1740" s="66"/>
      <c r="Q1740" s="32"/>
      <c r="R1740" s="50"/>
      <c r="V1740" s="73"/>
      <c r="W1740" s="55"/>
      <c r="X1740" s="56"/>
      <c r="Y1740" s="56"/>
      <c r="Z1740" s="32"/>
      <c r="AA1740" s="32"/>
      <c r="AB1740" s="50"/>
    </row>
    <row r="1741" spans="3:28" x14ac:dyDescent="0.25">
      <c r="C1741" s="73"/>
      <c r="D1741" s="55"/>
      <c r="E1741" s="56"/>
      <c r="F1741" s="56"/>
      <c r="G1741" s="66"/>
      <c r="H1741" s="32"/>
      <c r="I1741" s="50"/>
      <c r="L1741" s="73"/>
      <c r="M1741" s="55"/>
      <c r="N1741" s="56"/>
      <c r="O1741" s="56"/>
      <c r="P1741" s="66"/>
      <c r="Q1741" s="32"/>
      <c r="R1741" s="50"/>
      <c r="V1741" s="73"/>
      <c r="W1741" s="55"/>
      <c r="X1741" s="56"/>
      <c r="Y1741" s="56"/>
      <c r="Z1741" s="32"/>
      <c r="AA1741" s="32"/>
      <c r="AB1741" s="50"/>
    </row>
    <row r="1742" spans="3:28" x14ac:dyDescent="0.25">
      <c r="C1742" s="73"/>
      <c r="D1742" s="55"/>
      <c r="E1742" s="56"/>
      <c r="F1742" s="56"/>
      <c r="G1742" s="66"/>
      <c r="H1742" s="32"/>
      <c r="I1742" s="50"/>
      <c r="L1742" s="73"/>
      <c r="M1742" s="55"/>
      <c r="N1742" s="56"/>
      <c r="O1742" s="56"/>
      <c r="P1742" s="66"/>
      <c r="Q1742" s="32"/>
      <c r="R1742" s="50"/>
      <c r="V1742" s="73"/>
      <c r="W1742" s="55"/>
      <c r="X1742" s="56"/>
      <c r="Y1742" s="56"/>
      <c r="Z1742" s="32"/>
      <c r="AA1742" s="32"/>
      <c r="AB1742" s="50"/>
    </row>
    <row r="1743" spans="3:28" x14ac:dyDescent="0.25">
      <c r="C1743" s="73"/>
      <c r="D1743" s="55"/>
      <c r="E1743" s="56"/>
      <c r="F1743" s="56"/>
      <c r="G1743" s="66"/>
      <c r="H1743" s="32"/>
      <c r="I1743" s="50"/>
      <c r="L1743" s="73"/>
      <c r="M1743" s="55"/>
      <c r="N1743" s="56"/>
      <c r="O1743" s="56"/>
      <c r="P1743" s="66"/>
      <c r="Q1743" s="32"/>
      <c r="R1743" s="50"/>
      <c r="V1743" s="73"/>
      <c r="W1743" s="55"/>
      <c r="X1743" s="56"/>
      <c r="Y1743" s="56"/>
      <c r="Z1743" s="32"/>
      <c r="AA1743" s="32"/>
      <c r="AB1743" s="50"/>
    </row>
    <row r="1744" spans="3:28" x14ac:dyDescent="0.25">
      <c r="C1744" s="73"/>
      <c r="D1744" s="55"/>
      <c r="E1744" s="56"/>
      <c r="F1744" s="56"/>
      <c r="G1744" s="66"/>
      <c r="H1744" s="32"/>
      <c r="I1744" s="50"/>
      <c r="L1744" s="73"/>
      <c r="M1744" s="55"/>
      <c r="N1744" s="56"/>
      <c r="O1744" s="56"/>
      <c r="P1744" s="66"/>
      <c r="Q1744" s="32"/>
      <c r="R1744" s="50"/>
      <c r="V1744" s="73"/>
      <c r="W1744" s="55"/>
      <c r="X1744" s="56"/>
      <c r="Y1744" s="56"/>
      <c r="Z1744" s="32"/>
      <c r="AA1744" s="32"/>
      <c r="AB1744" s="50"/>
    </row>
    <row r="1745" spans="3:28" x14ac:dyDescent="0.25">
      <c r="C1745" s="73"/>
      <c r="D1745" s="55"/>
      <c r="E1745" s="56"/>
      <c r="F1745" s="56"/>
      <c r="G1745" s="66"/>
      <c r="H1745" s="32"/>
      <c r="I1745" s="50"/>
      <c r="L1745" s="73"/>
      <c r="M1745" s="55"/>
      <c r="N1745" s="56"/>
      <c r="O1745" s="56"/>
      <c r="P1745" s="66"/>
      <c r="Q1745" s="32"/>
      <c r="R1745" s="50"/>
      <c r="V1745" s="73"/>
      <c r="W1745" s="55"/>
      <c r="X1745" s="56"/>
      <c r="Y1745" s="56"/>
      <c r="Z1745" s="32"/>
      <c r="AA1745" s="32"/>
      <c r="AB1745" s="50"/>
    </row>
    <row r="1746" spans="3:28" x14ac:dyDescent="0.25">
      <c r="C1746" s="73"/>
      <c r="D1746" s="55"/>
      <c r="E1746" s="56"/>
      <c r="F1746" s="56"/>
      <c r="G1746" s="66"/>
      <c r="H1746" s="32"/>
      <c r="I1746" s="50"/>
      <c r="L1746" s="73"/>
      <c r="M1746" s="55"/>
      <c r="N1746" s="56"/>
      <c r="O1746" s="56"/>
      <c r="P1746" s="66"/>
      <c r="Q1746" s="32"/>
      <c r="R1746" s="50"/>
      <c r="V1746" s="73"/>
      <c r="W1746" s="55"/>
      <c r="X1746" s="56"/>
      <c r="Y1746" s="56"/>
      <c r="Z1746" s="32"/>
      <c r="AA1746" s="32"/>
      <c r="AB1746" s="50"/>
    </row>
    <row r="1747" spans="3:28" x14ac:dyDescent="0.25">
      <c r="C1747" s="73"/>
      <c r="D1747" s="55"/>
      <c r="E1747" s="56"/>
      <c r="F1747" s="56"/>
      <c r="G1747" s="66"/>
      <c r="H1747" s="32"/>
      <c r="I1747" s="50"/>
      <c r="L1747" s="73"/>
      <c r="M1747" s="55"/>
      <c r="N1747" s="56"/>
      <c r="O1747" s="56"/>
      <c r="P1747" s="66"/>
      <c r="Q1747" s="32"/>
      <c r="R1747" s="50"/>
      <c r="V1747" s="73"/>
      <c r="W1747" s="69"/>
      <c r="X1747" s="70"/>
      <c r="Y1747" s="70"/>
      <c r="Z1747" s="31"/>
      <c r="AA1747" s="31"/>
      <c r="AB1747" s="50"/>
    </row>
    <row r="1748" spans="3:28" x14ac:dyDescent="0.25">
      <c r="C1748" s="73"/>
      <c r="D1748" s="55"/>
      <c r="E1748" s="56"/>
      <c r="F1748" s="56"/>
      <c r="G1748" s="66"/>
      <c r="H1748" s="32"/>
      <c r="I1748" s="50"/>
      <c r="L1748" s="73"/>
      <c r="M1748" s="55"/>
      <c r="N1748" s="56"/>
      <c r="O1748" s="56"/>
      <c r="P1748" s="66"/>
      <c r="Q1748" s="32"/>
      <c r="R1748" s="50"/>
      <c r="V1748" s="73"/>
      <c r="W1748" s="55"/>
      <c r="X1748" s="56"/>
      <c r="Y1748" s="56"/>
      <c r="Z1748" s="32"/>
      <c r="AA1748" s="32"/>
      <c r="AB1748" s="50"/>
    </row>
    <row r="1749" spans="3:28" x14ac:dyDescent="0.25">
      <c r="C1749" s="73"/>
      <c r="D1749" s="55"/>
      <c r="E1749" s="56"/>
      <c r="F1749" s="56"/>
      <c r="G1749" s="66"/>
      <c r="H1749" s="32"/>
      <c r="I1749" s="50"/>
      <c r="L1749" s="73"/>
      <c r="M1749" s="55"/>
      <c r="N1749" s="56"/>
      <c r="O1749" s="56"/>
      <c r="P1749" s="66"/>
      <c r="Q1749" s="32"/>
      <c r="R1749" s="50"/>
      <c r="V1749" s="73"/>
      <c r="W1749" s="55"/>
      <c r="X1749" s="56"/>
      <c r="Y1749" s="56"/>
      <c r="Z1749" s="32"/>
      <c r="AA1749" s="32"/>
      <c r="AB1749" s="50"/>
    </row>
    <row r="1750" spans="3:28" x14ac:dyDescent="0.25">
      <c r="C1750" s="73"/>
      <c r="D1750" s="55"/>
      <c r="E1750" s="56"/>
      <c r="F1750" s="56"/>
      <c r="G1750" s="66"/>
      <c r="H1750" s="32"/>
      <c r="I1750" s="50"/>
      <c r="L1750" s="73"/>
      <c r="M1750" s="55"/>
      <c r="N1750" s="56"/>
      <c r="O1750" s="56"/>
      <c r="P1750" s="66"/>
      <c r="Q1750" s="32"/>
      <c r="R1750" s="50"/>
      <c r="V1750" s="73"/>
      <c r="W1750" s="55"/>
      <c r="X1750" s="56"/>
      <c r="Y1750" s="56"/>
      <c r="Z1750" s="32"/>
      <c r="AA1750" s="32"/>
      <c r="AB1750" s="50"/>
    </row>
    <row r="1751" spans="3:28" x14ac:dyDescent="0.25">
      <c r="C1751" s="73"/>
      <c r="D1751" s="69"/>
      <c r="E1751" s="70"/>
      <c r="F1751" s="70"/>
      <c r="G1751" s="71"/>
      <c r="H1751" s="31"/>
      <c r="I1751" s="50"/>
      <c r="L1751" s="73"/>
      <c r="M1751" s="69"/>
      <c r="N1751" s="70"/>
      <c r="O1751" s="70"/>
      <c r="P1751" s="71"/>
      <c r="Q1751" s="31"/>
      <c r="R1751" s="50"/>
      <c r="V1751" s="73"/>
      <c r="W1751" s="55"/>
      <c r="X1751" s="56"/>
      <c r="Y1751" s="56"/>
      <c r="Z1751" s="32"/>
      <c r="AA1751" s="32"/>
      <c r="AB1751" s="50"/>
    </row>
    <row r="1752" spans="3:28" x14ac:dyDescent="0.25">
      <c r="C1752" s="73"/>
      <c r="D1752" s="55"/>
      <c r="E1752" s="56"/>
      <c r="F1752" s="56"/>
      <c r="G1752" s="66"/>
      <c r="H1752" s="32"/>
      <c r="I1752" s="50"/>
      <c r="L1752" s="73"/>
      <c r="M1752" s="55"/>
      <c r="N1752" s="56"/>
      <c r="O1752" s="56"/>
      <c r="P1752" s="66"/>
      <c r="Q1752" s="32"/>
      <c r="R1752" s="50"/>
      <c r="V1752" s="73"/>
      <c r="W1752" s="55"/>
      <c r="X1752" s="56"/>
      <c r="Y1752" s="56"/>
      <c r="Z1752" s="32"/>
      <c r="AA1752" s="32"/>
      <c r="AB1752" s="50"/>
    </row>
    <row r="1753" spans="3:28" x14ac:dyDescent="0.25">
      <c r="C1753" s="73"/>
      <c r="D1753" s="55"/>
      <c r="E1753" s="56"/>
      <c r="F1753" s="56"/>
      <c r="G1753" s="66"/>
      <c r="H1753" s="32"/>
      <c r="I1753" s="50"/>
      <c r="L1753" s="73"/>
      <c r="M1753" s="55"/>
      <c r="N1753" s="56"/>
      <c r="O1753" s="56"/>
      <c r="P1753" s="66"/>
      <c r="Q1753" s="32"/>
      <c r="R1753" s="50"/>
      <c r="V1753" s="73"/>
      <c r="W1753" s="55"/>
      <c r="X1753" s="56"/>
      <c r="Y1753" s="56"/>
      <c r="Z1753" s="32"/>
      <c r="AA1753" s="32"/>
      <c r="AB1753" s="50"/>
    </row>
    <row r="1754" spans="3:28" x14ac:dyDescent="0.25">
      <c r="C1754" s="73"/>
      <c r="D1754" s="55"/>
      <c r="E1754" s="56"/>
      <c r="F1754" s="56"/>
      <c r="G1754" s="66"/>
      <c r="H1754" s="32"/>
      <c r="I1754" s="50"/>
      <c r="L1754" s="73"/>
      <c r="M1754" s="55"/>
      <c r="N1754" s="56"/>
      <c r="O1754" s="56"/>
      <c r="P1754" s="66"/>
      <c r="Q1754" s="32"/>
      <c r="R1754" s="50"/>
      <c r="V1754" s="73"/>
      <c r="W1754" s="55"/>
      <c r="X1754" s="56"/>
      <c r="Y1754" s="56"/>
      <c r="Z1754" s="32"/>
      <c r="AA1754" s="32"/>
      <c r="AB1754" s="50"/>
    </row>
    <row r="1755" spans="3:28" x14ac:dyDescent="0.25">
      <c r="C1755" s="73"/>
      <c r="D1755" s="55"/>
      <c r="E1755" s="56"/>
      <c r="F1755" s="56"/>
      <c r="G1755" s="66"/>
      <c r="H1755" s="32"/>
      <c r="I1755" s="50"/>
      <c r="L1755" s="73"/>
      <c r="M1755" s="55"/>
      <c r="N1755" s="56"/>
      <c r="O1755" s="56"/>
      <c r="P1755" s="66"/>
      <c r="Q1755" s="32"/>
      <c r="R1755" s="50"/>
      <c r="V1755" s="73"/>
      <c r="W1755" s="55"/>
      <c r="X1755" s="56"/>
      <c r="Y1755" s="56"/>
      <c r="Z1755" s="32"/>
      <c r="AA1755" s="32"/>
      <c r="AB1755" s="50"/>
    </row>
    <row r="1756" spans="3:28" x14ac:dyDescent="0.25">
      <c r="C1756" s="73"/>
      <c r="D1756" s="55"/>
      <c r="E1756" s="56"/>
      <c r="F1756" s="56"/>
      <c r="G1756" s="66"/>
      <c r="H1756" s="32"/>
      <c r="I1756" s="50"/>
      <c r="L1756" s="73"/>
      <c r="M1756" s="55"/>
      <c r="N1756" s="56"/>
      <c r="O1756" s="56"/>
      <c r="P1756" s="66"/>
      <c r="Q1756" s="32"/>
      <c r="R1756" s="50"/>
      <c r="V1756" s="73"/>
      <c r="W1756" s="55"/>
      <c r="X1756" s="56"/>
      <c r="Y1756" s="56"/>
      <c r="Z1756" s="32"/>
      <c r="AA1756" s="32"/>
      <c r="AB1756" s="50"/>
    </row>
    <row r="1757" spans="3:28" x14ac:dyDescent="0.25">
      <c r="C1757" s="73"/>
      <c r="D1757" s="55"/>
      <c r="E1757" s="56"/>
      <c r="F1757" s="56"/>
      <c r="G1757" s="66"/>
      <c r="H1757" s="32"/>
      <c r="I1757" s="50"/>
      <c r="L1757" s="73"/>
      <c r="M1757" s="55"/>
      <c r="N1757" s="56"/>
      <c r="O1757" s="56"/>
      <c r="P1757" s="66"/>
      <c r="Q1757" s="32"/>
      <c r="R1757" s="50"/>
      <c r="V1757" s="73"/>
      <c r="W1757" s="55"/>
      <c r="X1757" s="56"/>
      <c r="Y1757" s="56"/>
      <c r="Z1757" s="32"/>
      <c r="AA1757" s="32"/>
      <c r="AB1757" s="50"/>
    </row>
    <row r="1758" spans="3:28" x14ac:dyDescent="0.25">
      <c r="C1758" s="73"/>
      <c r="D1758" s="55"/>
      <c r="E1758" s="56"/>
      <c r="F1758" s="56"/>
      <c r="G1758" s="66"/>
      <c r="H1758" s="32"/>
      <c r="I1758" s="50"/>
      <c r="L1758" s="73"/>
      <c r="M1758" s="55"/>
      <c r="N1758" s="56"/>
      <c r="O1758" s="56"/>
      <c r="P1758" s="66"/>
      <c r="Q1758" s="32"/>
      <c r="R1758" s="50"/>
      <c r="V1758" s="73"/>
      <c r="W1758" s="55"/>
      <c r="X1758" s="56"/>
      <c r="Y1758" s="56"/>
      <c r="Z1758" s="32"/>
      <c r="AA1758" s="32"/>
      <c r="AB1758" s="50"/>
    </row>
    <row r="1759" spans="3:28" x14ac:dyDescent="0.25">
      <c r="C1759" s="73"/>
      <c r="D1759" s="55"/>
      <c r="E1759" s="56"/>
      <c r="F1759" s="56"/>
      <c r="G1759" s="66"/>
      <c r="H1759" s="32"/>
      <c r="I1759" s="50"/>
      <c r="L1759" s="73"/>
      <c r="M1759" s="55"/>
      <c r="N1759" s="56"/>
      <c r="O1759" s="56"/>
      <c r="P1759" s="66"/>
      <c r="Q1759" s="32"/>
      <c r="R1759" s="50"/>
      <c r="V1759" s="73"/>
      <c r="W1759" s="55"/>
      <c r="X1759" s="56"/>
      <c r="Y1759" s="56"/>
      <c r="Z1759" s="32"/>
      <c r="AA1759" s="32"/>
      <c r="AB1759" s="50"/>
    </row>
    <row r="1760" spans="3:28" x14ac:dyDescent="0.25">
      <c r="C1760" s="73"/>
      <c r="D1760" s="55"/>
      <c r="E1760" s="56"/>
      <c r="F1760" s="56"/>
      <c r="G1760" s="66"/>
      <c r="H1760" s="32"/>
      <c r="I1760" s="50"/>
      <c r="L1760" s="73"/>
      <c r="M1760" s="55"/>
      <c r="N1760" s="56"/>
      <c r="O1760" s="56"/>
      <c r="P1760" s="66"/>
      <c r="Q1760" s="32"/>
      <c r="R1760" s="50"/>
      <c r="V1760" s="73"/>
      <c r="W1760" s="55"/>
      <c r="X1760" s="56"/>
      <c r="Y1760" s="56"/>
      <c r="Z1760" s="32"/>
      <c r="AA1760" s="32"/>
      <c r="AB1760" s="50"/>
    </row>
    <row r="1761" spans="3:28" x14ac:dyDescent="0.25">
      <c r="C1761" s="73"/>
      <c r="D1761" s="55"/>
      <c r="E1761" s="56"/>
      <c r="F1761" s="56"/>
      <c r="G1761" s="66"/>
      <c r="H1761" s="32"/>
      <c r="I1761" s="50"/>
      <c r="L1761" s="73"/>
      <c r="M1761" s="55"/>
      <c r="N1761" s="56"/>
      <c r="O1761" s="56"/>
      <c r="P1761" s="66"/>
      <c r="Q1761" s="32"/>
      <c r="R1761" s="50"/>
      <c r="V1761" s="73"/>
      <c r="W1761" s="55"/>
      <c r="X1761" s="56"/>
      <c r="Y1761" s="56"/>
      <c r="Z1761" s="32"/>
      <c r="AA1761" s="32"/>
      <c r="AB1761" s="50"/>
    </row>
    <row r="1762" spans="3:28" x14ac:dyDescent="0.25">
      <c r="C1762" s="73"/>
      <c r="D1762" s="55"/>
      <c r="E1762" s="56"/>
      <c r="F1762" s="56"/>
      <c r="G1762" s="66"/>
      <c r="H1762" s="32"/>
      <c r="I1762" s="50"/>
      <c r="L1762" s="73"/>
      <c r="M1762" s="55"/>
      <c r="N1762" s="56"/>
      <c r="O1762" s="56"/>
      <c r="P1762" s="66"/>
      <c r="Q1762" s="32"/>
      <c r="R1762" s="50"/>
      <c r="V1762" s="73"/>
      <c r="W1762" s="55"/>
      <c r="X1762" s="56"/>
      <c r="Y1762" s="56"/>
      <c r="Z1762" s="32"/>
      <c r="AA1762" s="32"/>
      <c r="AB1762" s="50"/>
    </row>
    <row r="1763" spans="3:28" x14ac:dyDescent="0.25">
      <c r="C1763" s="73"/>
      <c r="D1763" s="55"/>
      <c r="E1763" s="56"/>
      <c r="F1763" s="56"/>
      <c r="G1763" s="66"/>
      <c r="H1763" s="32"/>
      <c r="I1763" s="50"/>
      <c r="L1763" s="73"/>
      <c r="M1763" s="55"/>
      <c r="N1763" s="56"/>
      <c r="O1763" s="56"/>
      <c r="P1763" s="66"/>
      <c r="Q1763" s="32"/>
      <c r="R1763" s="50"/>
      <c r="V1763" s="73"/>
      <c r="W1763" s="55"/>
      <c r="X1763" s="56"/>
      <c r="Y1763" s="56"/>
      <c r="Z1763" s="32"/>
      <c r="AA1763" s="32"/>
      <c r="AB1763" s="50"/>
    </row>
    <row r="1764" spans="3:28" x14ac:dyDescent="0.25">
      <c r="C1764" s="73"/>
      <c r="D1764" s="55"/>
      <c r="E1764" s="56"/>
      <c r="F1764" s="56"/>
      <c r="G1764" s="66"/>
      <c r="H1764" s="32"/>
      <c r="I1764" s="50"/>
      <c r="L1764" s="73"/>
      <c r="M1764" s="55"/>
      <c r="N1764" s="56"/>
      <c r="O1764" s="56"/>
      <c r="P1764" s="66"/>
      <c r="Q1764" s="32"/>
      <c r="R1764" s="50"/>
      <c r="V1764" s="73"/>
      <c r="W1764" s="55"/>
      <c r="X1764" s="56"/>
      <c r="Y1764" s="56"/>
      <c r="Z1764" s="32"/>
      <c r="AA1764" s="32"/>
      <c r="AB1764" s="50"/>
    </row>
    <row r="1765" spans="3:28" x14ac:dyDescent="0.25">
      <c r="C1765" s="73"/>
      <c r="D1765" s="55"/>
      <c r="E1765" s="56"/>
      <c r="F1765" s="56"/>
      <c r="G1765" s="66"/>
      <c r="H1765" s="32"/>
      <c r="I1765" s="50"/>
      <c r="L1765" s="73"/>
      <c r="M1765" s="55"/>
      <c r="N1765" s="56"/>
      <c r="O1765" s="56"/>
      <c r="P1765" s="66"/>
      <c r="Q1765" s="32"/>
      <c r="R1765" s="50"/>
      <c r="V1765" s="73"/>
      <c r="W1765" s="55"/>
      <c r="X1765" s="56"/>
      <c r="Y1765" s="56"/>
      <c r="Z1765" s="32"/>
      <c r="AA1765" s="32"/>
      <c r="AB1765" s="50"/>
    </row>
    <row r="1766" spans="3:28" x14ac:dyDescent="0.25">
      <c r="C1766" s="73"/>
      <c r="D1766" s="55"/>
      <c r="E1766" s="56"/>
      <c r="F1766" s="56"/>
      <c r="G1766" s="66"/>
      <c r="H1766" s="32"/>
      <c r="I1766" s="50"/>
      <c r="L1766" s="73"/>
      <c r="M1766" s="55"/>
      <c r="N1766" s="56"/>
      <c r="O1766" s="56"/>
      <c r="P1766" s="66"/>
      <c r="Q1766" s="32"/>
      <c r="R1766" s="50"/>
      <c r="V1766" s="73"/>
      <c r="W1766" s="55"/>
      <c r="X1766" s="56"/>
      <c r="Y1766" s="56"/>
      <c r="Z1766" s="32"/>
      <c r="AA1766" s="32"/>
      <c r="AB1766" s="50"/>
    </row>
    <row r="1767" spans="3:28" x14ac:dyDescent="0.25">
      <c r="C1767" s="73"/>
      <c r="D1767" s="55"/>
      <c r="E1767" s="56"/>
      <c r="F1767" s="56"/>
      <c r="G1767" s="66"/>
      <c r="H1767" s="32"/>
      <c r="I1767" s="50"/>
      <c r="L1767" s="73"/>
      <c r="M1767" s="55"/>
      <c r="N1767" s="56"/>
      <c r="O1767" s="56"/>
      <c r="P1767" s="66"/>
      <c r="Q1767" s="32"/>
      <c r="R1767" s="50"/>
      <c r="V1767" s="73"/>
      <c r="W1767" s="55"/>
      <c r="X1767" s="56"/>
      <c r="Y1767" s="56"/>
      <c r="Z1767" s="32"/>
      <c r="AA1767" s="32"/>
      <c r="AB1767" s="50"/>
    </row>
    <row r="1768" spans="3:28" x14ac:dyDescent="0.25">
      <c r="C1768" s="73"/>
      <c r="D1768" s="55"/>
      <c r="E1768" s="56"/>
      <c r="F1768" s="56"/>
      <c r="G1768" s="66"/>
      <c r="H1768" s="32"/>
      <c r="I1768" s="50"/>
      <c r="L1768" s="73"/>
      <c r="M1768" s="55"/>
      <c r="N1768" s="56"/>
      <c r="O1768" s="56"/>
      <c r="P1768" s="66"/>
      <c r="Q1768" s="32"/>
      <c r="R1768" s="50"/>
      <c r="V1768" s="73"/>
      <c r="W1768" s="55"/>
      <c r="X1768" s="56"/>
      <c r="Y1768" s="56"/>
      <c r="Z1768" s="32"/>
      <c r="AA1768" s="32"/>
      <c r="AB1768" s="50"/>
    </row>
    <row r="1769" spans="3:28" x14ac:dyDescent="0.25">
      <c r="C1769" s="73"/>
      <c r="D1769" s="55"/>
      <c r="E1769" s="56"/>
      <c r="F1769" s="56"/>
      <c r="G1769" s="66"/>
      <c r="H1769" s="32"/>
      <c r="I1769" s="50"/>
      <c r="L1769" s="73"/>
      <c r="M1769" s="55"/>
      <c r="N1769" s="56"/>
      <c r="O1769" s="56"/>
      <c r="P1769" s="66"/>
      <c r="Q1769" s="32"/>
      <c r="R1769" s="50"/>
      <c r="V1769" s="73"/>
      <c r="W1769" s="55"/>
      <c r="X1769" s="56"/>
      <c r="Y1769" s="56"/>
      <c r="Z1769" s="32"/>
      <c r="AA1769" s="32"/>
      <c r="AB1769" s="50"/>
    </row>
    <row r="1770" spans="3:28" x14ac:dyDescent="0.25">
      <c r="C1770" s="73"/>
      <c r="D1770" s="55"/>
      <c r="E1770" s="56"/>
      <c r="F1770" s="56"/>
      <c r="G1770" s="66"/>
      <c r="H1770" s="32"/>
      <c r="I1770" s="50"/>
      <c r="L1770" s="73"/>
      <c r="M1770" s="55"/>
      <c r="N1770" s="56"/>
      <c r="O1770" s="56"/>
      <c r="P1770" s="66"/>
      <c r="Q1770" s="32"/>
      <c r="R1770" s="50"/>
      <c r="V1770" s="73"/>
      <c r="W1770" s="55"/>
      <c r="X1770" s="56"/>
      <c r="Y1770" s="56"/>
      <c r="Z1770" s="32"/>
      <c r="AA1770" s="32"/>
      <c r="AB1770" s="50"/>
    </row>
    <row r="1771" spans="3:28" x14ac:dyDescent="0.25">
      <c r="C1771" s="73"/>
      <c r="D1771" s="55"/>
      <c r="E1771" s="56"/>
      <c r="F1771" s="56"/>
      <c r="G1771" s="66"/>
      <c r="H1771" s="32"/>
      <c r="I1771" s="50"/>
      <c r="L1771" s="73"/>
      <c r="M1771" s="55"/>
      <c r="N1771" s="56"/>
      <c r="O1771" s="56"/>
      <c r="P1771" s="66"/>
      <c r="Q1771" s="32"/>
      <c r="R1771" s="50"/>
      <c r="V1771" s="73"/>
      <c r="W1771" s="55"/>
      <c r="X1771" s="56"/>
      <c r="Y1771" s="56"/>
      <c r="Z1771" s="32"/>
      <c r="AA1771" s="32"/>
      <c r="AB1771" s="50"/>
    </row>
    <row r="1772" spans="3:28" x14ac:dyDescent="0.25">
      <c r="C1772" s="73"/>
      <c r="D1772" s="55"/>
      <c r="E1772" s="56"/>
      <c r="F1772" s="56"/>
      <c r="G1772" s="66"/>
      <c r="H1772" s="32"/>
      <c r="I1772" s="50"/>
      <c r="L1772" s="73"/>
      <c r="M1772" s="55"/>
      <c r="N1772" s="56"/>
      <c r="O1772" s="56"/>
      <c r="P1772" s="66"/>
      <c r="Q1772" s="32"/>
      <c r="R1772" s="50"/>
      <c r="V1772" s="73"/>
      <c r="W1772" s="55"/>
      <c r="X1772" s="56"/>
      <c r="Y1772" s="56"/>
      <c r="Z1772" s="32"/>
      <c r="AA1772" s="32"/>
      <c r="AB1772" s="50"/>
    </row>
    <row r="1773" spans="3:28" x14ac:dyDescent="0.25">
      <c r="C1773" s="73"/>
      <c r="D1773" s="55"/>
      <c r="E1773" s="56"/>
      <c r="F1773" s="56"/>
      <c r="G1773" s="66"/>
      <c r="H1773" s="32"/>
      <c r="I1773" s="50"/>
      <c r="L1773" s="73"/>
      <c r="M1773" s="55"/>
      <c r="N1773" s="56"/>
      <c r="O1773" s="56"/>
      <c r="P1773" s="66"/>
      <c r="Q1773" s="32"/>
      <c r="R1773" s="50"/>
      <c r="V1773" s="73"/>
      <c r="W1773" s="55"/>
      <c r="X1773" s="56"/>
      <c r="Y1773" s="56"/>
      <c r="Z1773" s="32"/>
      <c r="AA1773" s="32"/>
      <c r="AB1773" s="50"/>
    </row>
    <row r="1774" spans="3:28" x14ac:dyDescent="0.25">
      <c r="C1774" s="73"/>
      <c r="D1774" s="55"/>
      <c r="E1774" s="56"/>
      <c r="F1774" s="56"/>
      <c r="G1774" s="66"/>
      <c r="H1774" s="32"/>
      <c r="I1774" s="50"/>
      <c r="L1774" s="73"/>
      <c r="M1774" s="55"/>
      <c r="N1774" s="56"/>
      <c r="O1774" s="56"/>
      <c r="P1774" s="66"/>
      <c r="Q1774" s="32"/>
      <c r="R1774" s="50"/>
      <c r="V1774" s="73"/>
      <c r="W1774" s="55"/>
      <c r="X1774" s="56"/>
      <c r="Y1774" s="56"/>
      <c r="Z1774" s="32"/>
      <c r="AA1774" s="32"/>
      <c r="AB1774" s="50"/>
    </row>
    <row r="1775" spans="3:28" x14ac:dyDescent="0.25">
      <c r="C1775" s="73"/>
      <c r="D1775" s="55"/>
      <c r="E1775" s="56"/>
      <c r="F1775" s="56"/>
      <c r="G1775" s="66"/>
      <c r="H1775" s="32"/>
      <c r="I1775" s="50"/>
      <c r="L1775" s="73"/>
      <c r="M1775" s="55"/>
      <c r="N1775" s="56"/>
      <c r="O1775" s="56"/>
      <c r="P1775" s="66"/>
      <c r="Q1775" s="32"/>
      <c r="R1775" s="50"/>
      <c r="V1775" s="73"/>
      <c r="W1775" s="55"/>
      <c r="X1775" s="56"/>
      <c r="Y1775" s="56"/>
      <c r="Z1775" s="32"/>
      <c r="AA1775" s="32"/>
      <c r="AB1775" s="50"/>
    </row>
    <row r="1776" spans="3:28" x14ac:dyDescent="0.25">
      <c r="C1776" s="73"/>
      <c r="D1776" s="55"/>
      <c r="E1776" s="56"/>
      <c r="F1776" s="56"/>
      <c r="G1776" s="66"/>
      <c r="H1776" s="32"/>
      <c r="I1776" s="50"/>
      <c r="L1776" s="73"/>
      <c r="M1776" s="55"/>
      <c r="N1776" s="56"/>
      <c r="O1776" s="56"/>
      <c r="P1776" s="66"/>
      <c r="Q1776" s="32"/>
      <c r="R1776" s="50"/>
      <c r="V1776" s="73"/>
      <c r="W1776" s="55"/>
      <c r="X1776" s="56"/>
      <c r="Y1776" s="56"/>
      <c r="Z1776" s="32"/>
      <c r="AA1776" s="32"/>
      <c r="AB1776" s="50"/>
    </row>
    <row r="1777" spans="3:28" x14ac:dyDescent="0.25">
      <c r="C1777" s="73"/>
      <c r="D1777" s="55"/>
      <c r="E1777" s="56"/>
      <c r="F1777" s="56"/>
      <c r="G1777" s="66"/>
      <c r="H1777" s="32"/>
      <c r="I1777" s="50"/>
      <c r="L1777" s="73"/>
      <c r="M1777" s="55"/>
      <c r="N1777" s="56"/>
      <c r="O1777" s="56"/>
      <c r="P1777" s="66"/>
      <c r="Q1777" s="32"/>
      <c r="R1777" s="50"/>
      <c r="V1777" s="73"/>
      <c r="W1777" s="55"/>
      <c r="X1777" s="56"/>
      <c r="Y1777" s="56"/>
      <c r="Z1777" s="32"/>
      <c r="AA1777" s="32"/>
      <c r="AB1777" s="50"/>
    </row>
    <row r="1778" spans="3:28" x14ac:dyDescent="0.25">
      <c r="C1778" s="73"/>
      <c r="D1778" s="55"/>
      <c r="E1778" s="56"/>
      <c r="F1778" s="56"/>
      <c r="G1778" s="66"/>
      <c r="H1778" s="32"/>
      <c r="I1778" s="50"/>
      <c r="L1778" s="73"/>
      <c r="M1778" s="55"/>
      <c r="N1778" s="56"/>
      <c r="O1778" s="56"/>
      <c r="P1778" s="66"/>
      <c r="Q1778" s="32"/>
      <c r="R1778" s="50"/>
      <c r="V1778" s="73"/>
      <c r="W1778" s="55"/>
      <c r="X1778" s="56"/>
      <c r="Y1778" s="56"/>
      <c r="Z1778" s="32"/>
      <c r="AA1778" s="32"/>
      <c r="AB1778" s="50"/>
    </row>
    <row r="1779" spans="3:28" x14ac:dyDescent="0.25">
      <c r="C1779" s="73"/>
      <c r="D1779" s="55"/>
      <c r="E1779" s="56"/>
      <c r="F1779" s="56"/>
      <c r="G1779" s="66"/>
      <c r="H1779" s="32"/>
      <c r="I1779" s="50"/>
      <c r="L1779" s="73"/>
      <c r="M1779" s="55"/>
      <c r="N1779" s="56"/>
      <c r="O1779" s="56"/>
      <c r="P1779" s="66"/>
      <c r="Q1779" s="32"/>
      <c r="R1779" s="50"/>
      <c r="V1779" s="73"/>
      <c r="W1779" s="55"/>
      <c r="X1779" s="56"/>
      <c r="Y1779" s="56"/>
      <c r="Z1779" s="32"/>
      <c r="AA1779" s="32"/>
      <c r="AB1779" s="50"/>
    </row>
    <row r="1780" spans="3:28" x14ac:dyDescent="0.25">
      <c r="C1780" s="73"/>
      <c r="D1780" s="55"/>
      <c r="E1780" s="56"/>
      <c r="F1780" s="56"/>
      <c r="G1780" s="66"/>
      <c r="H1780" s="32"/>
      <c r="I1780" s="50"/>
      <c r="L1780" s="73"/>
      <c r="M1780" s="55"/>
      <c r="N1780" s="56"/>
      <c r="O1780" s="56"/>
      <c r="P1780" s="66"/>
      <c r="Q1780" s="32"/>
      <c r="R1780" s="50"/>
      <c r="V1780" s="73"/>
      <c r="W1780" s="55"/>
      <c r="X1780" s="56"/>
      <c r="Y1780" s="56"/>
      <c r="Z1780" s="32"/>
      <c r="AA1780" s="32"/>
      <c r="AB1780" s="50"/>
    </row>
    <row r="1781" spans="3:28" x14ac:dyDescent="0.25">
      <c r="C1781" s="73"/>
      <c r="D1781" s="55"/>
      <c r="E1781" s="56"/>
      <c r="F1781" s="56"/>
      <c r="G1781" s="66"/>
      <c r="H1781" s="32"/>
      <c r="I1781" s="50"/>
      <c r="L1781" s="73"/>
      <c r="M1781" s="55"/>
      <c r="N1781" s="56"/>
      <c r="O1781" s="56"/>
      <c r="P1781" s="66"/>
      <c r="Q1781" s="32"/>
      <c r="R1781" s="50"/>
      <c r="V1781" s="73"/>
      <c r="W1781" s="55"/>
      <c r="X1781" s="56"/>
      <c r="Y1781" s="56"/>
      <c r="Z1781" s="32"/>
      <c r="AA1781" s="32"/>
      <c r="AB1781" s="50"/>
    </row>
    <row r="1782" spans="3:28" x14ac:dyDescent="0.25">
      <c r="C1782" s="73"/>
      <c r="D1782" s="55"/>
      <c r="E1782" s="56"/>
      <c r="F1782" s="56"/>
      <c r="G1782" s="66"/>
      <c r="H1782" s="32"/>
      <c r="I1782" s="50"/>
      <c r="L1782" s="73"/>
      <c r="M1782" s="55"/>
      <c r="N1782" s="56"/>
      <c r="O1782" s="56"/>
      <c r="P1782" s="66"/>
      <c r="Q1782" s="32"/>
      <c r="R1782" s="50"/>
      <c r="V1782" s="73"/>
      <c r="W1782" s="55"/>
      <c r="X1782" s="56"/>
      <c r="Y1782" s="56"/>
      <c r="Z1782" s="32"/>
      <c r="AA1782" s="32"/>
      <c r="AB1782" s="50"/>
    </row>
    <row r="1783" spans="3:28" x14ac:dyDescent="0.25">
      <c r="C1783" s="73"/>
      <c r="D1783" s="55"/>
      <c r="E1783" s="56"/>
      <c r="F1783" s="56"/>
      <c r="G1783" s="66"/>
      <c r="H1783" s="32"/>
      <c r="I1783" s="50"/>
      <c r="L1783" s="73"/>
      <c r="M1783" s="55"/>
      <c r="N1783" s="56"/>
      <c r="O1783" s="56"/>
      <c r="P1783" s="66"/>
      <c r="Q1783" s="32"/>
      <c r="R1783" s="50"/>
      <c r="V1783" s="73"/>
      <c r="W1783" s="55"/>
      <c r="X1783" s="56"/>
      <c r="Y1783" s="56"/>
      <c r="Z1783" s="32"/>
      <c r="AA1783" s="32"/>
      <c r="AB1783" s="50"/>
    </row>
    <row r="1784" spans="3:28" x14ac:dyDescent="0.25">
      <c r="C1784" s="73"/>
      <c r="D1784" s="55"/>
      <c r="E1784" s="56"/>
      <c r="F1784" s="56"/>
      <c r="G1784" s="66"/>
      <c r="H1784" s="32"/>
      <c r="I1784" s="50"/>
      <c r="L1784" s="73"/>
      <c r="M1784" s="55"/>
      <c r="N1784" s="56"/>
      <c r="O1784" s="56"/>
      <c r="P1784" s="66"/>
      <c r="Q1784" s="32"/>
      <c r="R1784" s="50"/>
      <c r="V1784" s="73"/>
      <c r="W1784" s="55"/>
      <c r="X1784" s="56"/>
      <c r="Y1784" s="56"/>
      <c r="Z1784" s="32"/>
      <c r="AA1784" s="32"/>
      <c r="AB1784" s="50"/>
    </row>
    <row r="1785" spans="3:28" x14ac:dyDescent="0.25">
      <c r="C1785" s="73"/>
      <c r="D1785" s="55"/>
      <c r="E1785" s="56"/>
      <c r="F1785" s="56"/>
      <c r="G1785" s="66"/>
      <c r="H1785" s="32"/>
      <c r="I1785" s="50"/>
      <c r="L1785" s="73"/>
      <c r="M1785" s="55"/>
      <c r="N1785" s="56"/>
      <c r="O1785" s="56"/>
      <c r="P1785" s="66"/>
      <c r="Q1785" s="32"/>
      <c r="R1785" s="50"/>
      <c r="V1785" s="73"/>
      <c r="W1785" s="55"/>
      <c r="X1785" s="56"/>
      <c r="Y1785" s="56"/>
      <c r="Z1785" s="32"/>
      <c r="AA1785" s="32"/>
      <c r="AB1785" s="50"/>
    </row>
    <row r="1786" spans="3:28" x14ac:dyDescent="0.25">
      <c r="C1786" s="73"/>
      <c r="D1786" s="55"/>
      <c r="E1786" s="56"/>
      <c r="F1786" s="56"/>
      <c r="G1786" s="66"/>
      <c r="H1786" s="32"/>
      <c r="I1786" s="50"/>
      <c r="L1786" s="73"/>
      <c r="M1786" s="55"/>
      <c r="N1786" s="56"/>
      <c r="O1786" s="56"/>
      <c r="P1786" s="66"/>
      <c r="Q1786" s="32"/>
      <c r="R1786" s="50"/>
      <c r="V1786" s="73"/>
      <c r="W1786" s="55"/>
      <c r="X1786" s="56"/>
      <c r="Y1786" s="56"/>
      <c r="Z1786" s="32"/>
      <c r="AA1786" s="32"/>
      <c r="AB1786" s="50"/>
    </row>
    <row r="1787" spans="3:28" x14ac:dyDescent="0.25">
      <c r="C1787" s="73"/>
      <c r="D1787" s="55"/>
      <c r="E1787" s="56"/>
      <c r="F1787" s="56"/>
      <c r="G1787" s="66"/>
      <c r="H1787" s="32"/>
      <c r="I1787" s="50"/>
      <c r="L1787" s="73"/>
      <c r="M1787" s="55"/>
      <c r="N1787" s="56"/>
      <c r="O1787" s="56"/>
      <c r="P1787" s="66"/>
      <c r="Q1787" s="32"/>
      <c r="R1787" s="50"/>
      <c r="V1787" s="73"/>
      <c r="W1787" s="55"/>
      <c r="X1787" s="56"/>
      <c r="Y1787" s="56"/>
      <c r="Z1787" s="32"/>
      <c r="AA1787" s="32"/>
      <c r="AB1787" s="50"/>
    </row>
    <row r="1788" spans="3:28" x14ac:dyDescent="0.25">
      <c r="C1788" s="73"/>
      <c r="D1788" s="55"/>
      <c r="E1788" s="56"/>
      <c r="F1788" s="56"/>
      <c r="G1788" s="66"/>
      <c r="H1788" s="32"/>
      <c r="I1788" s="50"/>
      <c r="L1788" s="73"/>
      <c r="M1788" s="55"/>
      <c r="N1788" s="56"/>
      <c r="O1788" s="56"/>
      <c r="P1788" s="66"/>
      <c r="Q1788" s="32"/>
      <c r="R1788" s="50"/>
      <c r="V1788" s="73"/>
      <c r="W1788" s="55"/>
      <c r="X1788" s="56"/>
      <c r="Y1788" s="56"/>
      <c r="Z1788" s="32"/>
      <c r="AA1788" s="32"/>
      <c r="AB1788" s="50"/>
    </row>
    <row r="1789" spans="3:28" x14ac:dyDescent="0.25">
      <c r="C1789" s="73"/>
      <c r="D1789" s="55"/>
      <c r="E1789" s="56"/>
      <c r="F1789" s="56"/>
      <c r="G1789" s="66"/>
      <c r="H1789" s="32"/>
      <c r="I1789" s="50"/>
      <c r="L1789" s="73"/>
      <c r="M1789" s="55"/>
      <c r="N1789" s="56"/>
      <c r="O1789" s="56"/>
      <c r="P1789" s="66"/>
      <c r="Q1789" s="32"/>
      <c r="R1789" s="50"/>
      <c r="V1789" s="73"/>
      <c r="W1789" s="55"/>
      <c r="X1789" s="56"/>
      <c r="Y1789" s="56"/>
      <c r="Z1789" s="32"/>
      <c r="AA1789" s="32"/>
      <c r="AB1789" s="50"/>
    </row>
    <row r="1790" spans="3:28" x14ac:dyDescent="0.25">
      <c r="C1790" s="73"/>
      <c r="D1790" s="55"/>
      <c r="E1790" s="56"/>
      <c r="F1790" s="56"/>
      <c r="G1790" s="66"/>
      <c r="H1790" s="32"/>
      <c r="I1790" s="50"/>
      <c r="L1790" s="73"/>
      <c r="M1790" s="55"/>
      <c r="N1790" s="56"/>
      <c r="O1790" s="56"/>
      <c r="P1790" s="66"/>
      <c r="Q1790" s="32"/>
      <c r="R1790" s="50"/>
      <c r="V1790" s="73"/>
      <c r="W1790" s="55"/>
      <c r="X1790" s="56"/>
      <c r="Y1790" s="56"/>
      <c r="Z1790" s="32"/>
      <c r="AA1790" s="32"/>
      <c r="AB1790" s="50"/>
    </row>
    <row r="1791" spans="3:28" x14ac:dyDescent="0.25">
      <c r="C1791" s="73"/>
      <c r="D1791" s="55"/>
      <c r="E1791" s="56"/>
      <c r="F1791" s="56"/>
      <c r="G1791" s="66"/>
      <c r="H1791" s="32"/>
      <c r="I1791" s="50"/>
      <c r="L1791" s="73"/>
      <c r="M1791" s="55"/>
      <c r="N1791" s="56"/>
      <c r="O1791" s="56"/>
      <c r="P1791" s="66"/>
      <c r="Q1791" s="32"/>
      <c r="R1791" s="50"/>
      <c r="V1791" s="73"/>
      <c r="W1791" s="55"/>
      <c r="X1791" s="56"/>
      <c r="Y1791" s="56"/>
      <c r="Z1791" s="32"/>
      <c r="AA1791" s="32"/>
      <c r="AB1791" s="50"/>
    </row>
    <row r="1792" spans="3:28" x14ac:dyDescent="0.25">
      <c r="C1792" s="73"/>
      <c r="D1792" s="55"/>
      <c r="E1792" s="56"/>
      <c r="F1792" s="56"/>
      <c r="G1792" s="66"/>
      <c r="H1792" s="32"/>
      <c r="I1792" s="50"/>
      <c r="L1792" s="73"/>
      <c r="M1792" s="55"/>
      <c r="N1792" s="56"/>
      <c r="O1792" s="56"/>
      <c r="P1792" s="66"/>
      <c r="Q1792" s="32"/>
      <c r="R1792" s="50"/>
      <c r="V1792" s="73"/>
      <c r="W1792" s="55"/>
      <c r="X1792" s="56"/>
      <c r="Y1792" s="56"/>
      <c r="Z1792" s="32"/>
      <c r="AA1792" s="32"/>
      <c r="AB1792" s="50"/>
    </row>
    <row r="1793" spans="3:28" x14ac:dyDescent="0.25">
      <c r="C1793" s="73"/>
      <c r="D1793" s="55"/>
      <c r="E1793" s="56"/>
      <c r="F1793" s="56"/>
      <c r="G1793" s="66"/>
      <c r="H1793" s="32"/>
      <c r="I1793" s="50"/>
      <c r="L1793" s="73"/>
      <c r="M1793" s="55"/>
      <c r="N1793" s="56"/>
      <c r="O1793" s="56"/>
      <c r="P1793" s="66"/>
      <c r="Q1793" s="32"/>
      <c r="R1793" s="50"/>
      <c r="V1793" s="73"/>
      <c r="W1793" s="55"/>
      <c r="X1793" s="56"/>
      <c r="Y1793" s="56"/>
      <c r="Z1793" s="32"/>
      <c r="AA1793" s="32"/>
      <c r="AB1793" s="50"/>
    </row>
    <row r="1794" spans="3:28" x14ac:dyDescent="0.25">
      <c r="C1794" s="73"/>
      <c r="D1794" s="55"/>
      <c r="E1794" s="56"/>
      <c r="F1794" s="56"/>
      <c r="G1794" s="66"/>
      <c r="H1794" s="32"/>
      <c r="I1794" s="50"/>
      <c r="L1794" s="73"/>
      <c r="M1794" s="55"/>
      <c r="N1794" s="56"/>
      <c r="O1794" s="56"/>
      <c r="P1794" s="66"/>
      <c r="Q1794" s="32"/>
      <c r="R1794" s="50"/>
      <c r="V1794" s="73"/>
      <c r="W1794" s="55"/>
      <c r="X1794" s="56"/>
      <c r="Y1794" s="56"/>
      <c r="Z1794" s="32"/>
      <c r="AA1794" s="32"/>
      <c r="AB1794" s="50"/>
    </row>
    <row r="1795" spans="3:28" x14ac:dyDescent="0.25">
      <c r="C1795" s="73"/>
      <c r="D1795" s="55"/>
      <c r="E1795" s="56"/>
      <c r="F1795" s="56"/>
      <c r="G1795" s="66"/>
      <c r="H1795" s="32"/>
      <c r="I1795" s="50"/>
      <c r="L1795" s="73"/>
      <c r="M1795" s="55"/>
      <c r="N1795" s="56"/>
      <c r="O1795" s="56"/>
      <c r="P1795" s="66"/>
      <c r="Q1795" s="32"/>
      <c r="R1795" s="50"/>
      <c r="V1795" s="73"/>
      <c r="W1795" s="55"/>
      <c r="X1795" s="56"/>
      <c r="Y1795" s="56"/>
      <c r="Z1795" s="32"/>
      <c r="AA1795" s="32"/>
      <c r="AB1795" s="50"/>
    </row>
    <row r="1796" spans="3:28" x14ac:dyDescent="0.25">
      <c r="C1796" s="73"/>
      <c r="D1796" s="55"/>
      <c r="E1796" s="56"/>
      <c r="F1796" s="56"/>
      <c r="G1796" s="66"/>
      <c r="H1796" s="32"/>
      <c r="I1796" s="50"/>
      <c r="L1796" s="73"/>
      <c r="M1796" s="55"/>
      <c r="N1796" s="56"/>
      <c r="O1796" s="56"/>
      <c r="P1796" s="66"/>
      <c r="Q1796" s="32"/>
      <c r="R1796" s="50"/>
      <c r="V1796" s="73"/>
      <c r="W1796" s="55"/>
      <c r="X1796" s="56"/>
      <c r="Y1796" s="56"/>
      <c r="Z1796" s="32"/>
      <c r="AA1796" s="32"/>
      <c r="AB1796" s="50"/>
    </row>
    <row r="1797" spans="3:28" x14ac:dyDescent="0.25">
      <c r="C1797" s="73"/>
      <c r="D1797" s="55"/>
      <c r="E1797" s="56"/>
      <c r="F1797" s="56"/>
      <c r="G1797" s="66"/>
      <c r="H1797" s="32"/>
      <c r="I1797" s="50"/>
      <c r="L1797" s="73"/>
      <c r="M1797" s="55"/>
      <c r="N1797" s="56"/>
      <c r="O1797" s="56"/>
      <c r="P1797" s="66"/>
      <c r="Q1797" s="32"/>
      <c r="R1797" s="50"/>
      <c r="V1797" s="73"/>
      <c r="W1797" s="55"/>
      <c r="X1797" s="56"/>
      <c r="Y1797" s="56"/>
      <c r="Z1797" s="32"/>
      <c r="AA1797" s="32"/>
      <c r="AB1797" s="50"/>
    </row>
    <row r="1798" spans="3:28" x14ac:dyDescent="0.25">
      <c r="C1798" s="73"/>
      <c r="D1798" s="55"/>
      <c r="E1798" s="56"/>
      <c r="F1798" s="56"/>
      <c r="G1798" s="66"/>
      <c r="H1798" s="32"/>
      <c r="I1798" s="50"/>
      <c r="L1798" s="73"/>
      <c r="M1798" s="55"/>
      <c r="N1798" s="56"/>
      <c r="O1798" s="56"/>
      <c r="P1798" s="66"/>
      <c r="Q1798" s="32"/>
      <c r="R1798" s="50"/>
      <c r="V1798" s="73"/>
      <c r="W1798" s="55"/>
      <c r="X1798" s="56"/>
      <c r="Y1798" s="56"/>
      <c r="Z1798" s="32"/>
      <c r="AA1798" s="32"/>
      <c r="AB1798" s="50"/>
    </row>
    <row r="1799" spans="3:28" x14ac:dyDescent="0.25">
      <c r="C1799" s="73"/>
      <c r="D1799" s="55"/>
      <c r="E1799" s="56"/>
      <c r="F1799" s="56"/>
      <c r="G1799" s="66"/>
      <c r="H1799" s="32"/>
      <c r="I1799" s="50"/>
      <c r="L1799" s="73"/>
      <c r="M1799" s="55"/>
      <c r="N1799" s="56"/>
      <c r="O1799" s="56"/>
      <c r="P1799" s="66"/>
      <c r="Q1799" s="32"/>
      <c r="R1799" s="50"/>
      <c r="V1799" s="73"/>
      <c r="W1799" s="55"/>
      <c r="X1799" s="56"/>
      <c r="Y1799" s="56"/>
      <c r="Z1799" s="32"/>
      <c r="AA1799" s="32"/>
      <c r="AB1799" s="50"/>
    </row>
    <row r="1800" spans="3:28" x14ac:dyDescent="0.25">
      <c r="C1800" s="73"/>
      <c r="D1800" s="55"/>
      <c r="E1800" s="56"/>
      <c r="F1800" s="56"/>
      <c r="G1800" s="66"/>
      <c r="H1800" s="32"/>
      <c r="I1800" s="50"/>
      <c r="L1800" s="73"/>
      <c r="M1800" s="55"/>
      <c r="N1800" s="56"/>
      <c r="O1800" s="56"/>
      <c r="P1800" s="66"/>
      <c r="Q1800" s="32"/>
      <c r="R1800" s="50"/>
      <c r="V1800" s="73"/>
      <c r="W1800" s="55"/>
      <c r="X1800" s="56"/>
      <c r="Y1800" s="56"/>
      <c r="Z1800" s="32"/>
      <c r="AA1800" s="32"/>
      <c r="AB1800" s="50"/>
    </row>
    <row r="1801" spans="3:28" x14ac:dyDescent="0.25">
      <c r="C1801" s="73"/>
      <c r="D1801" s="55"/>
      <c r="E1801" s="56"/>
      <c r="F1801" s="56"/>
      <c r="G1801" s="66"/>
      <c r="H1801" s="32"/>
      <c r="I1801" s="50"/>
      <c r="L1801" s="73"/>
      <c r="M1801" s="55"/>
      <c r="N1801" s="56"/>
      <c r="O1801" s="56"/>
      <c r="P1801" s="66"/>
      <c r="Q1801" s="32"/>
      <c r="R1801" s="50"/>
      <c r="V1801" s="73"/>
      <c r="W1801" s="55"/>
      <c r="X1801" s="56"/>
      <c r="Y1801" s="56"/>
      <c r="Z1801" s="32"/>
      <c r="AA1801" s="32"/>
      <c r="AB1801" s="50"/>
    </row>
    <row r="1802" spans="3:28" x14ac:dyDescent="0.25">
      <c r="C1802" s="73"/>
      <c r="D1802" s="55"/>
      <c r="E1802" s="56"/>
      <c r="F1802" s="56"/>
      <c r="G1802" s="66"/>
      <c r="H1802" s="32"/>
      <c r="I1802" s="50"/>
      <c r="L1802" s="73"/>
      <c r="M1802" s="55"/>
      <c r="N1802" s="56"/>
      <c r="O1802" s="56"/>
      <c r="P1802" s="66"/>
      <c r="Q1802" s="32"/>
      <c r="R1802" s="50"/>
      <c r="V1802" s="73"/>
      <c r="W1802" s="55"/>
      <c r="X1802" s="56"/>
      <c r="Y1802" s="56"/>
      <c r="Z1802" s="32"/>
      <c r="AA1802" s="32"/>
      <c r="AB1802" s="50"/>
    </row>
    <row r="1803" spans="3:28" x14ac:dyDescent="0.25">
      <c r="C1803" s="73"/>
      <c r="D1803" s="55"/>
      <c r="E1803" s="56"/>
      <c r="F1803" s="56"/>
      <c r="G1803" s="66"/>
      <c r="H1803" s="32"/>
      <c r="I1803" s="50"/>
      <c r="L1803" s="73"/>
      <c r="M1803" s="55"/>
      <c r="N1803" s="56"/>
      <c r="O1803" s="56"/>
      <c r="P1803" s="66"/>
      <c r="Q1803" s="32"/>
      <c r="R1803" s="50"/>
      <c r="V1803" s="73"/>
      <c r="W1803" s="55"/>
      <c r="X1803" s="56"/>
      <c r="Y1803" s="56"/>
      <c r="Z1803" s="32"/>
      <c r="AA1803" s="32"/>
      <c r="AB1803" s="50"/>
    </row>
    <row r="1804" spans="3:28" x14ac:dyDescent="0.25">
      <c r="C1804" s="73"/>
      <c r="D1804" s="55"/>
      <c r="E1804" s="56"/>
      <c r="F1804" s="56"/>
      <c r="G1804" s="66"/>
      <c r="H1804" s="32"/>
      <c r="I1804" s="50"/>
      <c r="L1804" s="73"/>
      <c r="M1804" s="55"/>
      <c r="N1804" s="56"/>
      <c r="O1804" s="56"/>
      <c r="P1804" s="66"/>
      <c r="Q1804" s="32"/>
      <c r="R1804" s="50"/>
      <c r="V1804" s="73"/>
      <c r="W1804" s="55"/>
      <c r="X1804" s="56"/>
      <c r="Y1804" s="56"/>
      <c r="Z1804" s="32"/>
      <c r="AA1804" s="32"/>
      <c r="AB1804" s="50"/>
    </row>
    <row r="1805" spans="3:28" x14ac:dyDescent="0.25">
      <c r="C1805" s="73"/>
      <c r="D1805" s="55"/>
      <c r="E1805" s="56"/>
      <c r="F1805" s="56"/>
      <c r="G1805" s="66"/>
      <c r="H1805" s="32"/>
      <c r="I1805" s="50"/>
      <c r="L1805" s="73"/>
      <c r="M1805" s="55"/>
      <c r="N1805" s="56"/>
      <c r="O1805" s="56"/>
      <c r="P1805" s="66"/>
      <c r="Q1805" s="32"/>
      <c r="R1805" s="50"/>
      <c r="V1805" s="73"/>
      <c r="W1805" s="55"/>
      <c r="X1805" s="56"/>
      <c r="Y1805" s="56"/>
      <c r="Z1805" s="32"/>
      <c r="AA1805" s="32"/>
      <c r="AB1805" s="50"/>
    </row>
    <row r="1806" spans="3:28" x14ac:dyDescent="0.25">
      <c r="C1806" s="73"/>
      <c r="D1806" s="55"/>
      <c r="E1806" s="56"/>
      <c r="F1806" s="56"/>
      <c r="G1806" s="66"/>
      <c r="H1806" s="32"/>
      <c r="I1806" s="50"/>
      <c r="L1806" s="73"/>
      <c r="M1806" s="55"/>
      <c r="N1806" s="56"/>
      <c r="O1806" s="56"/>
      <c r="P1806" s="66"/>
      <c r="Q1806" s="32"/>
      <c r="R1806" s="50"/>
      <c r="V1806" s="73"/>
      <c r="W1806" s="55"/>
      <c r="X1806" s="56"/>
      <c r="Y1806" s="56"/>
      <c r="Z1806" s="32"/>
      <c r="AA1806" s="32"/>
      <c r="AB1806" s="50"/>
    </row>
    <row r="1807" spans="3:28" x14ac:dyDescent="0.25">
      <c r="C1807" s="73"/>
      <c r="D1807" s="55"/>
      <c r="E1807" s="56"/>
      <c r="F1807" s="56"/>
      <c r="G1807" s="66"/>
      <c r="H1807" s="32"/>
      <c r="I1807" s="50"/>
      <c r="L1807" s="73"/>
      <c r="M1807" s="55"/>
      <c r="N1807" s="56"/>
      <c r="O1807" s="56"/>
      <c r="P1807" s="66"/>
      <c r="Q1807" s="32"/>
      <c r="R1807" s="50"/>
      <c r="V1807" s="73"/>
      <c r="W1807" s="55"/>
      <c r="X1807" s="56"/>
      <c r="Y1807" s="56"/>
      <c r="Z1807" s="32"/>
      <c r="AA1807" s="32"/>
      <c r="AB1807" s="50"/>
    </row>
    <row r="1808" spans="3:28" x14ac:dyDescent="0.25">
      <c r="C1808" s="73"/>
      <c r="D1808" s="55"/>
      <c r="E1808" s="56"/>
      <c r="F1808" s="56"/>
      <c r="G1808" s="66"/>
      <c r="H1808" s="32"/>
      <c r="I1808" s="50"/>
      <c r="L1808" s="73"/>
      <c r="M1808" s="55"/>
      <c r="N1808" s="56"/>
      <c r="O1808" s="56"/>
      <c r="P1808" s="66"/>
      <c r="Q1808" s="32"/>
      <c r="R1808" s="50"/>
      <c r="V1808" s="73"/>
      <c r="W1808" s="55"/>
      <c r="X1808" s="56"/>
      <c r="Y1808" s="56"/>
      <c r="Z1808" s="32"/>
      <c r="AA1808" s="32"/>
      <c r="AB1808" s="50"/>
    </row>
    <row r="1809" spans="3:28" x14ac:dyDescent="0.25">
      <c r="C1809" s="73"/>
      <c r="D1809" s="55"/>
      <c r="E1809" s="56"/>
      <c r="F1809" s="56"/>
      <c r="G1809" s="66"/>
      <c r="H1809" s="32"/>
      <c r="I1809" s="50"/>
      <c r="L1809" s="73"/>
      <c r="M1809" s="55"/>
      <c r="N1809" s="56"/>
      <c r="O1809" s="56"/>
      <c r="P1809" s="66"/>
      <c r="Q1809" s="32"/>
      <c r="R1809" s="50"/>
      <c r="V1809" s="73"/>
      <c r="W1809" s="55"/>
      <c r="X1809" s="56"/>
      <c r="Y1809" s="56"/>
      <c r="Z1809" s="32"/>
      <c r="AA1809" s="32"/>
      <c r="AB1809" s="50"/>
    </row>
    <row r="1810" spans="3:28" x14ac:dyDescent="0.25">
      <c r="C1810" s="73"/>
      <c r="D1810" s="55"/>
      <c r="E1810" s="56"/>
      <c r="F1810" s="56"/>
      <c r="G1810" s="66"/>
      <c r="H1810" s="32"/>
      <c r="I1810" s="50"/>
      <c r="L1810" s="73"/>
      <c r="M1810" s="55"/>
      <c r="N1810" s="56"/>
      <c r="O1810" s="56"/>
      <c r="P1810" s="66"/>
      <c r="Q1810" s="32"/>
      <c r="R1810" s="50"/>
      <c r="V1810" s="73"/>
      <c r="W1810" s="55"/>
      <c r="X1810" s="56"/>
      <c r="Y1810" s="56"/>
      <c r="Z1810" s="32"/>
      <c r="AA1810" s="32"/>
      <c r="AB1810" s="50"/>
    </row>
    <row r="1811" spans="3:28" x14ac:dyDescent="0.25">
      <c r="C1811" s="73"/>
      <c r="D1811" s="55"/>
      <c r="E1811" s="56"/>
      <c r="F1811" s="56"/>
      <c r="G1811" s="66"/>
      <c r="H1811" s="32"/>
      <c r="I1811" s="50"/>
      <c r="L1811" s="73"/>
      <c r="M1811" s="55"/>
      <c r="N1811" s="56"/>
      <c r="O1811" s="56"/>
      <c r="P1811" s="66"/>
      <c r="Q1811" s="32"/>
      <c r="R1811" s="50"/>
      <c r="V1811" s="73"/>
      <c r="W1811" s="55"/>
      <c r="X1811" s="56"/>
      <c r="Y1811" s="56"/>
      <c r="Z1811" s="32"/>
      <c r="AA1811" s="32"/>
      <c r="AB1811" s="50"/>
    </row>
    <row r="1812" spans="3:28" x14ac:dyDescent="0.25">
      <c r="C1812" s="73"/>
      <c r="D1812" s="55"/>
      <c r="E1812" s="56"/>
      <c r="F1812" s="56"/>
      <c r="G1812" s="66"/>
      <c r="H1812" s="32"/>
      <c r="I1812" s="50"/>
      <c r="L1812" s="73"/>
      <c r="M1812" s="55"/>
      <c r="N1812" s="56"/>
      <c r="O1812" s="56"/>
      <c r="P1812" s="66"/>
      <c r="Q1812" s="32"/>
      <c r="R1812" s="50"/>
      <c r="V1812" s="73"/>
      <c r="W1812" s="55"/>
      <c r="X1812" s="56"/>
      <c r="Y1812" s="56"/>
      <c r="Z1812" s="32"/>
      <c r="AA1812" s="32"/>
      <c r="AB1812" s="50"/>
    </row>
    <row r="1813" spans="3:28" x14ac:dyDescent="0.25">
      <c r="C1813" s="73"/>
      <c r="D1813" s="55"/>
      <c r="E1813" s="56"/>
      <c r="F1813" s="56"/>
      <c r="G1813" s="66"/>
      <c r="H1813" s="32"/>
      <c r="I1813" s="50"/>
      <c r="L1813" s="73"/>
      <c r="M1813" s="55"/>
      <c r="N1813" s="56"/>
      <c r="O1813" s="56"/>
      <c r="P1813" s="66"/>
      <c r="Q1813" s="32"/>
      <c r="R1813" s="50"/>
      <c r="V1813" s="73"/>
      <c r="W1813" s="55"/>
      <c r="X1813" s="56"/>
      <c r="Y1813" s="56"/>
      <c r="Z1813" s="32"/>
      <c r="AA1813" s="32"/>
      <c r="AB1813" s="50"/>
    </row>
    <row r="1814" spans="3:28" x14ac:dyDescent="0.25">
      <c r="C1814" s="73"/>
      <c r="D1814" s="55"/>
      <c r="E1814" s="56"/>
      <c r="F1814" s="56"/>
      <c r="G1814" s="66"/>
      <c r="H1814" s="32"/>
      <c r="I1814" s="50"/>
      <c r="L1814" s="73"/>
      <c r="M1814" s="55"/>
      <c r="N1814" s="56"/>
      <c r="O1814" s="56"/>
      <c r="P1814" s="66"/>
      <c r="Q1814" s="32"/>
      <c r="R1814" s="50"/>
      <c r="V1814" s="73"/>
      <c r="W1814" s="55"/>
      <c r="X1814" s="56"/>
      <c r="Y1814" s="56"/>
      <c r="Z1814" s="32"/>
      <c r="AA1814" s="32"/>
      <c r="AB1814" s="50"/>
    </row>
    <row r="1815" spans="3:28" x14ac:dyDescent="0.25">
      <c r="C1815" s="73"/>
      <c r="D1815" s="55"/>
      <c r="E1815" s="56"/>
      <c r="F1815" s="56"/>
      <c r="G1815" s="66"/>
      <c r="H1815" s="32"/>
      <c r="I1815" s="50"/>
      <c r="L1815" s="73"/>
      <c r="M1815" s="55"/>
      <c r="N1815" s="56"/>
      <c r="O1815" s="56"/>
      <c r="P1815" s="66"/>
      <c r="Q1815" s="32"/>
      <c r="R1815" s="50"/>
      <c r="V1815" s="73"/>
      <c r="W1815" s="55"/>
      <c r="X1815" s="56"/>
      <c r="Y1815" s="56"/>
      <c r="Z1815" s="32"/>
      <c r="AA1815" s="32"/>
      <c r="AB1815" s="50"/>
    </row>
    <row r="1816" spans="3:28" x14ac:dyDescent="0.25">
      <c r="C1816" s="73"/>
      <c r="D1816" s="55"/>
      <c r="E1816" s="56"/>
      <c r="F1816" s="56"/>
      <c r="G1816" s="66"/>
      <c r="H1816" s="32"/>
      <c r="I1816" s="50"/>
      <c r="L1816" s="73"/>
      <c r="M1816" s="55"/>
      <c r="N1816" s="56"/>
      <c r="O1816" s="56"/>
      <c r="P1816" s="66"/>
      <c r="Q1816" s="32"/>
      <c r="R1816" s="50"/>
      <c r="V1816" s="73"/>
      <c r="W1816" s="55"/>
      <c r="X1816" s="56"/>
      <c r="Y1816" s="56"/>
      <c r="Z1816" s="32"/>
      <c r="AA1816" s="32"/>
      <c r="AB1816" s="50"/>
    </row>
    <row r="1817" spans="3:28" x14ac:dyDescent="0.25">
      <c r="C1817" s="73"/>
      <c r="D1817" s="55"/>
      <c r="E1817" s="56"/>
      <c r="F1817" s="56"/>
      <c r="G1817" s="66"/>
      <c r="H1817" s="32"/>
      <c r="I1817" s="50"/>
      <c r="L1817" s="73"/>
      <c r="M1817" s="55"/>
      <c r="N1817" s="56"/>
      <c r="O1817" s="56"/>
      <c r="P1817" s="66"/>
      <c r="Q1817" s="32"/>
      <c r="R1817" s="50"/>
      <c r="V1817" s="73"/>
      <c r="W1817" s="55"/>
      <c r="X1817" s="56"/>
      <c r="Y1817" s="56"/>
      <c r="Z1817" s="32"/>
      <c r="AA1817" s="32"/>
      <c r="AB1817" s="50"/>
    </row>
    <row r="1818" spans="3:28" x14ac:dyDescent="0.25">
      <c r="C1818" s="73"/>
      <c r="D1818" s="55"/>
      <c r="E1818" s="56"/>
      <c r="F1818" s="56"/>
      <c r="G1818" s="66"/>
      <c r="H1818" s="32"/>
      <c r="I1818" s="50"/>
      <c r="L1818" s="73"/>
      <c r="M1818" s="55"/>
      <c r="N1818" s="56"/>
      <c r="O1818" s="56"/>
      <c r="P1818" s="66"/>
      <c r="Q1818" s="32"/>
      <c r="R1818" s="50"/>
      <c r="V1818" s="73"/>
      <c r="W1818" s="55"/>
      <c r="X1818" s="56"/>
      <c r="Y1818" s="56"/>
      <c r="Z1818" s="32"/>
      <c r="AA1818" s="32"/>
      <c r="AB1818" s="50"/>
    </row>
    <row r="1819" spans="3:28" x14ac:dyDescent="0.25">
      <c r="C1819" s="73"/>
      <c r="D1819" s="55"/>
      <c r="E1819" s="56"/>
      <c r="F1819" s="56"/>
      <c r="G1819" s="66"/>
      <c r="H1819" s="32"/>
      <c r="I1819" s="50"/>
      <c r="L1819" s="73"/>
      <c r="M1819" s="55"/>
      <c r="N1819" s="56"/>
      <c r="O1819" s="56"/>
      <c r="P1819" s="66"/>
      <c r="Q1819" s="32"/>
      <c r="R1819" s="50"/>
      <c r="V1819" s="73"/>
      <c r="W1819" s="55"/>
      <c r="X1819" s="56"/>
      <c r="Y1819" s="56"/>
      <c r="Z1819" s="32"/>
      <c r="AA1819" s="32"/>
      <c r="AB1819" s="50"/>
    </row>
    <row r="1820" spans="3:28" x14ac:dyDescent="0.25">
      <c r="C1820" s="73"/>
      <c r="D1820" s="55"/>
      <c r="E1820" s="56"/>
      <c r="F1820" s="56"/>
      <c r="G1820" s="66"/>
      <c r="H1820" s="32"/>
      <c r="I1820" s="50"/>
      <c r="L1820" s="73"/>
      <c r="M1820" s="55"/>
      <c r="N1820" s="56"/>
      <c r="O1820" s="56"/>
      <c r="P1820" s="66"/>
      <c r="Q1820" s="32"/>
      <c r="R1820" s="50"/>
      <c r="V1820" s="73"/>
      <c r="W1820" s="55"/>
      <c r="X1820" s="56"/>
      <c r="Y1820" s="56"/>
      <c r="Z1820" s="32"/>
      <c r="AA1820" s="32"/>
      <c r="AB1820" s="50"/>
    </row>
    <row r="1821" spans="3:28" x14ac:dyDescent="0.25">
      <c r="C1821" s="73"/>
      <c r="D1821" s="55"/>
      <c r="E1821" s="56"/>
      <c r="F1821" s="56"/>
      <c r="G1821" s="66"/>
      <c r="H1821" s="32"/>
      <c r="I1821" s="50"/>
      <c r="L1821" s="73"/>
      <c r="M1821" s="55"/>
      <c r="N1821" s="56"/>
      <c r="O1821" s="56"/>
      <c r="P1821" s="66"/>
      <c r="Q1821" s="32"/>
      <c r="R1821" s="50"/>
      <c r="V1821" s="73"/>
      <c r="W1821" s="55"/>
      <c r="X1821" s="56"/>
      <c r="Y1821" s="56"/>
      <c r="Z1821" s="32"/>
      <c r="AA1821" s="32"/>
      <c r="AB1821" s="50"/>
    </row>
    <row r="1822" spans="3:28" x14ac:dyDescent="0.25">
      <c r="C1822" s="73"/>
      <c r="D1822" s="55"/>
      <c r="E1822" s="56"/>
      <c r="F1822" s="56"/>
      <c r="G1822" s="66"/>
      <c r="H1822" s="32"/>
      <c r="I1822" s="50"/>
      <c r="L1822" s="73"/>
      <c r="M1822" s="55"/>
      <c r="N1822" s="56"/>
      <c r="O1822" s="56"/>
      <c r="P1822" s="66"/>
      <c r="Q1822" s="32"/>
      <c r="R1822" s="50"/>
      <c r="V1822" s="73"/>
      <c r="W1822" s="55"/>
      <c r="X1822" s="56"/>
      <c r="Y1822" s="56"/>
      <c r="Z1822" s="32"/>
      <c r="AA1822" s="32"/>
      <c r="AB1822" s="50"/>
    </row>
    <row r="1823" spans="3:28" x14ac:dyDescent="0.25">
      <c r="C1823" s="73"/>
      <c r="D1823" s="55"/>
      <c r="E1823" s="56"/>
      <c r="F1823" s="56"/>
      <c r="G1823" s="66"/>
      <c r="H1823" s="32"/>
      <c r="I1823" s="50"/>
      <c r="L1823" s="73"/>
      <c r="M1823" s="55"/>
      <c r="N1823" s="56"/>
      <c r="O1823" s="56"/>
      <c r="P1823" s="66"/>
      <c r="Q1823" s="32"/>
      <c r="R1823" s="50"/>
      <c r="V1823" s="73"/>
      <c r="W1823" s="55"/>
      <c r="X1823" s="56"/>
      <c r="Y1823" s="56"/>
      <c r="Z1823" s="32"/>
      <c r="AA1823" s="32"/>
      <c r="AB1823" s="50"/>
    </row>
    <row r="1824" spans="3:28" x14ac:dyDescent="0.25">
      <c r="C1824" s="73"/>
      <c r="D1824" s="55"/>
      <c r="E1824" s="56"/>
      <c r="F1824" s="56"/>
      <c r="G1824" s="66"/>
      <c r="H1824" s="32"/>
      <c r="I1824" s="50"/>
      <c r="L1824" s="73"/>
      <c r="M1824" s="55"/>
      <c r="N1824" s="56"/>
      <c r="O1824" s="56"/>
      <c r="P1824" s="66"/>
      <c r="Q1824" s="32"/>
      <c r="R1824" s="50"/>
      <c r="V1824" s="73"/>
      <c r="W1824" s="55"/>
      <c r="X1824" s="56"/>
      <c r="Y1824" s="56"/>
      <c r="Z1824" s="32"/>
      <c r="AA1824" s="32"/>
      <c r="AB1824" s="50"/>
    </row>
    <row r="1825" spans="3:28" x14ac:dyDescent="0.25">
      <c r="C1825" s="73"/>
      <c r="D1825" s="55"/>
      <c r="E1825" s="56"/>
      <c r="F1825" s="56"/>
      <c r="G1825" s="66"/>
      <c r="H1825" s="32"/>
      <c r="I1825" s="50"/>
      <c r="L1825" s="73"/>
      <c r="M1825" s="55"/>
      <c r="N1825" s="56"/>
      <c r="O1825" s="56"/>
      <c r="P1825" s="66"/>
      <c r="Q1825" s="32"/>
      <c r="R1825" s="50"/>
      <c r="V1825" s="73"/>
      <c r="W1825" s="55"/>
      <c r="X1825" s="56"/>
      <c r="Y1825" s="56"/>
      <c r="Z1825" s="32"/>
      <c r="AA1825" s="32"/>
      <c r="AB1825" s="50"/>
    </row>
    <row r="1826" spans="3:28" x14ac:dyDescent="0.25">
      <c r="C1826" s="73"/>
      <c r="D1826" s="55"/>
      <c r="E1826" s="56"/>
      <c r="F1826" s="56"/>
      <c r="G1826" s="66"/>
      <c r="H1826" s="32"/>
      <c r="I1826" s="50"/>
      <c r="L1826" s="73"/>
      <c r="M1826" s="55"/>
      <c r="N1826" s="56"/>
      <c r="O1826" s="56"/>
      <c r="P1826" s="66"/>
      <c r="Q1826" s="32"/>
      <c r="R1826" s="50"/>
      <c r="V1826" s="73"/>
      <c r="W1826" s="55"/>
      <c r="X1826" s="56"/>
      <c r="Y1826" s="56"/>
      <c r="Z1826" s="32"/>
      <c r="AA1826" s="32"/>
      <c r="AB1826" s="50"/>
    </row>
    <row r="1827" spans="3:28" x14ac:dyDescent="0.25">
      <c r="C1827" s="73"/>
      <c r="D1827" s="55"/>
      <c r="E1827" s="56"/>
      <c r="F1827" s="56"/>
      <c r="G1827" s="66"/>
      <c r="H1827" s="32"/>
      <c r="I1827" s="50"/>
      <c r="L1827" s="73"/>
      <c r="M1827" s="55"/>
      <c r="N1827" s="56"/>
      <c r="O1827" s="56"/>
      <c r="P1827" s="66"/>
      <c r="Q1827" s="32"/>
      <c r="R1827" s="50"/>
      <c r="V1827" s="73"/>
      <c r="W1827" s="55"/>
      <c r="X1827" s="56"/>
      <c r="Y1827" s="56"/>
      <c r="Z1827" s="32"/>
      <c r="AA1827" s="32"/>
      <c r="AB1827" s="50"/>
    </row>
    <row r="1828" spans="3:28" x14ac:dyDescent="0.25">
      <c r="C1828" s="73"/>
      <c r="D1828" s="55"/>
      <c r="E1828" s="56"/>
      <c r="F1828" s="56"/>
      <c r="G1828" s="66"/>
      <c r="H1828" s="32"/>
      <c r="I1828" s="50"/>
      <c r="L1828" s="73"/>
      <c r="M1828" s="55"/>
      <c r="N1828" s="56"/>
      <c r="O1828" s="56"/>
      <c r="P1828" s="66"/>
      <c r="Q1828" s="32"/>
      <c r="R1828" s="50"/>
      <c r="V1828" s="73"/>
      <c r="W1828" s="55"/>
      <c r="X1828" s="56"/>
      <c r="Y1828" s="56"/>
      <c r="Z1828" s="32"/>
      <c r="AA1828" s="32"/>
      <c r="AB1828" s="50"/>
    </row>
    <row r="1829" spans="3:28" x14ac:dyDescent="0.25">
      <c r="C1829" s="73"/>
      <c r="D1829" s="55"/>
      <c r="E1829" s="56"/>
      <c r="F1829" s="56"/>
      <c r="G1829" s="66"/>
      <c r="H1829" s="32"/>
      <c r="I1829" s="50"/>
      <c r="L1829" s="73"/>
      <c r="M1829" s="55"/>
      <c r="N1829" s="56"/>
      <c r="O1829" s="56"/>
      <c r="P1829" s="66"/>
      <c r="Q1829" s="32"/>
      <c r="R1829" s="50"/>
      <c r="V1829" s="73"/>
      <c r="W1829" s="55"/>
      <c r="X1829" s="56"/>
      <c r="Y1829" s="56"/>
      <c r="Z1829" s="32"/>
      <c r="AA1829" s="32"/>
      <c r="AB1829" s="50"/>
    </row>
    <row r="1830" spans="3:28" x14ac:dyDescent="0.25">
      <c r="C1830" s="73"/>
      <c r="D1830" s="55"/>
      <c r="E1830" s="56"/>
      <c r="F1830" s="56"/>
      <c r="G1830" s="66"/>
      <c r="H1830" s="32"/>
      <c r="I1830" s="50"/>
      <c r="L1830" s="73"/>
      <c r="M1830" s="55"/>
      <c r="N1830" s="56"/>
      <c r="O1830" s="56"/>
      <c r="P1830" s="66"/>
      <c r="Q1830" s="32"/>
      <c r="R1830" s="50"/>
      <c r="V1830" s="73"/>
      <c r="W1830" s="55"/>
      <c r="X1830" s="56"/>
      <c r="Y1830" s="56"/>
      <c r="Z1830" s="32"/>
      <c r="AA1830" s="32"/>
      <c r="AB1830" s="50"/>
    </row>
    <row r="1831" spans="3:28" x14ac:dyDescent="0.25">
      <c r="C1831" s="73"/>
      <c r="D1831" s="55"/>
      <c r="E1831" s="56"/>
      <c r="F1831" s="56"/>
      <c r="G1831" s="66"/>
      <c r="H1831" s="32"/>
      <c r="I1831" s="50"/>
      <c r="L1831" s="73"/>
      <c r="M1831" s="55"/>
      <c r="N1831" s="56"/>
      <c r="O1831" s="56"/>
      <c r="P1831" s="66"/>
      <c r="Q1831" s="32"/>
      <c r="R1831" s="50"/>
      <c r="V1831" s="73"/>
      <c r="W1831" s="55"/>
      <c r="X1831" s="56"/>
      <c r="Y1831" s="56"/>
      <c r="Z1831" s="32"/>
      <c r="AA1831" s="32"/>
      <c r="AB1831" s="50"/>
    </row>
    <row r="1832" spans="3:28" x14ac:dyDescent="0.25">
      <c r="C1832" s="73"/>
      <c r="D1832" s="55"/>
      <c r="E1832" s="56"/>
      <c r="F1832" s="56"/>
      <c r="G1832" s="66"/>
      <c r="H1832" s="32"/>
      <c r="I1832" s="50"/>
      <c r="L1832" s="73"/>
      <c r="M1832" s="55"/>
      <c r="N1832" s="56"/>
      <c r="O1832" s="56"/>
      <c r="P1832" s="66"/>
      <c r="Q1832" s="32"/>
      <c r="R1832" s="50"/>
      <c r="V1832" s="73"/>
      <c r="W1832" s="55"/>
      <c r="X1832" s="56"/>
      <c r="Y1832" s="56"/>
      <c r="Z1832" s="32"/>
      <c r="AA1832" s="32"/>
      <c r="AB1832" s="50"/>
    </row>
    <row r="1833" spans="3:28" x14ac:dyDescent="0.25">
      <c r="C1833" s="73"/>
      <c r="D1833" s="55"/>
      <c r="E1833" s="56"/>
      <c r="F1833" s="56"/>
      <c r="G1833" s="66"/>
      <c r="H1833" s="32"/>
      <c r="I1833" s="50"/>
      <c r="L1833" s="73"/>
      <c r="M1833" s="55"/>
      <c r="N1833" s="56"/>
      <c r="O1833" s="56"/>
      <c r="P1833" s="66"/>
      <c r="Q1833" s="32"/>
      <c r="R1833" s="50"/>
      <c r="V1833" s="73"/>
      <c r="W1833" s="55"/>
      <c r="X1833" s="56"/>
      <c r="Y1833" s="56"/>
      <c r="Z1833" s="32"/>
      <c r="AA1833" s="32"/>
      <c r="AB1833" s="50"/>
    </row>
    <row r="1834" spans="3:28" x14ac:dyDescent="0.25">
      <c r="C1834" s="73"/>
      <c r="D1834" s="55"/>
      <c r="E1834" s="56"/>
      <c r="F1834" s="56"/>
      <c r="G1834" s="66"/>
      <c r="H1834" s="32"/>
      <c r="I1834" s="50"/>
      <c r="L1834" s="73"/>
      <c r="M1834" s="55"/>
      <c r="N1834" s="56"/>
      <c r="O1834" s="56"/>
      <c r="P1834" s="66"/>
      <c r="Q1834" s="32"/>
      <c r="R1834" s="50"/>
      <c r="V1834" s="73"/>
      <c r="W1834" s="55"/>
      <c r="X1834" s="56"/>
      <c r="Y1834" s="56"/>
      <c r="Z1834" s="32"/>
      <c r="AA1834" s="32"/>
      <c r="AB1834" s="50"/>
    </row>
    <row r="1835" spans="3:28" x14ac:dyDescent="0.25">
      <c r="C1835" s="73"/>
      <c r="D1835" s="55"/>
      <c r="E1835" s="56"/>
      <c r="F1835" s="56"/>
      <c r="G1835" s="66"/>
      <c r="H1835" s="32"/>
      <c r="I1835" s="50"/>
      <c r="L1835" s="73"/>
      <c r="M1835" s="55"/>
      <c r="N1835" s="56"/>
      <c r="O1835" s="56"/>
      <c r="P1835" s="66"/>
      <c r="Q1835" s="32"/>
      <c r="R1835" s="50"/>
      <c r="V1835" s="73"/>
      <c r="W1835" s="55"/>
      <c r="X1835" s="56"/>
      <c r="Y1835" s="56"/>
      <c r="Z1835" s="32"/>
      <c r="AA1835" s="32"/>
      <c r="AB1835" s="50"/>
    </row>
    <row r="1836" spans="3:28" x14ac:dyDescent="0.25">
      <c r="C1836" s="73"/>
      <c r="D1836" s="55"/>
      <c r="E1836" s="56"/>
      <c r="F1836" s="56"/>
      <c r="G1836" s="66"/>
      <c r="H1836" s="32"/>
      <c r="I1836" s="50"/>
      <c r="L1836" s="73"/>
      <c r="M1836" s="55"/>
      <c r="N1836" s="56"/>
      <c r="O1836" s="56"/>
      <c r="P1836" s="66"/>
      <c r="Q1836" s="32"/>
      <c r="R1836" s="50"/>
      <c r="V1836" s="73"/>
      <c r="W1836" s="55"/>
      <c r="X1836" s="56"/>
      <c r="Y1836" s="56"/>
      <c r="Z1836" s="32"/>
      <c r="AA1836" s="32"/>
      <c r="AB1836" s="50"/>
    </row>
    <row r="1837" spans="3:28" x14ac:dyDescent="0.25">
      <c r="C1837" s="73"/>
      <c r="D1837" s="55"/>
      <c r="E1837" s="56"/>
      <c r="F1837" s="56"/>
      <c r="G1837" s="66"/>
      <c r="H1837" s="32"/>
      <c r="I1837" s="50"/>
      <c r="L1837" s="73"/>
      <c r="M1837" s="55"/>
      <c r="N1837" s="56"/>
      <c r="O1837" s="56"/>
      <c r="P1837" s="66"/>
      <c r="Q1837" s="32"/>
      <c r="R1837" s="50"/>
      <c r="V1837" s="73"/>
      <c r="W1837" s="55"/>
      <c r="X1837" s="56"/>
      <c r="Y1837" s="56"/>
      <c r="Z1837" s="32"/>
      <c r="AA1837" s="32"/>
      <c r="AB1837" s="50"/>
    </row>
    <row r="1838" spans="3:28" x14ac:dyDescent="0.25">
      <c r="C1838" s="73"/>
      <c r="D1838" s="55"/>
      <c r="E1838" s="56"/>
      <c r="F1838" s="56"/>
      <c r="G1838" s="66"/>
      <c r="H1838" s="32"/>
      <c r="I1838" s="50"/>
      <c r="L1838" s="73"/>
      <c r="M1838" s="55"/>
      <c r="N1838" s="56"/>
      <c r="O1838" s="56"/>
      <c r="P1838" s="66"/>
      <c r="Q1838" s="32"/>
      <c r="R1838" s="50"/>
      <c r="V1838" s="73"/>
      <c r="W1838" s="55"/>
      <c r="X1838" s="56"/>
      <c r="Y1838" s="56"/>
      <c r="Z1838" s="32"/>
      <c r="AA1838" s="32"/>
      <c r="AB1838" s="50"/>
    </row>
    <row r="1839" spans="3:28" x14ac:dyDescent="0.25">
      <c r="C1839" s="73"/>
      <c r="D1839" s="55"/>
      <c r="E1839" s="56"/>
      <c r="F1839" s="56"/>
      <c r="G1839" s="66"/>
      <c r="H1839" s="32"/>
      <c r="I1839" s="50"/>
      <c r="L1839" s="73"/>
      <c r="M1839" s="55"/>
      <c r="N1839" s="56"/>
      <c r="O1839" s="56"/>
      <c r="P1839" s="66"/>
      <c r="Q1839" s="32"/>
      <c r="R1839" s="50"/>
      <c r="V1839" s="73"/>
      <c r="W1839" s="55"/>
      <c r="X1839" s="56"/>
      <c r="Y1839" s="56"/>
      <c r="Z1839" s="32"/>
      <c r="AA1839" s="32"/>
      <c r="AB1839" s="50"/>
    </row>
    <row r="1840" spans="3:28" x14ac:dyDescent="0.25">
      <c r="C1840" s="73"/>
      <c r="D1840" s="55"/>
      <c r="E1840" s="56"/>
      <c r="F1840" s="56"/>
      <c r="G1840" s="66"/>
      <c r="H1840" s="32"/>
      <c r="I1840" s="50"/>
      <c r="L1840" s="73"/>
      <c r="M1840" s="55"/>
      <c r="N1840" s="56"/>
      <c r="O1840" s="56"/>
      <c r="P1840" s="66"/>
      <c r="Q1840" s="32"/>
      <c r="R1840" s="50"/>
      <c r="V1840" s="73"/>
      <c r="W1840" s="55"/>
      <c r="X1840" s="56"/>
      <c r="Y1840" s="56"/>
      <c r="Z1840" s="32"/>
      <c r="AA1840" s="32"/>
      <c r="AB1840" s="50"/>
    </row>
    <row r="1841" spans="3:28" x14ac:dyDescent="0.25">
      <c r="C1841" s="73"/>
      <c r="D1841" s="55"/>
      <c r="E1841" s="56"/>
      <c r="F1841" s="56"/>
      <c r="G1841" s="66"/>
      <c r="H1841" s="32"/>
      <c r="I1841" s="50"/>
      <c r="L1841" s="73"/>
      <c r="M1841" s="55"/>
      <c r="N1841" s="56"/>
      <c r="O1841" s="56"/>
      <c r="P1841" s="66"/>
      <c r="Q1841" s="32"/>
      <c r="R1841" s="50"/>
      <c r="V1841" s="73"/>
      <c r="W1841" s="55"/>
      <c r="X1841" s="56"/>
      <c r="Y1841" s="56"/>
      <c r="Z1841" s="32"/>
      <c r="AA1841" s="32"/>
      <c r="AB1841" s="50"/>
    </row>
    <row r="1842" spans="3:28" x14ac:dyDescent="0.25">
      <c r="C1842" s="73"/>
      <c r="D1842" s="55"/>
      <c r="E1842" s="56"/>
      <c r="F1842" s="56"/>
      <c r="G1842" s="66"/>
      <c r="H1842" s="32"/>
      <c r="I1842" s="50"/>
      <c r="L1842" s="73"/>
      <c r="M1842" s="55"/>
      <c r="N1842" s="56"/>
      <c r="O1842" s="56"/>
      <c r="P1842" s="66"/>
      <c r="Q1842" s="32"/>
      <c r="R1842" s="50"/>
      <c r="V1842" s="73"/>
      <c r="W1842" s="55"/>
      <c r="X1842" s="56"/>
      <c r="Y1842" s="56"/>
      <c r="Z1842" s="32"/>
      <c r="AA1842" s="32"/>
      <c r="AB1842" s="50"/>
    </row>
    <row r="1843" spans="3:28" x14ac:dyDescent="0.25">
      <c r="C1843" s="73"/>
      <c r="D1843" s="55"/>
      <c r="E1843" s="56"/>
      <c r="F1843" s="56"/>
      <c r="G1843" s="66"/>
      <c r="H1843" s="32"/>
      <c r="I1843" s="50"/>
      <c r="L1843" s="73"/>
      <c r="M1843" s="55"/>
      <c r="N1843" s="56"/>
      <c r="O1843" s="56"/>
      <c r="P1843" s="66"/>
      <c r="Q1843" s="32"/>
      <c r="R1843" s="50"/>
      <c r="V1843" s="73"/>
      <c r="W1843" s="55"/>
      <c r="X1843" s="56"/>
      <c r="Y1843" s="56"/>
      <c r="Z1843" s="32"/>
      <c r="AA1843" s="32"/>
      <c r="AB1843" s="50"/>
    </row>
    <row r="1844" spans="3:28" x14ac:dyDescent="0.25">
      <c r="C1844" s="73"/>
      <c r="D1844" s="55"/>
      <c r="E1844" s="56"/>
      <c r="F1844" s="56"/>
      <c r="G1844" s="66"/>
      <c r="H1844" s="32"/>
      <c r="I1844" s="50"/>
      <c r="L1844" s="73"/>
      <c r="M1844" s="55"/>
      <c r="N1844" s="56"/>
      <c r="O1844" s="56"/>
      <c r="P1844" s="66"/>
      <c r="Q1844" s="32"/>
      <c r="R1844" s="50"/>
      <c r="V1844" s="73"/>
      <c r="W1844" s="55"/>
      <c r="X1844" s="56"/>
      <c r="Y1844" s="56"/>
      <c r="Z1844" s="32"/>
      <c r="AA1844" s="32"/>
      <c r="AB1844" s="50"/>
    </row>
    <row r="1845" spans="3:28" x14ac:dyDescent="0.25">
      <c r="C1845" s="73"/>
      <c r="D1845" s="55"/>
      <c r="E1845" s="56"/>
      <c r="F1845" s="56"/>
      <c r="G1845" s="66"/>
      <c r="H1845" s="32"/>
      <c r="I1845" s="50"/>
      <c r="L1845" s="73"/>
      <c r="M1845" s="55"/>
      <c r="N1845" s="56"/>
      <c r="O1845" s="56"/>
      <c r="P1845" s="66"/>
      <c r="Q1845" s="32"/>
      <c r="R1845" s="50"/>
      <c r="V1845" s="73"/>
      <c r="W1845" s="55"/>
      <c r="X1845" s="56"/>
      <c r="Y1845" s="56"/>
      <c r="Z1845" s="32"/>
      <c r="AA1845" s="32"/>
      <c r="AB1845" s="50"/>
    </row>
    <row r="1846" spans="3:28" x14ac:dyDescent="0.25">
      <c r="C1846" s="73"/>
      <c r="D1846" s="55"/>
      <c r="E1846" s="56"/>
      <c r="F1846" s="56"/>
      <c r="G1846" s="66"/>
      <c r="H1846" s="32"/>
      <c r="I1846" s="50"/>
      <c r="L1846" s="73"/>
      <c r="M1846" s="55"/>
      <c r="N1846" s="56"/>
      <c r="O1846" s="56"/>
      <c r="P1846" s="66"/>
      <c r="Q1846" s="32"/>
      <c r="R1846" s="50"/>
      <c r="V1846" s="74"/>
      <c r="W1846" s="55"/>
      <c r="X1846" s="56"/>
      <c r="Y1846" s="56"/>
      <c r="Z1846" s="32"/>
      <c r="AA1846" s="32"/>
      <c r="AB1846" s="50"/>
    </row>
    <row r="1847" spans="3:28" ht="15" customHeight="1" x14ac:dyDescent="0.25">
      <c r="C1847" s="73"/>
      <c r="D1847" s="55"/>
      <c r="E1847" s="56"/>
      <c r="F1847" s="56"/>
      <c r="G1847" s="66"/>
      <c r="H1847" s="32"/>
      <c r="I1847" s="50"/>
      <c r="L1847" s="73"/>
      <c r="M1847" s="55"/>
      <c r="N1847" s="56"/>
      <c r="O1847" s="56"/>
      <c r="P1847" s="66"/>
      <c r="Q1847" s="32"/>
      <c r="R1847" s="50"/>
      <c r="V1847" s="72"/>
      <c r="W1847" s="55"/>
      <c r="X1847" s="56"/>
      <c r="Y1847" s="56"/>
      <c r="Z1847" s="32"/>
      <c r="AA1847" s="32"/>
      <c r="AB1847" s="50"/>
    </row>
    <row r="1848" spans="3:28" x14ac:dyDescent="0.25">
      <c r="C1848" s="73"/>
      <c r="D1848" s="55"/>
      <c r="E1848" s="56"/>
      <c r="F1848" s="56"/>
      <c r="G1848" s="66"/>
      <c r="H1848" s="32"/>
      <c r="I1848" s="50"/>
      <c r="L1848" s="73"/>
      <c r="M1848" s="55"/>
      <c r="N1848" s="56"/>
      <c r="O1848" s="56"/>
      <c r="P1848" s="66"/>
      <c r="Q1848" s="32"/>
      <c r="R1848" s="50"/>
      <c r="V1848" s="73"/>
      <c r="W1848" s="55"/>
      <c r="X1848" s="56"/>
      <c r="Y1848" s="56"/>
      <c r="Z1848" s="32"/>
      <c r="AA1848" s="32"/>
      <c r="AB1848" s="50"/>
    </row>
    <row r="1849" spans="3:28" x14ac:dyDescent="0.25">
      <c r="C1849" s="73"/>
      <c r="D1849" s="55"/>
      <c r="E1849" s="56"/>
      <c r="F1849" s="56"/>
      <c r="G1849" s="66"/>
      <c r="H1849" s="32"/>
      <c r="I1849" s="50"/>
      <c r="L1849" s="73"/>
      <c r="M1849" s="55"/>
      <c r="N1849" s="56"/>
      <c r="O1849" s="56"/>
      <c r="P1849" s="66"/>
      <c r="Q1849" s="32"/>
      <c r="R1849" s="50"/>
      <c r="V1849" s="73"/>
      <c r="W1849" s="55"/>
      <c r="X1849" s="56"/>
      <c r="Y1849" s="56"/>
      <c r="Z1849" s="32"/>
      <c r="AA1849" s="32"/>
      <c r="AB1849" s="50"/>
    </row>
    <row r="1850" spans="3:28" x14ac:dyDescent="0.25">
      <c r="C1850" s="73"/>
      <c r="D1850" s="55"/>
      <c r="E1850" s="56"/>
      <c r="F1850" s="56"/>
      <c r="G1850" s="66"/>
      <c r="H1850" s="32"/>
      <c r="I1850" s="50"/>
      <c r="L1850" s="73"/>
      <c r="M1850" s="55"/>
      <c r="N1850" s="56"/>
      <c r="O1850" s="56"/>
      <c r="P1850" s="66"/>
      <c r="Q1850" s="32"/>
      <c r="R1850" s="50"/>
      <c r="V1850" s="73"/>
      <c r="W1850" s="55"/>
      <c r="X1850" s="56"/>
      <c r="Y1850" s="56"/>
      <c r="Z1850" s="32"/>
      <c r="AA1850" s="32"/>
      <c r="AB1850" s="50"/>
    </row>
    <row r="1851" spans="3:28" x14ac:dyDescent="0.25">
      <c r="C1851" s="74"/>
      <c r="D1851" s="55"/>
      <c r="E1851" s="56"/>
      <c r="F1851" s="56"/>
      <c r="G1851" s="66"/>
      <c r="H1851" s="32"/>
      <c r="I1851" s="50"/>
      <c r="L1851" s="74"/>
      <c r="M1851" s="55"/>
      <c r="N1851" s="56"/>
      <c r="O1851" s="56"/>
      <c r="P1851" s="66"/>
      <c r="Q1851" s="32"/>
      <c r="R1851" s="50"/>
      <c r="V1851" s="73"/>
      <c r="W1851" s="55"/>
      <c r="X1851" s="56"/>
      <c r="Y1851" s="56"/>
      <c r="Z1851" s="32"/>
      <c r="AA1851" s="32"/>
      <c r="AB1851" s="50"/>
    </row>
    <row r="1852" spans="3:28" ht="15" customHeight="1" x14ac:dyDescent="0.25">
      <c r="C1852" s="72"/>
      <c r="D1852" s="55"/>
      <c r="E1852" s="56"/>
      <c r="F1852" s="56"/>
      <c r="G1852" s="66"/>
      <c r="H1852" s="32"/>
      <c r="I1852" s="50"/>
      <c r="L1852" s="72"/>
      <c r="M1852" s="55"/>
      <c r="N1852" s="56"/>
      <c r="O1852" s="56"/>
      <c r="P1852" s="66"/>
      <c r="Q1852" s="32"/>
      <c r="R1852" s="50"/>
      <c r="V1852" s="73"/>
      <c r="W1852" s="55"/>
      <c r="X1852" s="56"/>
      <c r="Y1852" s="56"/>
      <c r="Z1852" s="32"/>
      <c r="AA1852" s="32"/>
      <c r="AB1852" s="50"/>
    </row>
    <row r="1853" spans="3:28" x14ac:dyDescent="0.25">
      <c r="C1853" s="73"/>
      <c r="D1853" s="55"/>
      <c r="E1853" s="56"/>
      <c r="F1853" s="56"/>
      <c r="G1853" s="66"/>
      <c r="H1853" s="32"/>
      <c r="I1853" s="50"/>
      <c r="L1853" s="73"/>
      <c r="M1853" s="55"/>
      <c r="N1853" s="56"/>
      <c r="O1853" s="56"/>
      <c r="P1853" s="66"/>
      <c r="Q1853" s="32"/>
      <c r="R1853" s="50"/>
      <c r="V1853" s="73"/>
      <c r="W1853" s="55"/>
      <c r="X1853" s="56"/>
      <c r="Y1853" s="56"/>
      <c r="Z1853" s="32"/>
      <c r="AA1853" s="32"/>
      <c r="AB1853" s="50"/>
    </row>
    <row r="1854" spans="3:28" x14ac:dyDescent="0.25">
      <c r="C1854" s="73"/>
      <c r="D1854" s="55"/>
      <c r="E1854" s="56"/>
      <c r="F1854" s="56"/>
      <c r="G1854" s="66"/>
      <c r="H1854" s="32"/>
      <c r="I1854" s="50"/>
      <c r="L1854" s="73"/>
      <c r="M1854" s="55"/>
      <c r="N1854" s="56"/>
      <c r="O1854" s="56"/>
      <c r="P1854" s="66"/>
      <c r="Q1854" s="32"/>
      <c r="R1854" s="50"/>
      <c r="V1854" s="73"/>
      <c r="W1854" s="55"/>
      <c r="X1854" s="56"/>
      <c r="Y1854" s="56"/>
      <c r="Z1854" s="32"/>
      <c r="AA1854" s="32"/>
      <c r="AB1854" s="50"/>
    </row>
    <row r="1855" spans="3:28" x14ac:dyDescent="0.25">
      <c r="C1855" s="73"/>
      <c r="D1855" s="55"/>
      <c r="E1855" s="56"/>
      <c r="F1855" s="56"/>
      <c r="G1855" s="66"/>
      <c r="H1855" s="32"/>
      <c r="I1855" s="50"/>
      <c r="L1855" s="73"/>
      <c r="M1855" s="55"/>
      <c r="N1855" s="56"/>
      <c r="O1855" s="56"/>
      <c r="P1855" s="66"/>
      <c r="Q1855" s="32"/>
      <c r="R1855" s="50"/>
      <c r="V1855" s="73"/>
      <c r="W1855" s="55"/>
      <c r="X1855" s="56"/>
      <c r="Y1855" s="56"/>
      <c r="Z1855" s="32"/>
      <c r="AA1855" s="32"/>
      <c r="AB1855" s="50"/>
    </row>
    <row r="1856" spans="3:28" x14ac:dyDescent="0.25">
      <c r="C1856" s="73"/>
      <c r="D1856" s="55"/>
      <c r="E1856" s="56"/>
      <c r="F1856" s="56"/>
      <c r="G1856" s="66"/>
      <c r="H1856" s="32"/>
      <c r="I1856" s="50"/>
      <c r="L1856" s="73"/>
      <c r="M1856" s="55"/>
      <c r="N1856" s="56"/>
      <c r="O1856" s="56"/>
      <c r="P1856" s="66"/>
      <c r="Q1856" s="32"/>
      <c r="R1856" s="50"/>
      <c r="V1856" s="73"/>
      <c r="W1856" s="55"/>
      <c r="X1856" s="56"/>
      <c r="Y1856" s="56"/>
      <c r="Z1856" s="32"/>
      <c r="AA1856" s="32"/>
      <c r="AB1856" s="50"/>
    </row>
    <row r="1857" spans="3:28" x14ac:dyDescent="0.25">
      <c r="C1857" s="73"/>
      <c r="D1857" s="55"/>
      <c r="E1857" s="56"/>
      <c r="F1857" s="56"/>
      <c r="G1857" s="66"/>
      <c r="H1857" s="32"/>
      <c r="I1857" s="50"/>
      <c r="L1857" s="73"/>
      <c r="M1857" s="55"/>
      <c r="N1857" s="56"/>
      <c r="O1857" s="56"/>
      <c r="P1857" s="66"/>
      <c r="Q1857" s="32"/>
      <c r="R1857" s="50"/>
      <c r="V1857" s="73"/>
      <c r="W1857" s="55"/>
      <c r="X1857" s="56"/>
      <c r="Y1857" s="56"/>
      <c r="Z1857" s="32"/>
      <c r="AA1857" s="32"/>
      <c r="AB1857" s="50"/>
    </row>
    <row r="1858" spans="3:28" x14ac:dyDescent="0.25">
      <c r="C1858" s="73"/>
      <c r="D1858" s="55"/>
      <c r="E1858" s="56"/>
      <c r="F1858" s="56"/>
      <c r="G1858" s="66"/>
      <c r="H1858" s="32"/>
      <c r="I1858" s="50"/>
      <c r="L1858" s="73"/>
      <c r="M1858" s="55"/>
      <c r="N1858" s="56"/>
      <c r="O1858" s="56"/>
      <c r="P1858" s="66"/>
      <c r="Q1858" s="32"/>
      <c r="R1858" s="50"/>
      <c r="V1858" s="73"/>
      <c r="W1858" s="55"/>
      <c r="X1858" s="56"/>
      <c r="Y1858" s="56"/>
      <c r="Z1858" s="32"/>
      <c r="AA1858" s="32"/>
      <c r="AB1858" s="50"/>
    </row>
    <row r="1859" spans="3:28" x14ac:dyDescent="0.25">
      <c r="C1859" s="73"/>
      <c r="D1859" s="55"/>
      <c r="E1859" s="56"/>
      <c r="F1859" s="56"/>
      <c r="G1859" s="66"/>
      <c r="H1859" s="32"/>
      <c r="I1859" s="50"/>
      <c r="L1859" s="73"/>
      <c r="M1859" s="55"/>
      <c r="N1859" s="56"/>
      <c r="O1859" s="56"/>
      <c r="P1859" s="66"/>
      <c r="Q1859" s="32"/>
      <c r="R1859" s="50"/>
      <c r="V1859" s="73"/>
      <c r="W1859" s="55"/>
      <c r="X1859" s="56"/>
      <c r="Y1859" s="56"/>
      <c r="Z1859" s="32"/>
      <c r="AA1859" s="32"/>
      <c r="AB1859" s="50"/>
    </row>
    <row r="1860" spans="3:28" x14ac:dyDescent="0.25">
      <c r="C1860" s="73"/>
      <c r="D1860" s="55"/>
      <c r="E1860" s="56"/>
      <c r="F1860" s="56"/>
      <c r="G1860" s="66"/>
      <c r="H1860" s="32"/>
      <c r="I1860" s="50"/>
      <c r="L1860" s="73"/>
      <c r="M1860" s="55"/>
      <c r="N1860" s="56"/>
      <c r="O1860" s="56"/>
      <c r="P1860" s="66"/>
      <c r="Q1860" s="32"/>
      <c r="R1860" s="50"/>
      <c r="V1860" s="73"/>
      <c r="W1860" s="55"/>
      <c r="X1860" s="56"/>
      <c r="Y1860" s="56"/>
      <c r="Z1860" s="32"/>
      <c r="AA1860" s="32"/>
      <c r="AB1860" s="50"/>
    </row>
    <row r="1861" spans="3:28" x14ac:dyDescent="0.25">
      <c r="C1861" s="73"/>
      <c r="D1861" s="55"/>
      <c r="E1861" s="56"/>
      <c r="F1861" s="56"/>
      <c r="G1861" s="66"/>
      <c r="H1861" s="32"/>
      <c r="I1861" s="50"/>
      <c r="L1861" s="73"/>
      <c r="M1861" s="55"/>
      <c r="N1861" s="56"/>
      <c r="O1861" s="56"/>
      <c r="P1861" s="66"/>
      <c r="Q1861" s="32"/>
      <c r="R1861" s="50"/>
      <c r="V1861" s="73"/>
      <c r="W1861" s="55"/>
      <c r="X1861" s="56"/>
      <c r="Y1861" s="56"/>
      <c r="Z1861" s="32"/>
      <c r="AA1861" s="32"/>
      <c r="AB1861" s="50"/>
    </row>
    <row r="1862" spans="3:28" x14ac:dyDescent="0.25">
      <c r="C1862" s="73"/>
      <c r="D1862" s="55"/>
      <c r="E1862" s="56"/>
      <c r="F1862" s="56"/>
      <c r="G1862" s="66"/>
      <c r="H1862" s="32"/>
      <c r="I1862" s="50"/>
      <c r="L1862" s="73"/>
      <c r="M1862" s="55"/>
      <c r="N1862" s="56"/>
      <c r="O1862" s="56"/>
      <c r="P1862" s="66"/>
      <c r="Q1862" s="32"/>
      <c r="R1862" s="50"/>
      <c r="V1862" s="73"/>
      <c r="W1862" s="55"/>
      <c r="X1862" s="56"/>
      <c r="Y1862" s="56"/>
      <c r="Z1862" s="32"/>
      <c r="AA1862" s="32"/>
      <c r="AB1862" s="50"/>
    </row>
    <row r="1863" spans="3:28" x14ac:dyDescent="0.25">
      <c r="C1863" s="73"/>
      <c r="D1863" s="55"/>
      <c r="E1863" s="56"/>
      <c r="F1863" s="56"/>
      <c r="G1863" s="66"/>
      <c r="H1863" s="32"/>
      <c r="I1863" s="50"/>
      <c r="L1863" s="73"/>
      <c r="M1863" s="55"/>
      <c r="N1863" s="56"/>
      <c r="O1863" s="56"/>
      <c r="P1863" s="66"/>
      <c r="Q1863" s="32"/>
      <c r="R1863" s="50"/>
      <c r="V1863" s="73"/>
      <c r="W1863" s="55"/>
      <c r="X1863" s="56"/>
      <c r="Y1863" s="56"/>
      <c r="Z1863" s="32"/>
      <c r="AA1863" s="32"/>
      <c r="AB1863" s="50"/>
    </row>
    <row r="1864" spans="3:28" x14ac:dyDescent="0.25">
      <c r="C1864" s="73"/>
      <c r="D1864" s="55"/>
      <c r="E1864" s="56"/>
      <c r="F1864" s="56"/>
      <c r="G1864" s="66"/>
      <c r="H1864" s="32"/>
      <c r="I1864" s="50"/>
      <c r="L1864" s="73"/>
      <c r="M1864" s="55"/>
      <c r="N1864" s="56"/>
      <c r="O1864" s="56"/>
      <c r="P1864" s="66"/>
      <c r="Q1864" s="32"/>
      <c r="R1864" s="50"/>
      <c r="V1864" s="73"/>
      <c r="W1864" s="55"/>
      <c r="X1864" s="56"/>
      <c r="Y1864" s="56"/>
      <c r="Z1864" s="32"/>
      <c r="AA1864" s="32"/>
      <c r="AB1864" s="50"/>
    </row>
    <row r="1865" spans="3:28" x14ac:dyDescent="0.25">
      <c r="C1865" s="73"/>
      <c r="D1865" s="55"/>
      <c r="E1865" s="56"/>
      <c r="F1865" s="56"/>
      <c r="G1865" s="66"/>
      <c r="H1865" s="32"/>
      <c r="I1865" s="50"/>
      <c r="L1865" s="73"/>
      <c r="M1865" s="55"/>
      <c r="N1865" s="56"/>
      <c r="O1865" s="56"/>
      <c r="P1865" s="66"/>
      <c r="Q1865" s="32"/>
      <c r="R1865" s="50"/>
      <c r="V1865" s="73"/>
      <c r="W1865" s="55"/>
      <c r="X1865" s="56"/>
      <c r="Y1865" s="56"/>
      <c r="Z1865" s="32"/>
      <c r="AA1865" s="32"/>
      <c r="AB1865" s="50"/>
    </row>
    <row r="1866" spans="3:28" x14ac:dyDescent="0.25">
      <c r="C1866" s="73"/>
      <c r="D1866" s="55"/>
      <c r="E1866" s="56"/>
      <c r="F1866" s="56"/>
      <c r="G1866" s="66"/>
      <c r="H1866" s="32"/>
      <c r="I1866" s="50"/>
      <c r="L1866" s="73"/>
      <c r="M1866" s="55"/>
      <c r="N1866" s="56"/>
      <c r="O1866" s="56"/>
      <c r="P1866" s="66"/>
      <c r="Q1866" s="32"/>
      <c r="R1866" s="50"/>
      <c r="V1866" s="73"/>
      <c r="W1866" s="55"/>
      <c r="X1866" s="56"/>
      <c r="Y1866" s="56"/>
      <c r="Z1866" s="32"/>
      <c r="AA1866" s="32"/>
      <c r="AB1866" s="50"/>
    </row>
    <row r="1867" spans="3:28" x14ac:dyDescent="0.25">
      <c r="C1867" s="73"/>
      <c r="D1867" s="55"/>
      <c r="E1867" s="56"/>
      <c r="F1867" s="56"/>
      <c r="G1867" s="66"/>
      <c r="H1867" s="32"/>
      <c r="I1867" s="50"/>
      <c r="L1867" s="73"/>
      <c r="M1867" s="55"/>
      <c r="N1867" s="56"/>
      <c r="O1867" s="56"/>
      <c r="P1867" s="66"/>
      <c r="Q1867" s="32"/>
      <c r="R1867" s="50"/>
      <c r="V1867" s="73"/>
      <c r="W1867" s="55"/>
      <c r="X1867" s="56"/>
      <c r="Y1867" s="56"/>
      <c r="Z1867" s="32"/>
      <c r="AA1867" s="32"/>
      <c r="AB1867" s="50"/>
    </row>
    <row r="1868" spans="3:28" x14ac:dyDescent="0.25">
      <c r="C1868" s="73"/>
      <c r="D1868" s="55"/>
      <c r="E1868" s="56"/>
      <c r="F1868" s="56"/>
      <c r="G1868" s="66"/>
      <c r="H1868" s="32"/>
      <c r="I1868" s="50"/>
      <c r="L1868" s="73"/>
      <c r="M1868" s="55"/>
      <c r="N1868" s="56"/>
      <c r="O1868" s="56"/>
      <c r="P1868" s="66"/>
      <c r="Q1868" s="32"/>
      <c r="R1868" s="50"/>
      <c r="V1868" s="73"/>
      <c r="W1868" s="55"/>
      <c r="X1868" s="56"/>
      <c r="Y1868" s="56"/>
      <c r="Z1868" s="32"/>
      <c r="AA1868" s="32"/>
      <c r="AB1868" s="50"/>
    </row>
    <row r="1869" spans="3:28" x14ac:dyDescent="0.25">
      <c r="C1869" s="73"/>
      <c r="D1869" s="55"/>
      <c r="E1869" s="56"/>
      <c r="F1869" s="56"/>
      <c r="G1869" s="66"/>
      <c r="H1869" s="32"/>
      <c r="I1869" s="50"/>
      <c r="L1869" s="73"/>
      <c r="M1869" s="55"/>
      <c r="N1869" s="56"/>
      <c r="O1869" s="56"/>
      <c r="P1869" s="66"/>
      <c r="Q1869" s="32"/>
      <c r="R1869" s="50"/>
      <c r="V1869" s="73"/>
      <c r="W1869" s="55"/>
      <c r="X1869" s="56"/>
      <c r="Y1869" s="56"/>
      <c r="Z1869" s="32"/>
      <c r="AA1869" s="32"/>
      <c r="AB1869" s="50"/>
    </row>
    <row r="1870" spans="3:28" x14ac:dyDescent="0.25">
      <c r="C1870" s="73"/>
      <c r="D1870" s="55"/>
      <c r="E1870" s="56"/>
      <c r="F1870" s="56"/>
      <c r="G1870" s="66"/>
      <c r="H1870" s="32"/>
      <c r="I1870" s="50"/>
      <c r="L1870" s="73"/>
      <c r="M1870" s="55"/>
      <c r="N1870" s="56"/>
      <c r="O1870" s="56"/>
      <c r="P1870" s="66"/>
      <c r="Q1870" s="32"/>
      <c r="R1870" s="50"/>
      <c r="V1870" s="73"/>
      <c r="W1870" s="55"/>
      <c r="X1870" s="56"/>
      <c r="Y1870" s="56"/>
      <c r="Z1870" s="32"/>
      <c r="AA1870" s="32"/>
      <c r="AB1870" s="50"/>
    </row>
    <row r="1871" spans="3:28" x14ac:dyDescent="0.25">
      <c r="C1871" s="73"/>
      <c r="D1871" s="55"/>
      <c r="E1871" s="56"/>
      <c r="F1871" s="56"/>
      <c r="G1871" s="66"/>
      <c r="H1871" s="32"/>
      <c r="I1871" s="50"/>
      <c r="L1871" s="73"/>
      <c r="M1871" s="55"/>
      <c r="N1871" s="56"/>
      <c r="O1871" s="56"/>
      <c r="P1871" s="66"/>
      <c r="Q1871" s="32"/>
      <c r="R1871" s="50"/>
      <c r="V1871" s="73"/>
      <c r="W1871" s="55"/>
      <c r="X1871" s="56"/>
      <c r="Y1871" s="56"/>
      <c r="Z1871" s="32"/>
      <c r="AA1871" s="32"/>
      <c r="AB1871" s="50"/>
    </row>
    <row r="1872" spans="3:28" x14ac:dyDescent="0.25">
      <c r="C1872" s="73"/>
      <c r="D1872" s="55"/>
      <c r="E1872" s="56"/>
      <c r="F1872" s="56"/>
      <c r="G1872" s="66"/>
      <c r="H1872" s="32"/>
      <c r="I1872" s="50"/>
      <c r="L1872" s="73"/>
      <c r="M1872" s="55"/>
      <c r="N1872" s="56"/>
      <c r="O1872" s="56"/>
      <c r="P1872" s="66"/>
      <c r="Q1872" s="32"/>
      <c r="R1872" s="50"/>
      <c r="V1872" s="73"/>
      <c r="W1872" s="55"/>
      <c r="X1872" s="56"/>
      <c r="Y1872" s="56"/>
      <c r="Z1872" s="32"/>
      <c r="AA1872" s="32"/>
      <c r="AB1872" s="50"/>
    </row>
    <row r="1873" spans="3:28" x14ac:dyDescent="0.25">
      <c r="C1873" s="73"/>
      <c r="D1873" s="55"/>
      <c r="E1873" s="56"/>
      <c r="F1873" s="56"/>
      <c r="G1873" s="66"/>
      <c r="H1873" s="32"/>
      <c r="I1873" s="50"/>
      <c r="L1873" s="73"/>
      <c r="M1873" s="55"/>
      <c r="N1873" s="56"/>
      <c r="O1873" s="56"/>
      <c r="P1873" s="66"/>
      <c r="Q1873" s="32"/>
      <c r="R1873" s="50"/>
      <c r="V1873" s="73"/>
      <c r="W1873" s="55"/>
      <c r="X1873" s="56"/>
      <c r="Y1873" s="56"/>
      <c r="Z1873" s="32"/>
      <c r="AA1873" s="32"/>
      <c r="AB1873" s="50"/>
    </row>
    <row r="1874" spans="3:28" x14ac:dyDescent="0.25">
      <c r="C1874" s="73"/>
      <c r="D1874" s="55"/>
      <c r="E1874" s="56"/>
      <c r="F1874" s="56"/>
      <c r="G1874" s="66"/>
      <c r="H1874" s="32"/>
      <c r="I1874" s="50"/>
      <c r="L1874" s="73"/>
      <c r="M1874" s="55"/>
      <c r="N1874" s="56"/>
      <c r="O1874" s="56"/>
      <c r="P1874" s="66"/>
      <c r="Q1874" s="32"/>
      <c r="R1874" s="50"/>
      <c r="V1874" s="73"/>
      <c r="W1874" s="55"/>
      <c r="X1874" s="56"/>
      <c r="Y1874" s="56"/>
      <c r="Z1874" s="32"/>
      <c r="AA1874" s="32"/>
      <c r="AB1874" s="50"/>
    </row>
    <row r="1875" spans="3:28" x14ac:dyDescent="0.25">
      <c r="C1875" s="73"/>
      <c r="D1875" s="55"/>
      <c r="E1875" s="56"/>
      <c r="F1875" s="56"/>
      <c r="G1875" s="66"/>
      <c r="H1875" s="32"/>
      <c r="I1875" s="50"/>
      <c r="L1875" s="73"/>
      <c r="M1875" s="55"/>
      <c r="N1875" s="56"/>
      <c r="O1875" s="56"/>
      <c r="P1875" s="66"/>
      <c r="Q1875" s="32"/>
      <c r="R1875" s="50"/>
      <c r="V1875" s="73"/>
      <c r="W1875" s="55"/>
      <c r="X1875" s="56"/>
      <c r="Y1875" s="56"/>
      <c r="Z1875" s="32"/>
      <c r="AA1875" s="32"/>
      <c r="AB1875" s="50"/>
    </row>
    <row r="1876" spans="3:28" x14ac:dyDescent="0.25">
      <c r="C1876" s="73"/>
      <c r="D1876" s="55"/>
      <c r="E1876" s="56"/>
      <c r="F1876" s="56"/>
      <c r="G1876" s="66"/>
      <c r="H1876" s="32"/>
      <c r="I1876" s="50"/>
      <c r="L1876" s="73"/>
      <c r="M1876" s="55"/>
      <c r="N1876" s="56"/>
      <c r="O1876" s="56"/>
      <c r="P1876" s="66"/>
      <c r="Q1876" s="32"/>
      <c r="R1876" s="50"/>
      <c r="V1876" s="73"/>
      <c r="W1876" s="55"/>
      <c r="X1876" s="56"/>
      <c r="Y1876" s="56"/>
      <c r="Z1876" s="32"/>
      <c r="AA1876" s="32"/>
      <c r="AB1876" s="50"/>
    </row>
    <row r="1877" spans="3:28" x14ac:dyDescent="0.25">
      <c r="C1877" s="73"/>
      <c r="D1877" s="55"/>
      <c r="E1877" s="56"/>
      <c r="F1877" s="56"/>
      <c r="G1877" s="66"/>
      <c r="H1877" s="32"/>
      <c r="I1877" s="50"/>
      <c r="L1877" s="73"/>
      <c r="M1877" s="55"/>
      <c r="N1877" s="56"/>
      <c r="O1877" s="56"/>
      <c r="P1877" s="66"/>
      <c r="Q1877" s="32"/>
      <c r="R1877" s="50"/>
      <c r="V1877" s="73"/>
      <c r="W1877" s="55"/>
      <c r="X1877" s="56"/>
      <c r="Y1877" s="56"/>
      <c r="Z1877" s="32"/>
      <c r="AA1877" s="32"/>
      <c r="AB1877" s="50"/>
    </row>
    <row r="1878" spans="3:28" x14ac:dyDescent="0.25">
      <c r="C1878" s="73"/>
      <c r="D1878" s="55"/>
      <c r="E1878" s="56"/>
      <c r="F1878" s="56"/>
      <c r="G1878" s="66"/>
      <c r="H1878" s="32"/>
      <c r="I1878" s="50"/>
      <c r="L1878" s="73"/>
      <c r="M1878" s="55"/>
      <c r="N1878" s="56"/>
      <c r="O1878" s="56"/>
      <c r="P1878" s="66"/>
      <c r="Q1878" s="32"/>
      <c r="R1878" s="50"/>
      <c r="V1878" s="73"/>
      <c r="W1878" s="55"/>
      <c r="X1878" s="56"/>
      <c r="Y1878" s="56"/>
      <c r="Z1878" s="32"/>
      <c r="AA1878" s="32"/>
      <c r="AB1878" s="50"/>
    </row>
    <row r="1879" spans="3:28" x14ac:dyDescent="0.25">
      <c r="C1879" s="73"/>
      <c r="D1879" s="55"/>
      <c r="E1879" s="56"/>
      <c r="F1879" s="56"/>
      <c r="G1879" s="66"/>
      <c r="H1879" s="32"/>
      <c r="I1879" s="50"/>
      <c r="L1879" s="73"/>
      <c r="M1879" s="55"/>
      <c r="N1879" s="56"/>
      <c r="O1879" s="56"/>
      <c r="P1879" s="66"/>
      <c r="Q1879" s="32"/>
      <c r="R1879" s="50"/>
      <c r="V1879" s="73"/>
      <c r="W1879" s="55"/>
      <c r="X1879" s="56"/>
      <c r="Y1879" s="56"/>
      <c r="Z1879" s="32"/>
      <c r="AA1879" s="32"/>
      <c r="AB1879" s="50"/>
    </row>
    <row r="1880" spans="3:28" x14ac:dyDescent="0.25">
      <c r="C1880" s="73"/>
      <c r="D1880" s="55"/>
      <c r="E1880" s="56"/>
      <c r="F1880" s="56"/>
      <c r="G1880" s="66"/>
      <c r="H1880" s="32"/>
      <c r="I1880" s="50"/>
      <c r="L1880" s="73"/>
      <c r="M1880" s="55"/>
      <c r="N1880" s="56"/>
      <c r="O1880" s="56"/>
      <c r="P1880" s="66"/>
      <c r="Q1880" s="32"/>
      <c r="R1880" s="50"/>
      <c r="V1880" s="73"/>
      <c r="W1880" s="55"/>
      <c r="X1880" s="56"/>
      <c r="Y1880" s="56"/>
      <c r="Z1880" s="32"/>
      <c r="AA1880" s="32"/>
      <c r="AB1880" s="50"/>
    </row>
    <row r="1881" spans="3:28" x14ac:dyDescent="0.25">
      <c r="C1881" s="73"/>
      <c r="D1881" s="55"/>
      <c r="E1881" s="56"/>
      <c r="F1881" s="56"/>
      <c r="G1881" s="66"/>
      <c r="H1881" s="32"/>
      <c r="I1881" s="50"/>
      <c r="L1881" s="73"/>
      <c r="M1881" s="55"/>
      <c r="N1881" s="56"/>
      <c r="O1881" s="56"/>
      <c r="P1881" s="66"/>
      <c r="Q1881" s="32"/>
      <c r="R1881" s="50"/>
      <c r="V1881" s="73"/>
      <c r="W1881" s="55"/>
      <c r="X1881" s="56"/>
      <c r="Y1881" s="56"/>
      <c r="Z1881" s="32"/>
      <c r="AA1881" s="32"/>
      <c r="AB1881" s="50"/>
    </row>
    <row r="1882" spans="3:28" x14ac:dyDescent="0.25">
      <c r="C1882" s="73"/>
      <c r="D1882" s="55"/>
      <c r="E1882" s="56"/>
      <c r="F1882" s="56"/>
      <c r="G1882" s="66"/>
      <c r="H1882" s="32"/>
      <c r="I1882" s="50"/>
      <c r="L1882" s="73"/>
      <c r="M1882" s="55"/>
      <c r="N1882" s="56"/>
      <c r="O1882" s="56"/>
      <c r="P1882" s="66"/>
      <c r="Q1882" s="32"/>
      <c r="R1882" s="50"/>
      <c r="V1882" s="73"/>
      <c r="W1882" s="55"/>
      <c r="X1882" s="56"/>
      <c r="Y1882" s="56"/>
      <c r="Z1882" s="32"/>
      <c r="AA1882" s="32"/>
      <c r="AB1882" s="50"/>
    </row>
    <row r="1883" spans="3:28" x14ac:dyDescent="0.25">
      <c r="C1883" s="73"/>
      <c r="D1883" s="55"/>
      <c r="E1883" s="56"/>
      <c r="F1883" s="56"/>
      <c r="G1883" s="66"/>
      <c r="H1883" s="32"/>
      <c r="I1883" s="50"/>
      <c r="L1883" s="73"/>
      <c r="M1883" s="55"/>
      <c r="N1883" s="56"/>
      <c r="O1883" s="56"/>
      <c r="P1883" s="66"/>
      <c r="Q1883" s="32"/>
      <c r="R1883" s="50"/>
      <c r="V1883" s="73"/>
      <c r="W1883" s="55"/>
      <c r="X1883" s="56"/>
      <c r="Y1883" s="56"/>
      <c r="Z1883" s="32"/>
      <c r="AA1883" s="32"/>
      <c r="AB1883" s="50"/>
    </row>
    <row r="1884" spans="3:28" x14ac:dyDescent="0.25">
      <c r="C1884" s="73"/>
      <c r="D1884" s="55"/>
      <c r="E1884" s="56"/>
      <c r="F1884" s="56"/>
      <c r="G1884" s="66"/>
      <c r="H1884" s="32"/>
      <c r="I1884" s="50"/>
      <c r="L1884" s="73"/>
      <c r="M1884" s="55"/>
      <c r="N1884" s="56"/>
      <c r="O1884" s="56"/>
      <c r="P1884" s="66"/>
      <c r="Q1884" s="32"/>
      <c r="R1884" s="50"/>
      <c r="V1884" s="73"/>
      <c r="W1884" s="55"/>
      <c r="X1884" s="56"/>
      <c r="Y1884" s="56"/>
      <c r="Z1884" s="32"/>
      <c r="AA1884" s="32"/>
      <c r="AB1884" s="50"/>
    </row>
    <row r="1885" spans="3:28" x14ac:dyDescent="0.25">
      <c r="C1885" s="73"/>
      <c r="D1885" s="55"/>
      <c r="E1885" s="56"/>
      <c r="F1885" s="56"/>
      <c r="G1885" s="66"/>
      <c r="H1885" s="32"/>
      <c r="I1885" s="50"/>
      <c r="L1885" s="73"/>
      <c r="M1885" s="55"/>
      <c r="N1885" s="56"/>
      <c r="O1885" s="56"/>
      <c r="P1885" s="66"/>
      <c r="Q1885" s="32"/>
      <c r="R1885" s="50"/>
      <c r="V1885" s="73"/>
      <c r="W1885" s="55"/>
      <c r="X1885" s="56"/>
      <c r="Y1885" s="56"/>
      <c r="Z1885" s="32"/>
      <c r="AA1885" s="32"/>
      <c r="AB1885" s="50"/>
    </row>
    <row r="1886" spans="3:28" x14ac:dyDescent="0.25">
      <c r="C1886" s="73"/>
      <c r="D1886" s="55"/>
      <c r="E1886" s="56"/>
      <c r="F1886" s="56"/>
      <c r="G1886" s="66"/>
      <c r="H1886" s="32"/>
      <c r="I1886" s="50"/>
      <c r="L1886" s="73"/>
      <c r="M1886" s="55"/>
      <c r="N1886" s="56"/>
      <c r="O1886" s="56"/>
      <c r="P1886" s="66"/>
      <c r="Q1886" s="32"/>
      <c r="R1886" s="50"/>
      <c r="V1886" s="73"/>
      <c r="W1886" s="55"/>
      <c r="X1886" s="56"/>
      <c r="Y1886" s="56"/>
      <c r="Z1886" s="32"/>
      <c r="AA1886" s="32"/>
      <c r="AB1886" s="50"/>
    </row>
    <row r="1887" spans="3:28" x14ac:dyDescent="0.25">
      <c r="C1887" s="73"/>
      <c r="D1887" s="55"/>
      <c r="E1887" s="56"/>
      <c r="F1887" s="56"/>
      <c r="G1887" s="66"/>
      <c r="H1887" s="32"/>
      <c r="I1887" s="50"/>
      <c r="L1887" s="73"/>
      <c r="M1887" s="55"/>
      <c r="N1887" s="56"/>
      <c r="O1887" s="56"/>
      <c r="P1887" s="66"/>
      <c r="Q1887" s="32"/>
      <c r="R1887" s="50"/>
      <c r="V1887" s="73"/>
      <c r="W1887" s="55"/>
      <c r="X1887" s="56"/>
      <c r="Y1887" s="56"/>
      <c r="Z1887" s="32"/>
      <c r="AA1887" s="32"/>
      <c r="AB1887" s="50"/>
    </row>
    <row r="1888" spans="3:28" x14ac:dyDescent="0.25">
      <c r="C1888" s="73"/>
      <c r="D1888" s="55"/>
      <c r="E1888" s="56"/>
      <c r="F1888" s="56"/>
      <c r="G1888" s="66"/>
      <c r="H1888" s="32"/>
      <c r="I1888" s="50"/>
      <c r="L1888" s="73"/>
      <c r="M1888" s="55"/>
      <c r="N1888" s="56"/>
      <c r="O1888" s="56"/>
      <c r="P1888" s="66"/>
      <c r="Q1888" s="32"/>
      <c r="R1888" s="50"/>
      <c r="V1888" s="73"/>
      <c r="W1888" s="55"/>
      <c r="X1888" s="56"/>
      <c r="Y1888" s="56"/>
      <c r="Z1888" s="32"/>
      <c r="AA1888" s="32"/>
      <c r="AB1888" s="50"/>
    </row>
    <row r="1889" spans="3:28" x14ac:dyDescent="0.25">
      <c r="C1889" s="73"/>
      <c r="D1889" s="55"/>
      <c r="E1889" s="56"/>
      <c r="F1889" s="56"/>
      <c r="G1889" s="66"/>
      <c r="H1889" s="32"/>
      <c r="I1889" s="50"/>
      <c r="L1889" s="73"/>
      <c r="M1889" s="55"/>
      <c r="N1889" s="56"/>
      <c r="O1889" s="56"/>
      <c r="P1889" s="66"/>
      <c r="Q1889" s="32"/>
      <c r="R1889" s="50"/>
      <c r="V1889" s="73"/>
      <c r="W1889" s="55"/>
      <c r="X1889" s="56"/>
      <c r="Y1889" s="56"/>
      <c r="Z1889" s="32"/>
      <c r="AA1889" s="32"/>
      <c r="AB1889" s="50"/>
    </row>
    <row r="1890" spans="3:28" x14ac:dyDescent="0.25">
      <c r="C1890" s="73"/>
      <c r="D1890" s="55"/>
      <c r="E1890" s="56"/>
      <c r="F1890" s="56"/>
      <c r="G1890" s="66"/>
      <c r="H1890" s="32"/>
      <c r="I1890" s="50"/>
      <c r="L1890" s="73"/>
      <c r="M1890" s="55"/>
      <c r="N1890" s="56"/>
      <c r="O1890" s="56"/>
      <c r="P1890" s="66"/>
      <c r="Q1890" s="32"/>
      <c r="R1890" s="50"/>
      <c r="V1890" s="73"/>
      <c r="W1890" s="55"/>
      <c r="X1890" s="56"/>
      <c r="Y1890" s="56"/>
      <c r="Z1890" s="32"/>
      <c r="AA1890" s="32"/>
      <c r="AB1890" s="50"/>
    </row>
    <row r="1891" spans="3:28" x14ac:dyDescent="0.25">
      <c r="C1891" s="73"/>
      <c r="D1891" s="55"/>
      <c r="E1891" s="56"/>
      <c r="F1891" s="56"/>
      <c r="G1891" s="66"/>
      <c r="H1891" s="32"/>
      <c r="I1891" s="50"/>
      <c r="L1891" s="73"/>
      <c r="M1891" s="55"/>
      <c r="N1891" s="56"/>
      <c r="O1891" s="56"/>
      <c r="P1891" s="66"/>
      <c r="Q1891" s="32"/>
      <c r="R1891" s="50"/>
      <c r="V1891" s="73"/>
      <c r="W1891" s="55"/>
      <c r="X1891" s="56"/>
      <c r="Y1891" s="56"/>
      <c r="Z1891" s="32"/>
      <c r="AA1891" s="32"/>
      <c r="AB1891" s="50"/>
    </row>
    <row r="1892" spans="3:28" x14ac:dyDescent="0.25">
      <c r="C1892" s="73"/>
      <c r="D1892" s="55"/>
      <c r="E1892" s="56"/>
      <c r="F1892" s="56"/>
      <c r="G1892" s="66"/>
      <c r="H1892" s="32"/>
      <c r="I1892" s="50"/>
      <c r="L1892" s="73"/>
      <c r="M1892" s="55"/>
      <c r="N1892" s="56"/>
      <c r="O1892" s="56"/>
      <c r="P1892" s="66"/>
      <c r="Q1892" s="32"/>
      <c r="R1892" s="50"/>
      <c r="V1892" s="73"/>
      <c r="W1892" s="55"/>
      <c r="X1892" s="56"/>
      <c r="Y1892" s="56"/>
      <c r="Z1892" s="32"/>
      <c r="AA1892" s="32"/>
      <c r="AB1892" s="50"/>
    </row>
    <row r="1893" spans="3:28" x14ac:dyDescent="0.25">
      <c r="C1893" s="73"/>
      <c r="D1893" s="55"/>
      <c r="E1893" s="56"/>
      <c r="F1893" s="56"/>
      <c r="G1893" s="66"/>
      <c r="H1893" s="32"/>
      <c r="I1893" s="50"/>
      <c r="L1893" s="73"/>
      <c r="M1893" s="55"/>
      <c r="N1893" s="56"/>
      <c r="O1893" s="56"/>
      <c r="P1893" s="66"/>
      <c r="Q1893" s="32"/>
      <c r="R1893" s="50"/>
      <c r="V1893" s="73"/>
      <c r="W1893" s="55"/>
      <c r="X1893" s="56"/>
      <c r="Y1893" s="56"/>
      <c r="Z1893" s="32"/>
      <c r="AA1893" s="32"/>
      <c r="AB1893" s="50"/>
    </row>
    <row r="1894" spans="3:28" x14ac:dyDescent="0.25">
      <c r="C1894" s="73"/>
      <c r="D1894" s="55"/>
      <c r="E1894" s="56"/>
      <c r="F1894" s="56"/>
      <c r="G1894" s="66"/>
      <c r="H1894" s="32"/>
      <c r="I1894" s="50"/>
      <c r="L1894" s="73"/>
      <c r="M1894" s="55"/>
      <c r="N1894" s="56"/>
      <c r="O1894" s="56"/>
      <c r="P1894" s="66"/>
      <c r="Q1894" s="32"/>
      <c r="R1894" s="50"/>
      <c r="V1894" s="73"/>
      <c r="W1894" s="55"/>
      <c r="X1894" s="56"/>
      <c r="Y1894" s="56"/>
      <c r="Z1894" s="32"/>
      <c r="AA1894" s="32"/>
      <c r="AB1894" s="50"/>
    </row>
    <row r="1895" spans="3:28" x14ac:dyDescent="0.25">
      <c r="C1895" s="73"/>
      <c r="D1895" s="55"/>
      <c r="E1895" s="56"/>
      <c r="F1895" s="56"/>
      <c r="G1895" s="66"/>
      <c r="H1895" s="32"/>
      <c r="I1895" s="50"/>
      <c r="L1895" s="73"/>
      <c r="M1895" s="55"/>
      <c r="N1895" s="56"/>
      <c r="O1895" s="56"/>
      <c r="P1895" s="66"/>
      <c r="Q1895" s="32"/>
      <c r="R1895" s="50"/>
      <c r="V1895" s="73"/>
      <c r="W1895" s="55"/>
      <c r="X1895" s="56"/>
      <c r="Y1895" s="56"/>
      <c r="Z1895" s="32"/>
      <c r="AA1895" s="32"/>
      <c r="AB1895" s="50"/>
    </row>
    <row r="1896" spans="3:28" x14ac:dyDescent="0.25">
      <c r="C1896" s="73"/>
      <c r="D1896" s="55"/>
      <c r="E1896" s="56"/>
      <c r="F1896" s="56"/>
      <c r="G1896" s="66"/>
      <c r="H1896" s="32"/>
      <c r="I1896" s="50"/>
      <c r="L1896" s="73"/>
      <c r="M1896" s="55"/>
      <c r="N1896" s="56"/>
      <c r="O1896" s="56"/>
      <c r="P1896" s="66"/>
      <c r="Q1896" s="32"/>
      <c r="R1896" s="50"/>
      <c r="V1896" s="73"/>
      <c r="W1896" s="55"/>
      <c r="X1896" s="56"/>
      <c r="Y1896" s="56"/>
      <c r="Z1896" s="32"/>
      <c r="AA1896" s="32"/>
      <c r="AB1896" s="50"/>
    </row>
    <row r="1897" spans="3:28" x14ac:dyDescent="0.25">
      <c r="C1897" s="73"/>
      <c r="D1897" s="55"/>
      <c r="E1897" s="56"/>
      <c r="F1897" s="56"/>
      <c r="G1897" s="66"/>
      <c r="H1897" s="32"/>
      <c r="I1897" s="50"/>
      <c r="L1897" s="73"/>
      <c r="M1897" s="55"/>
      <c r="N1897" s="56"/>
      <c r="O1897" s="56"/>
      <c r="P1897" s="66"/>
      <c r="Q1897" s="32"/>
      <c r="R1897" s="50"/>
      <c r="V1897" s="73"/>
      <c r="W1897" s="55"/>
      <c r="X1897" s="56"/>
      <c r="Y1897" s="56"/>
      <c r="Z1897" s="32"/>
      <c r="AA1897" s="32"/>
      <c r="AB1897" s="50"/>
    </row>
    <row r="1898" spans="3:28" x14ac:dyDescent="0.25">
      <c r="C1898" s="73"/>
      <c r="D1898" s="55"/>
      <c r="E1898" s="56"/>
      <c r="F1898" s="56"/>
      <c r="G1898" s="66"/>
      <c r="H1898" s="32"/>
      <c r="I1898" s="50"/>
      <c r="L1898" s="73"/>
      <c r="M1898" s="55"/>
      <c r="N1898" s="56"/>
      <c r="O1898" s="56"/>
      <c r="P1898" s="66"/>
      <c r="Q1898" s="32"/>
      <c r="R1898" s="50"/>
      <c r="V1898" s="73"/>
      <c r="W1898" s="55"/>
      <c r="X1898" s="56"/>
      <c r="Y1898" s="56"/>
      <c r="Z1898" s="32"/>
      <c r="AA1898" s="32"/>
      <c r="AB1898" s="50"/>
    </row>
    <row r="1899" spans="3:28" x14ac:dyDescent="0.25">
      <c r="C1899" s="73"/>
      <c r="D1899" s="55"/>
      <c r="E1899" s="56"/>
      <c r="F1899" s="56"/>
      <c r="G1899" s="66"/>
      <c r="H1899" s="32"/>
      <c r="I1899" s="50"/>
      <c r="L1899" s="73"/>
      <c r="M1899" s="55"/>
      <c r="N1899" s="56"/>
      <c r="O1899" s="56"/>
      <c r="P1899" s="66"/>
      <c r="Q1899" s="32"/>
      <c r="R1899" s="50"/>
      <c r="V1899" s="73"/>
      <c r="W1899" s="55"/>
      <c r="X1899" s="56"/>
      <c r="Y1899" s="56"/>
      <c r="Z1899" s="32"/>
      <c r="AA1899" s="32"/>
      <c r="AB1899" s="50"/>
    </row>
    <row r="1900" spans="3:28" x14ac:dyDescent="0.25">
      <c r="C1900" s="73"/>
      <c r="D1900" s="55"/>
      <c r="E1900" s="56"/>
      <c r="F1900" s="56"/>
      <c r="G1900" s="66"/>
      <c r="H1900" s="32"/>
      <c r="I1900" s="50"/>
      <c r="L1900" s="73"/>
      <c r="M1900" s="55"/>
      <c r="N1900" s="56"/>
      <c r="O1900" s="56"/>
      <c r="P1900" s="66"/>
      <c r="Q1900" s="32"/>
      <c r="R1900" s="50"/>
      <c r="V1900" s="73"/>
      <c r="W1900" s="55"/>
      <c r="X1900" s="56"/>
      <c r="Y1900" s="56"/>
      <c r="Z1900" s="32"/>
      <c r="AA1900" s="32"/>
      <c r="AB1900" s="50"/>
    </row>
    <row r="1901" spans="3:28" x14ac:dyDescent="0.25">
      <c r="C1901" s="73"/>
      <c r="D1901" s="55"/>
      <c r="E1901" s="56"/>
      <c r="F1901" s="56"/>
      <c r="G1901" s="66"/>
      <c r="H1901" s="32"/>
      <c r="I1901" s="50"/>
      <c r="L1901" s="73"/>
      <c r="M1901" s="55"/>
      <c r="N1901" s="56"/>
      <c r="O1901" s="56"/>
      <c r="P1901" s="66"/>
      <c r="Q1901" s="32"/>
      <c r="R1901" s="50"/>
      <c r="V1901" s="73"/>
      <c r="W1901" s="55"/>
      <c r="X1901" s="56"/>
      <c r="Y1901" s="56"/>
      <c r="Z1901" s="32"/>
      <c r="AA1901" s="32"/>
      <c r="AB1901" s="50"/>
    </row>
    <row r="1902" spans="3:28" x14ac:dyDescent="0.25">
      <c r="C1902" s="73"/>
      <c r="D1902" s="55"/>
      <c r="E1902" s="56"/>
      <c r="F1902" s="56"/>
      <c r="G1902" s="66"/>
      <c r="H1902" s="32"/>
      <c r="I1902" s="50"/>
      <c r="L1902" s="73"/>
      <c r="M1902" s="55"/>
      <c r="N1902" s="56"/>
      <c r="O1902" s="56"/>
      <c r="P1902" s="66"/>
      <c r="Q1902" s="32"/>
      <c r="R1902" s="50"/>
      <c r="V1902" s="73"/>
      <c r="W1902" s="55"/>
      <c r="X1902" s="56"/>
      <c r="Y1902" s="56"/>
      <c r="Z1902" s="32"/>
      <c r="AA1902" s="32"/>
      <c r="AB1902" s="50"/>
    </row>
    <row r="1903" spans="3:28" x14ac:dyDescent="0.25">
      <c r="C1903" s="73"/>
      <c r="D1903" s="55"/>
      <c r="E1903" s="56"/>
      <c r="F1903" s="56"/>
      <c r="G1903" s="66"/>
      <c r="H1903" s="32"/>
      <c r="I1903" s="50"/>
      <c r="L1903" s="73"/>
      <c r="M1903" s="55"/>
      <c r="N1903" s="56"/>
      <c r="O1903" s="56"/>
      <c r="P1903" s="66"/>
      <c r="Q1903" s="32"/>
      <c r="R1903" s="50"/>
      <c r="V1903" s="73"/>
      <c r="W1903" s="55"/>
      <c r="X1903" s="56"/>
      <c r="Y1903" s="56"/>
      <c r="Z1903" s="32"/>
      <c r="AA1903" s="32"/>
      <c r="AB1903" s="50"/>
    </row>
    <row r="1904" spans="3:28" x14ac:dyDescent="0.25">
      <c r="C1904" s="73"/>
      <c r="D1904" s="55"/>
      <c r="E1904" s="56"/>
      <c r="F1904" s="56"/>
      <c r="G1904" s="66"/>
      <c r="H1904" s="32"/>
      <c r="I1904" s="50"/>
      <c r="L1904" s="73"/>
      <c r="M1904" s="55"/>
      <c r="N1904" s="56"/>
      <c r="O1904" s="56"/>
      <c r="P1904" s="66"/>
      <c r="Q1904" s="32"/>
      <c r="R1904" s="50"/>
      <c r="V1904" s="73"/>
      <c r="W1904" s="55"/>
      <c r="X1904" s="56"/>
      <c r="Y1904" s="56"/>
      <c r="Z1904" s="32"/>
      <c r="AA1904" s="32"/>
      <c r="AB1904" s="50"/>
    </row>
    <row r="1905" spans="3:28" x14ac:dyDescent="0.25">
      <c r="C1905" s="73"/>
      <c r="D1905" s="55"/>
      <c r="E1905" s="56"/>
      <c r="F1905" s="56"/>
      <c r="G1905" s="66"/>
      <c r="H1905" s="32"/>
      <c r="I1905" s="50"/>
      <c r="L1905" s="73"/>
      <c r="M1905" s="55"/>
      <c r="N1905" s="56"/>
      <c r="O1905" s="56"/>
      <c r="P1905" s="66"/>
      <c r="Q1905" s="32"/>
      <c r="R1905" s="50"/>
      <c r="V1905" s="73"/>
      <c r="W1905" s="55"/>
      <c r="X1905" s="56"/>
      <c r="Y1905" s="56"/>
      <c r="Z1905" s="32"/>
      <c r="AA1905" s="32"/>
      <c r="AB1905" s="50"/>
    </row>
    <row r="1906" spans="3:28" x14ac:dyDescent="0.25">
      <c r="C1906" s="73"/>
      <c r="D1906" s="55"/>
      <c r="E1906" s="56"/>
      <c r="F1906" s="56"/>
      <c r="G1906" s="66"/>
      <c r="H1906" s="32"/>
      <c r="I1906" s="50"/>
      <c r="L1906" s="73"/>
      <c r="M1906" s="55"/>
      <c r="N1906" s="56"/>
      <c r="O1906" s="56"/>
      <c r="P1906" s="66"/>
      <c r="Q1906" s="32"/>
      <c r="R1906" s="50"/>
      <c r="V1906" s="73"/>
      <c r="W1906" s="55"/>
      <c r="X1906" s="56"/>
      <c r="Y1906" s="56"/>
      <c r="Z1906" s="32"/>
      <c r="AA1906" s="32"/>
      <c r="AB1906" s="50"/>
    </row>
    <row r="1907" spans="3:28" x14ac:dyDescent="0.25">
      <c r="C1907" s="73"/>
      <c r="D1907" s="55"/>
      <c r="E1907" s="56"/>
      <c r="F1907" s="56"/>
      <c r="G1907" s="66"/>
      <c r="H1907" s="32"/>
      <c r="I1907" s="50"/>
      <c r="L1907" s="73"/>
      <c r="M1907" s="55"/>
      <c r="N1907" s="56"/>
      <c r="O1907" s="56"/>
      <c r="P1907" s="66"/>
      <c r="Q1907" s="32"/>
      <c r="R1907" s="50"/>
      <c r="V1907" s="73"/>
      <c r="W1907" s="55"/>
      <c r="X1907" s="56"/>
      <c r="Y1907" s="56"/>
      <c r="Z1907" s="32"/>
      <c r="AA1907" s="32"/>
      <c r="AB1907" s="50"/>
    </row>
    <row r="1908" spans="3:28" x14ac:dyDescent="0.25">
      <c r="C1908" s="73"/>
      <c r="D1908" s="55"/>
      <c r="E1908" s="56"/>
      <c r="F1908" s="56"/>
      <c r="G1908" s="66"/>
      <c r="H1908" s="32"/>
      <c r="I1908" s="50"/>
      <c r="L1908" s="73"/>
      <c r="M1908" s="55"/>
      <c r="N1908" s="56"/>
      <c r="O1908" s="56"/>
      <c r="P1908" s="66"/>
      <c r="Q1908" s="32"/>
      <c r="R1908" s="50"/>
      <c r="V1908" s="73"/>
      <c r="W1908" s="55"/>
      <c r="X1908" s="56"/>
      <c r="Y1908" s="56"/>
      <c r="Z1908" s="32"/>
      <c r="AA1908" s="32"/>
      <c r="AB1908" s="50"/>
    </row>
    <row r="1909" spans="3:28" x14ac:dyDescent="0.25">
      <c r="C1909" s="73"/>
      <c r="D1909" s="55"/>
      <c r="E1909" s="56"/>
      <c r="F1909" s="56"/>
      <c r="G1909" s="66"/>
      <c r="H1909" s="32"/>
      <c r="I1909" s="50"/>
      <c r="L1909" s="73"/>
      <c r="M1909" s="55"/>
      <c r="N1909" s="56"/>
      <c r="O1909" s="56"/>
      <c r="P1909" s="66"/>
      <c r="Q1909" s="32"/>
      <c r="R1909" s="50"/>
      <c r="V1909" s="73"/>
      <c r="W1909" s="55"/>
      <c r="X1909" s="56"/>
      <c r="Y1909" s="56"/>
      <c r="Z1909" s="32"/>
      <c r="AA1909" s="32"/>
      <c r="AB1909" s="50"/>
    </row>
    <row r="1910" spans="3:28" x14ac:dyDescent="0.25">
      <c r="C1910" s="73"/>
      <c r="D1910" s="55"/>
      <c r="E1910" s="56"/>
      <c r="F1910" s="56"/>
      <c r="G1910" s="66"/>
      <c r="H1910" s="32"/>
      <c r="I1910" s="50"/>
      <c r="L1910" s="73"/>
      <c r="M1910" s="55"/>
      <c r="N1910" s="56"/>
      <c r="O1910" s="56"/>
      <c r="P1910" s="66"/>
      <c r="Q1910" s="32"/>
      <c r="R1910" s="50"/>
      <c r="V1910" s="73"/>
      <c r="W1910" s="55"/>
      <c r="X1910" s="56"/>
      <c r="Y1910" s="56"/>
      <c r="Z1910" s="32"/>
      <c r="AA1910" s="32"/>
      <c r="AB1910" s="50"/>
    </row>
    <row r="1911" spans="3:28" x14ac:dyDescent="0.25">
      <c r="C1911" s="73"/>
      <c r="D1911" s="55"/>
      <c r="E1911" s="56"/>
      <c r="F1911" s="56"/>
      <c r="G1911" s="66"/>
      <c r="H1911" s="32"/>
      <c r="I1911" s="50"/>
      <c r="L1911" s="73"/>
      <c r="M1911" s="55"/>
      <c r="N1911" s="56"/>
      <c r="O1911" s="56"/>
      <c r="P1911" s="66"/>
      <c r="Q1911" s="32"/>
      <c r="R1911" s="50"/>
      <c r="V1911" s="73"/>
      <c r="W1911" s="55"/>
      <c r="X1911" s="56"/>
      <c r="Y1911" s="56"/>
      <c r="Z1911" s="32"/>
      <c r="AA1911" s="32"/>
      <c r="AB1911" s="50"/>
    </row>
    <row r="1912" spans="3:28" x14ac:dyDescent="0.25">
      <c r="C1912" s="73"/>
      <c r="D1912" s="55"/>
      <c r="E1912" s="56"/>
      <c r="F1912" s="56"/>
      <c r="G1912" s="66"/>
      <c r="H1912" s="32"/>
      <c r="I1912" s="50"/>
      <c r="L1912" s="73"/>
      <c r="M1912" s="55"/>
      <c r="N1912" s="56"/>
      <c r="O1912" s="56"/>
      <c r="P1912" s="66"/>
      <c r="Q1912" s="32"/>
      <c r="R1912" s="50"/>
      <c r="V1912" s="73"/>
      <c r="W1912" s="55"/>
      <c r="X1912" s="56"/>
      <c r="Y1912" s="56"/>
      <c r="Z1912" s="32"/>
      <c r="AA1912" s="32"/>
      <c r="AB1912" s="50"/>
    </row>
    <row r="1913" spans="3:28" x14ac:dyDescent="0.25">
      <c r="C1913" s="73"/>
      <c r="D1913" s="55"/>
      <c r="E1913" s="56"/>
      <c r="F1913" s="56"/>
      <c r="G1913" s="66"/>
      <c r="H1913" s="32"/>
      <c r="I1913" s="50"/>
      <c r="L1913" s="73"/>
      <c r="M1913" s="55"/>
      <c r="N1913" s="56"/>
      <c r="O1913" s="56"/>
      <c r="P1913" s="66"/>
      <c r="Q1913" s="32"/>
      <c r="R1913" s="50"/>
      <c r="V1913" s="73"/>
      <c r="W1913" s="69"/>
      <c r="X1913" s="70"/>
      <c r="Y1913" s="70"/>
      <c r="Z1913" s="31"/>
      <c r="AA1913" s="31"/>
      <c r="AB1913" s="50"/>
    </row>
    <row r="1914" spans="3:28" x14ac:dyDescent="0.25">
      <c r="C1914" s="73"/>
      <c r="D1914" s="55"/>
      <c r="E1914" s="56"/>
      <c r="F1914" s="56"/>
      <c r="G1914" s="66"/>
      <c r="H1914" s="32"/>
      <c r="I1914" s="50"/>
      <c r="L1914" s="73"/>
      <c r="M1914" s="55"/>
      <c r="N1914" s="56"/>
      <c r="O1914" s="56"/>
      <c r="P1914" s="66"/>
      <c r="Q1914" s="32"/>
      <c r="R1914" s="50"/>
      <c r="V1914" s="73"/>
      <c r="W1914" s="55"/>
      <c r="X1914" s="56"/>
      <c r="Y1914" s="56"/>
      <c r="Z1914" s="32"/>
      <c r="AA1914" s="32"/>
      <c r="AB1914" s="50"/>
    </row>
    <row r="1915" spans="3:28" x14ac:dyDescent="0.25">
      <c r="C1915" s="73"/>
      <c r="D1915" s="55"/>
      <c r="E1915" s="56"/>
      <c r="F1915" s="56"/>
      <c r="G1915" s="66"/>
      <c r="H1915" s="32"/>
      <c r="I1915" s="50"/>
      <c r="L1915" s="73"/>
      <c r="M1915" s="55"/>
      <c r="N1915" s="56"/>
      <c r="O1915" s="56"/>
      <c r="P1915" s="66"/>
      <c r="Q1915" s="32"/>
      <c r="R1915" s="50"/>
      <c r="V1915" s="73"/>
      <c r="W1915" s="55"/>
      <c r="X1915" s="56"/>
      <c r="Y1915" s="56"/>
      <c r="Z1915" s="32"/>
      <c r="AA1915" s="32"/>
      <c r="AB1915" s="50"/>
    </row>
    <row r="1916" spans="3:28" x14ac:dyDescent="0.25">
      <c r="C1916" s="73"/>
      <c r="D1916" s="55"/>
      <c r="E1916" s="56"/>
      <c r="F1916" s="56"/>
      <c r="G1916" s="66"/>
      <c r="H1916" s="32"/>
      <c r="I1916" s="50"/>
      <c r="L1916" s="73"/>
      <c r="M1916" s="55"/>
      <c r="N1916" s="56"/>
      <c r="O1916" s="56"/>
      <c r="P1916" s="66"/>
      <c r="Q1916" s="32"/>
      <c r="R1916" s="50"/>
      <c r="V1916" s="73"/>
      <c r="W1916" s="55"/>
      <c r="X1916" s="56"/>
      <c r="Y1916" s="56"/>
      <c r="Z1916" s="32"/>
      <c r="AA1916" s="32"/>
      <c r="AB1916" s="50"/>
    </row>
    <row r="1917" spans="3:28" x14ac:dyDescent="0.25">
      <c r="C1917" s="73"/>
      <c r="D1917" s="55"/>
      <c r="E1917" s="56"/>
      <c r="F1917" s="56"/>
      <c r="G1917" s="66"/>
      <c r="H1917" s="32"/>
      <c r="I1917" s="50"/>
      <c r="L1917" s="73"/>
      <c r="M1917" s="55"/>
      <c r="N1917" s="56"/>
      <c r="O1917" s="56"/>
      <c r="P1917" s="66"/>
      <c r="Q1917" s="32"/>
      <c r="R1917" s="50"/>
      <c r="V1917" s="73"/>
      <c r="W1917" s="55"/>
      <c r="X1917" s="56"/>
      <c r="Y1917" s="56"/>
      <c r="Z1917" s="32"/>
      <c r="AA1917" s="32"/>
      <c r="AB1917" s="50"/>
    </row>
    <row r="1918" spans="3:28" x14ac:dyDescent="0.25">
      <c r="C1918" s="73"/>
      <c r="D1918" s="55"/>
      <c r="E1918" s="56"/>
      <c r="F1918" s="56"/>
      <c r="G1918" s="66"/>
      <c r="H1918" s="32"/>
      <c r="I1918" s="50"/>
      <c r="L1918" s="73"/>
      <c r="M1918" s="55"/>
      <c r="N1918" s="56"/>
      <c r="O1918" s="56"/>
      <c r="P1918" s="66"/>
      <c r="Q1918" s="32"/>
      <c r="R1918" s="50"/>
      <c r="V1918" s="73"/>
      <c r="W1918" s="55"/>
      <c r="X1918" s="56"/>
      <c r="Y1918" s="56"/>
      <c r="Z1918" s="32"/>
      <c r="AA1918" s="32"/>
      <c r="AB1918" s="50"/>
    </row>
    <row r="1919" spans="3:28" x14ac:dyDescent="0.25">
      <c r="C1919" s="73"/>
      <c r="D1919" s="55"/>
      <c r="E1919" s="56"/>
      <c r="F1919" s="56"/>
      <c r="G1919" s="66"/>
      <c r="H1919" s="32"/>
      <c r="I1919" s="50"/>
      <c r="L1919" s="73"/>
      <c r="M1919" s="55"/>
      <c r="N1919" s="56"/>
      <c r="O1919" s="56"/>
      <c r="P1919" s="66"/>
      <c r="Q1919" s="32"/>
      <c r="R1919" s="50"/>
      <c r="V1919" s="73"/>
      <c r="W1919" s="55"/>
      <c r="X1919" s="56"/>
      <c r="Y1919" s="56"/>
      <c r="Z1919" s="32"/>
      <c r="AA1919" s="32"/>
      <c r="AB1919" s="50"/>
    </row>
    <row r="1920" spans="3:28" x14ac:dyDescent="0.25">
      <c r="C1920" s="73"/>
      <c r="D1920" s="55"/>
      <c r="E1920" s="56"/>
      <c r="F1920" s="56"/>
      <c r="G1920" s="66"/>
      <c r="H1920" s="32"/>
      <c r="I1920" s="50"/>
      <c r="L1920" s="73"/>
      <c r="M1920" s="55"/>
      <c r="N1920" s="56"/>
      <c r="O1920" s="56"/>
      <c r="P1920" s="66"/>
      <c r="Q1920" s="32"/>
      <c r="R1920" s="50"/>
      <c r="V1920" s="73"/>
      <c r="W1920" s="55"/>
      <c r="X1920" s="56"/>
      <c r="Y1920" s="56"/>
      <c r="Z1920" s="32"/>
      <c r="AA1920" s="32"/>
      <c r="AB1920" s="50"/>
    </row>
    <row r="1921" spans="3:28" x14ac:dyDescent="0.25">
      <c r="C1921" s="73"/>
      <c r="D1921" s="55"/>
      <c r="E1921" s="56"/>
      <c r="F1921" s="56"/>
      <c r="G1921" s="66"/>
      <c r="H1921" s="32"/>
      <c r="I1921" s="50"/>
      <c r="L1921" s="73"/>
      <c r="M1921" s="55"/>
      <c r="N1921" s="56"/>
      <c r="O1921" s="56"/>
      <c r="P1921" s="66"/>
      <c r="Q1921" s="32"/>
      <c r="R1921" s="50"/>
      <c r="V1921" s="73"/>
      <c r="W1921" s="55"/>
      <c r="X1921" s="56"/>
      <c r="Y1921" s="56"/>
      <c r="Z1921" s="32"/>
      <c r="AA1921" s="32"/>
      <c r="AB1921" s="50"/>
    </row>
    <row r="1922" spans="3:28" x14ac:dyDescent="0.25">
      <c r="C1922" s="73"/>
      <c r="D1922" s="55"/>
      <c r="E1922" s="56"/>
      <c r="F1922" s="56"/>
      <c r="G1922" s="66"/>
      <c r="H1922" s="32"/>
      <c r="I1922" s="50"/>
      <c r="L1922" s="73"/>
      <c r="M1922" s="55"/>
      <c r="N1922" s="56"/>
      <c r="O1922" s="56"/>
      <c r="P1922" s="66"/>
      <c r="Q1922" s="32"/>
      <c r="R1922" s="50"/>
      <c r="V1922" s="73"/>
      <c r="W1922" s="55"/>
      <c r="X1922" s="56"/>
      <c r="Y1922" s="56"/>
      <c r="Z1922" s="32"/>
      <c r="AA1922" s="32"/>
      <c r="AB1922" s="50"/>
    </row>
    <row r="1923" spans="3:28" x14ac:dyDescent="0.25">
      <c r="C1923" s="73"/>
      <c r="D1923" s="55"/>
      <c r="E1923" s="56"/>
      <c r="F1923" s="56"/>
      <c r="G1923" s="66"/>
      <c r="H1923" s="32"/>
      <c r="I1923" s="50"/>
      <c r="L1923" s="73"/>
      <c r="M1923" s="55"/>
      <c r="N1923" s="56"/>
      <c r="O1923" s="56"/>
      <c r="P1923" s="66"/>
      <c r="Q1923" s="32"/>
      <c r="R1923" s="50"/>
      <c r="V1923" s="73"/>
      <c r="W1923" s="55"/>
      <c r="X1923" s="56"/>
      <c r="Y1923" s="56"/>
      <c r="Z1923" s="32"/>
      <c r="AA1923" s="32"/>
      <c r="AB1923" s="50"/>
    </row>
    <row r="1924" spans="3:28" x14ac:dyDescent="0.25">
      <c r="C1924" s="73"/>
      <c r="D1924" s="55"/>
      <c r="E1924" s="56"/>
      <c r="F1924" s="56"/>
      <c r="G1924" s="66"/>
      <c r="H1924" s="32"/>
      <c r="I1924" s="50"/>
      <c r="L1924" s="73"/>
      <c r="M1924" s="55"/>
      <c r="N1924" s="56"/>
      <c r="O1924" s="56"/>
      <c r="P1924" s="66"/>
      <c r="Q1924" s="32"/>
      <c r="R1924" s="50"/>
      <c r="V1924" s="73"/>
      <c r="W1924" s="55"/>
      <c r="X1924" s="56"/>
      <c r="Y1924" s="56"/>
      <c r="Z1924" s="32"/>
      <c r="AA1924" s="32"/>
      <c r="AB1924" s="50"/>
    </row>
    <row r="1925" spans="3:28" x14ac:dyDescent="0.25">
      <c r="C1925" s="73"/>
      <c r="D1925" s="55"/>
      <c r="E1925" s="56"/>
      <c r="F1925" s="56"/>
      <c r="G1925" s="66"/>
      <c r="H1925" s="32"/>
      <c r="I1925" s="50"/>
      <c r="L1925" s="73"/>
      <c r="M1925" s="55"/>
      <c r="N1925" s="56"/>
      <c r="O1925" s="56"/>
      <c r="P1925" s="66"/>
      <c r="Q1925" s="32"/>
      <c r="R1925" s="50"/>
      <c r="V1925" s="73"/>
      <c r="W1925" s="55"/>
      <c r="X1925" s="56"/>
      <c r="Y1925" s="56"/>
      <c r="Z1925" s="32"/>
      <c r="AA1925" s="32"/>
      <c r="AB1925" s="50"/>
    </row>
    <row r="1926" spans="3:28" x14ac:dyDescent="0.25">
      <c r="C1926" s="73"/>
      <c r="D1926" s="55"/>
      <c r="E1926" s="56"/>
      <c r="F1926" s="56"/>
      <c r="G1926" s="66"/>
      <c r="H1926" s="32"/>
      <c r="I1926" s="50"/>
      <c r="L1926" s="73"/>
      <c r="M1926" s="55"/>
      <c r="N1926" s="56"/>
      <c r="O1926" s="56"/>
      <c r="P1926" s="66"/>
      <c r="Q1926" s="32"/>
      <c r="R1926" s="50"/>
      <c r="V1926" s="73"/>
      <c r="W1926" s="55"/>
      <c r="X1926" s="56"/>
      <c r="Y1926" s="56"/>
      <c r="Z1926" s="32"/>
      <c r="AA1926" s="32"/>
      <c r="AB1926" s="50"/>
    </row>
    <row r="1927" spans="3:28" x14ac:dyDescent="0.25">
      <c r="C1927" s="73"/>
      <c r="D1927" s="55"/>
      <c r="E1927" s="56"/>
      <c r="F1927" s="56"/>
      <c r="G1927" s="66"/>
      <c r="H1927" s="32"/>
      <c r="I1927" s="50"/>
      <c r="L1927" s="73"/>
      <c r="M1927" s="55"/>
      <c r="N1927" s="56"/>
      <c r="O1927" s="56"/>
      <c r="P1927" s="66"/>
      <c r="Q1927" s="32"/>
      <c r="R1927" s="50"/>
      <c r="V1927" s="73"/>
      <c r="W1927" s="55"/>
      <c r="X1927" s="56"/>
      <c r="Y1927" s="56"/>
      <c r="Z1927" s="32"/>
      <c r="AA1927" s="32"/>
      <c r="AB1927" s="50"/>
    </row>
    <row r="1928" spans="3:28" x14ac:dyDescent="0.25">
      <c r="C1928" s="73"/>
      <c r="D1928" s="55"/>
      <c r="E1928" s="56"/>
      <c r="F1928" s="56"/>
      <c r="G1928" s="66"/>
      <c r="H1928" s="32"/>
      <c r="I1928" s="50"/>
      <c r="L1928" s="73"/>
      <c r="M1928" s="55"/>
      <c r="N1928" s="56"/>
      <c r="O1928" s="56"/>
      <c r="P1928" s="66"/>
      <c r="Q1928" s="32"/>
      <c r="R1928" s="50"/>
      <c r="V1928" s="73"/>
      <c r="W1928" s="55"/>
      <c r="X1928" s="56"/>
      <c r="Y1928" s="56"/>
      <c r="Z1928" s="32"/>
      <c r="AA1928" s="32"/>
      <c r="AB1928" s="50"/>
    </row>
    <row r="1929" spans="3:28" x14ac:dyDescent="0.25">
      <c r="C1929" s="73"/>
      <c r="D1929" s="55"/>
      <c r="E1929" s="56"/>
      <c r="F1929" s="56"/>
      <c r="G1929" s="66"/>
      <c r="H1929" s="32"/>
      <c r="I1929" s="50"/>
      <c r="L1929" s="73"/>
      <c r="M1929" s="55"/>
      <c r="N1929" s="56"/>
      <c r="O1929" s="56"/>
      <c r="P1929" s="66"/>
      <c r="Q1929" s="32"/>
      <c r="R1929" s="50"/>
      <c r="V1929" s="73"/>
      <c r="W1929" s="55"/>
      <c r="X1929" s="56"/>
      <c r="Y1929" s="56"/>
      <c r="Z1929" s="32"/>
      <c r="AA1929" s="32"/>
      <c r="AB1929" s="50"/>
    </row>
    <row r="1930" spans="3:28" x14ac:dyDescent="0.25">
      <c r="C1930" s="73"/>
      <c r="D1930" s="55"/>
      <c r="E1930" s="56"/>
      <c r="F1930" s="56"/>
      <c r="G1930" s="66"/>
      <c r="H1930" s="32"/>
      <c r="I1930" s="50"/>
      <c r="L1930" s="73"/>
      <c r="M1930" s="55"/>
      <c r="N1930" s="56"/>
      <c r="O1930" s="56"/>
      <c r="P1930" s="66"/>
      <c r="Q1930" s="32"/>
      <c r="R1930" s="50"/>
      <c r="V1930" s="73"/>
      <c r="W1930" s="55"/>
      <c r="X1930" s="56"/>
      <c r="Y1930" s="56"/>
      <c r="Z1930" s="32"/>
      <c r="AA1930" s="32"/>
      <c r="AB1930" s="50"/>
    </row>
    <row r="1931" spans="3:28" x14ac:dyDescent="0.25">
      <c r="C1931" s="73"/>
      <c r="D1931" s="55"/>
      <c r="E1931" s="56"/>
      <c r="F1931" s="56"/>
      <c r="G1931" s="66"/>
      <c r="H1931" s="32"/>
      <c r="I1931" s="50"/>
      <c r="L1931" s="73"/>
      <c r="M1931" s="55"/>
      <c r="N1931" s="56"/>
      <c r="O1931" s="56"/>
      <c r="P1931" s="66"/>
      <c r="Q1931" s="32"/>
      <c r="R1931" s="50"/>
      <c r="V1931" s="73"/>
      <c r="W1931" s="55"/>
      <c r="X1931" s="56"/>
      <c r="Y1931" s="56"/>
      <c r="Z1931" s="32"/>
      <c r="AA1931" s="32"/>
      <c r="AB1931" s="50"/>
    </row>
    <row r="1932" spans="3:28" x14ac:dyDescent="0.25">
      <c r="C1932" s="73"/>
      <c r="D1932" s="55"/>
      <c r="E1932" s="56"/>
      <c r="F1932" s="56"/>
      <c r="G1932" s="66"/>
      <c r="H1932" s="32"/>
      <c r="I1932" s="50"/>
      <c r="L1932" s="73"/>
      <c r="M1932" s="55"/>
      <c r="N1932" s="56"/>
      <c r="O1932" s="56"/>
      <c r="P1932" s="66"/>
      <c r="Q1932" s="32"/>
      <c r="R1932" s="50"/>
      <c r="V1932" s="73"/>
      <c r="W1932" s="55"/>
      <c r="X1932" s="56"/>
      <c r="Y1932" s="56"/>
      <c r="Z1932" s="32"/>
      <c r="AA1932" s="32"/>
      <c r="AB1932" s="50"/>
    </row>
    <row r="1933" spans="3:28" x14ac:dyDescent="0.25">
      <c r="C1933" s="73"/>
      <c r="D1933" s="55"/>
      <c r="E1933" s="56"/>
      <c r="F1933" s="56"/>
      <c r="G1933" s="66"/>
      <c r="H1933" s="32"/>
      <c r="I1933" s="50"/>
      <c r="L1933" s="73"/>
      <c r="M1933" s="55"/>
      <c r="N1933" s="56"/>
      <c r="O1933" s="56"/>
      <c r="P1933" s="66"/>
      <c r="Q1933" s="32"/>
      <c r="R1933" s="50"/>
      <c r="V1933" s="73"/>
      <c r="W1933" s="55"/>
      <c r="X1933" s="56"/>
      <c r="Y1933" s="56"/>
      <c r="Z1933" s="32"/>
      <c r="AA1933" s="32"/>
      <c r="AB1933" s="50"/>
    </row>
    <row r="1934" spans="3:28" x14ac:dyDescent="0.25">
      <c r="C1934" s="73"/>
      <c r="D1934" s="55"/>
      <c r="E1934" s="56"/>
      <c r="F1934" s="56"/>
      <c r="G1934" s="66"/>
      <c r="H1934" s="32"/>
      <c r="I1934" s="50"/>
      <c r="L1934" s="73"/>
      <c r="M1934" s="55"/>
      <c r="N1934" s="56"/>
      <c r="O1934" s="56"/>
      <c r="P1934" s="66"/>
      <c r="Q1934" s="32"/>
      <c r="R1934" s="50"/>
      <c r="V1934" s="73"/>
      <c r="W1934" s="55"/>
      <c r="X1934" s="56"/>
      <c r="Y1934" s="56"/>
      <c r="Z1934" s="32"/>
      <c r="AA1934" s="32"/>
      <c r="AB1934" s="50"/>
    </row>
    <row r="1935" spans="3:28" x14ac:dyDescent="0.25">
      <c r="C1935" s="73"/>
      <c r="D1935" s="55"/>
      <c r="E1935" s="56"/>
      <c r="F1935" s="56"/>
      <c r="G1935" s="66"/>
      <c r="H1935" s="32"/>
      <c r="I1935" s="50"/>
      <c r="L1935" s="73"/>
      <c r="M1935" s="55"/>
      <c r="N1935" s="56"/>
      <c r="O1935" s="56"/>
      <c r="P1935" s="66"/>
      <c r="Q1935" s="32"/>
      <c r="R1935" s="50"/>
      <c r="V1935" s="73"/>
      <c r="W1935" s="55"/>
      <c r="X1935" s="56"/>
      <c r="Y1935" s="56"/>
      <c r="Z1935" s="32"/>
      <c r="AA1935" s="32"/>
      <c r="AB1935" s="50"/>
    </row>
    <row r="1936" spans="3:28" x14ac:dyDescent="0.25">
      <c r="C1936" s="73"/>
      <c r="D1936" s="55"/>
      <c r="E1936" s="56"/>
      <c r="F1936" s="56"/>
      <c r="G1936" s="66"/>
      <c r="H1936" s="32"/>
      <c r="I1936" s="50"/>
      <c r="L1936" s="73"/>
      <c r="M1936" s="55"/>
      <c r="N1936" s="56"/>
      <c r="O1936" s="56"/>
      <c r="P1936" s="66"/>
      <c r="Q1936" s="32"/>
      <c r="R1936" s="50"/>
      <c r="V1936" s="73"/>
      <c r="W1936" s="55"/>
      <c r="X1936" s="56"/>
      <c r="Y1936" s="56"/>
      <c r="Z1936" s="32"/>
      <c r="AA1936" s="32"/>
      <c r="AB1936" s="50"/>
    </row>
    <row r="1937" spans="3:28" x14ac:dyDescent="0.25">
      <c r="C1937" s="73"/>
      <c r="D1937" s="55"/>
      <c r="E1937" s="56"/>
      <c r="F1937" s="56"/>
      <c r="G1937" s="66"/>
      <c r="H1937" s="32"/>
      <c r="I1937" s="50"/>
      <c r="L1937" s="73"/>
      <c r="M1937" s="55"/>
      <c r="N1937" s="56"/>
      <c r="O1937" s="56"/>
      <c r="P1937" s="66"/>
      <c r="Q1937" s="32"/>
      <c r="R1937" s="50"/>
      <c r="V1937" s="73"/>
      <c r="W1937" s="55"/>
      <c r="X1937" s="56"/>
      <c r="Y1937" s="56"/>
      <c r="Z1937" s="32"/>
      <c r="AA1937" s="32"/>
      <c r="AB1937" s="50"/>
    </row>
    <row r="1938" spans="3:28" x14ac:dyDescent="0.25">
      <c r="C1938" s="73"/>
      <c r="D1938" s="55"/>
      <c r="E1938" s="56"/>
      <c r="F1938" s="56"/>
      <c r="G1938" s="66"/>
      <c r="H1938" s="32"/>
      <c r="I1938" s="50"/>
      <c r="L1938" s="73"/>
      <c r="M1938" s="55"/>
      <c r="N1938" s="56"/>
      <c r="O1938" s="56"/>
      <c r="P1938" s="66"/>
      <c r="Q1938" s="32"/>
      <c r="R1938" s="50"/>
      <c r="V1938" s="73"/>
      <c r="W1938" s="55"/>
      <c r="X1938" s="56"/>
      <c r="Y1938" s="56"/>
      <c r="Z1938" s="32"/>
      <c r="AA1938" s="32"/>
      <c r="AB1938" s="50"/>
    </row>
    <row r="1939" spans="3:28" x14ac:dyDescent="0.25">
      <c r="C1939" s="73"/>
      <c r="D1939" s="55"/>
      <c r="E1939" s="56"/>
      <c r="F1939" s="56"/>
      <c r="G1939" s="66"/>
      <c r="H1939" s="32"/>
      <c r="I1939" s="50"/>
      <c r="L1939" s="73"/>
      <c r="M1939" s="55"/>
      <c r="N1939" s="56"/>
      <c r="O1939" s="56"/>
      <c r="P1939" s="66"/>
      <c r="Q1939" s="32"/>
      <c r="R1939" s="50"/>
      <c r="V1939" s="73"/>
      <c r="W1939" s="55"/>
      <c r="X1939" s="56"/>
      <c r="Y1939" s="56"/>
      <c r="Z1939" s="32"/>
      <c r="AA1939" s="32"/>
      <c r="AB1939" s="50"/>
    </row>
    <row r="1940" spans="3:28" x14ac:dyDescent="0.25">
      <c r="C1940" s="73"/>
      <c r="D1940" s="55"/>
      <c r="E1940" s="56"/>
      <c r="F1940" s="56"/>
      <c r="G1940" s="66"/>
      <c r="H1940" s="32"/>
      <c r="I1940" s="50"/>
      <c r="L1940" s="73"/>
      <c r="M1940" s="55"/>
      <c r="N1940" s="56"/>
      <c r="O1940" s="56"/>
      <c r="P1940" s="66"/>
      <c r="Q1940" s="32"/>
      <c r="R1940" s="50"/>
      <c r="V1940" s="73"/>
      <c r="W1940" s="55"/>
      <c r="X1940" s="56"/>
      <c r="Y1940" s="56"/>
      <c r="Z1940" s="32"/>
      <c r="AA1940" s="32"/>
      <c r="AB1940" s="50"/>
    </row>
    <row r="1941" spans="3:28" x14ac:dyDescent="0.25">
      <c r="C1941" s="73"/>
      <c r="D1941" s="55"/>
      <c r="E1941" s="56"/>
      <c r="F1941" s="56"/>
      <c r="G1941" s="66"/>
      <c r="H1941" s="32"/>
      <c r="I1941" s="50"/>
      <c r="L1941" s="73"/>
      <c r="M1941" s="55"/>
      <c r="N1941" s="56"/>
      <c r="O1941" s="56"/>
      <c r="P1941" s="66"/>
      <c r="Q1941" s="32"/>
      <c r="R1941" s="50"/>
      <c r="V1941" s="73"/>
      <c r="W1941" s="55"/>
      <c r="X1941" s="56"/>
      <c r="Y1941" s="56"/>
      <c r="Z1941" s="32"/>
      <c r="AA1941" s="32"/>
      <c r="AB1941" s="50"/>
    </row>
    <row r="1942" spans="3:28" x14ac:dyDescent="0.25">
      <c r="C1942" s="73"/>
      <c r="D1942" s="55"/>
      <c r="E1942" s="56"/>
      <c r="F1942" s="56"/>
      <c r="G1942" s="66"/>
      <c r="H1942" s="32"/>
      <c r="I1942" s="50"/>
      <c r="L1942" s="73"/>
      <c r="M1942" s="55"/>
      <c r="N1942" s="56"/>
      <c r="O1942" s="56"/>
      <c r="P1942" s="66"/>
      <c r="Q1942" s="32"/>
      <c r="R1942" s="50"/>
      <c r="V1942" s="73"/>
      <c r="W1942" s="55"/>
      <c r="X1942" s="56"/>
      <c r="Y1942" s="56"/>
      <c r="Z1942" s="32"/>
      <c r="AA1942" s="32"/>
      <c r="AB1942" s="50"/>
    </row>
    <row r="1943" spans="3:28" x14ac:dyDescent="0.25">
      <c r="C1943" s="73"/>
      <c r="D1943" s="55"/>
      <c r="E1943" s="56"/>
      <c r="F1943" s="56"/>
      <c r="G1943" s="66"/>
      <c r="H1943" s="32"/>
      <c r="I1943" s="50"/>
      <c r="L1943" s="73"/>
      <c r="M1943" s="55"/>
      <c r="N1943" s="56"/>
      <c r="O1943" s="56"/>
      <c r="P1943" s="66"/>
      <c r="Q1943" s="32"/>
      <c r="R1943" s="50"/>
      <c r="V1943" s="73"/>
      <c r="W1943" s="55"/>
      <c r="X1943" s="56"/>
      <c r="Y1943" s="56"/>
      <c r="Z1943" s="32"/>
      <c r="AA1943" s="32"/>
      <c r="AB1943" s="50"/>
    </row>
    <row r="1944" spans="3:28" x14ac:dyDescent="0.25">
      <c r="C1944" s="73"/>
      <c r="D1944" s="55"/>
      <c r="E1944" s="56"/>
      <c r="F1944" s="56"/>
      <c r="G1944" s="66"/>
      <c r="H1944" s="32"/>
      <c r="I1944" s="50"/>
      <c r="L1944" s="73"/>
      <c r="M1944" s="55"/>
      <c r="N1944" s="56"/>
      <c r="O1944" s="56"/>
      <c r="P1944" s="66"/>
      <c r="Q1944" s="32"/>
      <c r="R1944" s="50"/>
      <c r="V1944" s="73"/>
      <c r="W1944" s="55"/>
      <c r="X1944" s="56"/>
      <c r="Y1944" s="56"/>
      <c r="Z1944" s="32"/>
      <c r="AA1944" s="32"/>
      <c r="AB1944" s="50"/>
    </row>
    <row r="1945" spans="3:28" x14ac:dyDescent="0.25">
      <c r="C1945" s="73"/>
      <c r="D1945" s="55"/>
      <c r="E1945" s="56"/>
      <c r="F1945" s="56"/>
      <c r="G1945" s="66"/>
      <c r="H1945" s="32"/>
      <c r="I1945" s="50"/>
      <c r="L1945" s="73"/>
      <c r="M1945" s="55"/>
      <c r="N1945" s="56"/>
      <c r="O1945" s="56"/>
      <c r="P1945" s="66"/>
      <c r="Q1945" s="32"/>
      <c r="R1945" s="50"/>
      <c r="V1945" s="73"/>
      <c r="W1945" s="55"/>
      <c r="X1945" s="56"/>
      <c r="Y1945" s="56"/>
      <c r="Z1945" s="32"/>
      <c r="AA1945" s="32"/>
      <c r="AB1945" s="50"/>
    </row>
    <row r="1946" spans="3:28" x14ac:dyDescent="0.25">
      <c r="C1946" s="73"/>
      <c r="D1946" s="55"/>
      <c r="E1946" s="56"/>
      <c r="F1946" s="56"/>
      <c r="G1946" s="66"/>
      <c r="H1946" s="32"/>
      <c r="I1946" s="50"/>
      <c r="L1946" s="73"/>
      <c r="M1946" s="55"/>
      <c r="N1946" s="56"/>
      <c r="O1946" s="56"/>
      <c r="P1946" s="66"/>
      <c r="Q1946" s="32"/>
      <c r="R1946" s="50"/>
      <c r="V1946" s="73"/>
      <c r="W1946" s="55"/>
      <c r="X1946" s="56"/>
      <c r="Y1946" s="56"/>
      <c r="Z1946" s="32"/>
      <c r="AA1946" s="32"/>
      <c r="AB1946" s="50"/>
    </row>
    <row r="1947" spans="3:28" x14ac:dyDescent="0.25">
      <c r="C1947" s="73"/>
      <c r="D1947" s="55"/>
      <c r="E1947" s="56"/>
      <c r="F1947" s="56"/>
      <c r="G1947" s="66"/>
      <c r="H1947" s="32"/>
      <c r="I1947" s="50"/>
      <c r="L1947" s="73"/>
      <c r="M1947" s="55"/>
      <c r="N1947" s="56"/>
      <c r="O1947" s="56"/>
      <c r="P1947" s="66"/>
      <c r="Q1947" s="32"/>
      <c r="R1947" s="50"/>
      <c r="V1947" s="73"/>
      <c r="W1947" s="55"/>
      <c r="X1947" s="56"/>
      <c r="Y1947" s="56"/>
      <c r="Z1947" s="32"/>
      <c r="AA1947" s="32"/>
      <c r="AB1947" s="50"/>
    </row>
    <row r="1948" spans="3:28" x14ac:dyDescent="0.25">
      <c r="C1948" s="73"/>
      <c r="D1948" s="55"/>
      <c r="E1948" s="56"/>
      <c r="F1948" s="56"/>
      <c r="G1948" s="66"/>
      <c r="H1948" s="32"/>
      <c r="I1948" s="50"/>
      <c r="L1948" s="73"/>
      <c r="M1948" s="55"/>
      <c r="N1948" s="56"/>
      <c r="O1948" s="56"/>
      <c r="P1948" s="66"/>
      <c r="Q1948" s="32"/>
      <c r="R1948" s="50"/>
      <c r="V1948" s="73"/>
      <c r="W1948" s="55"/>
      <c r="X1948" s="56"/>
      <c r="Y1948" s="56"/>
      <c r="Z1948" s="32"/>
      <c r="AA1948" s="32"/>
      <c r="AB1948" s="50"/>
    </row>
    <row r="1949" spans="3:28" x14ac:dyDescent="0.25">
      <c r="C1949" s="73"/>
      <c r="D1949" s="55"/>
      <c r="E1949" s="56"/>
      <c r="F1949" s="56"/>
      <c r="G1949" s="66"/>
      <c r="H1949" s="32"/>
      <c r="I1949" s="50"/>
      <c r="L1949" s="73"/>
      <c r="M1949" s="55"/>
      <c r="N1949" s="56"/>
      <c r="O1949" s="56"/>
      <c r="P1949" s="66"/>
      <c r="Q1949" s="32"/>
      <c r="R1949" s="50"/>
      <c r="V1949" s="73"/>
      <c r="W1949" s="55"/>
      <c r="X1949" s="56"/>
      <c r="Y1949" s="56"/>
      <c r="Z1949" s="32"/>
      <c r="AA1949" s="32"/>
      <c r="AB1949" s="50"/>
    </row>
    <row r="1950" spans="3:28" x14ac:dyDescent="0.25">
      <c r="C1950" s="73"/>
      <c r="D1950" s="55"/>
      <c r="E1950" s="56"/>
      <c r="F1950" s="56"/>
      <c r="G1950" s="66"/>
      <c r="H1950" s="32"/>
      <c r="I1950" s="50"/>
      <c r="L1950" s="73"/>
      <c r="M1950" s="55"/>
      <c r="N1950" s="56"/>
      <c r="O1950" s="56"/>
      <c r="P1950" s="66"/>
      <c r="Q1950" s="32"/>
      <c r="R1950" s="50"/>
      <c r="V1950" s="73"/>
      <c r="W1950" s="55"/>
      <c r="X1950" s="56"/>
      <c r="Y1950" s="56"/>
      <c r="Z1950" s="32"/>
      <c r="AA1950" s="32"/>
      <c r="AB1950" s="50"/>
    </row>
    <row r="1951" spans="3:28" x14ac:dyDescent="0.25">
      <c r="C1951" s="73"/>
      <c r="D1951" s="55"/>
      <c r="E1951" s="56"/>
      <c r="F1951" s="56"/>
      <c r="G1951" s="66"/>
      <c r="H1951" s="32"/>
      <c r="I1951" s="50"/>
      <c r="L1951" s="73"/>
      <c r="M1951" s="55"/>
      <c r="N1951" s="56"/>
      <c r="O1951" s="56"/>
      <c r="P1951" s="66"/>
      <c r="Q1951" s="32"/>
      <c r="R1951" s="50"/>
      <c r="V1951" s="73"/>
      <c r="W1951" s="55"/>
      <c r="X1951" s="56"/>
      <c r="Y1951" s="56"/>
      <c r="Z1951" s="32"/>
      <c r="AA1951" s="32"/>
      <c r="AB1951" s="50"/>
    </row>
    <row r="1952" spans="3:28" x14ac:dyDescent="0.25">
      <c r="C1952" s="73"/>
      <c r="D1952" s="55"/>
      <c r="E1952" s="56"/>
      <c r="F1952" s="56"/>
      <c r="G1952" s="66"/>
      <c r="H1952" s="32"/>
      <c r="I1952" s="50"/>
      <c r="L1952" s="73"/>
      <c r="M1952" s="55"/>
      <c r="N1952" s="56"/>
      <c r="O1952" s="56"/>
      <c r="P1952" s="66"/>
      <c r="Q1952" s="32"/>
      <c r="R1952" s="50"/>
      <c r="V1952" s="73"/>
      <c r="W1952" s="55"/>
      <c r="X1952" s="56"/>
      <c r="Y1952" s="56"/>
      <c r="Z1952" s="32"/>
      <c r="AA1952" s="32"/>
      <c r="AB1952" s="50"/>
    </row>
    <row r="1953" spans="3:28" x14ac:dyDescent="0.25">
      <c r="C1953" s="73"/>
      <c r="D1953" s="55"/>
      <c r="E1953" s="56"/>
      <c r="F1953" s="56"/>
      <c r="G1953" s="66"/>
      <c r="H1953" s="32"/>
      <c r="I1953" s="50"/>
      <c r="L1953" s="73"/>
      <c r="M1953" s="55"/>
      <c r="N1953" s="56"/>
      <c r="O1953" s="56"/>
      <c r="P1953" s="66"/>
      <c r="Q1953" s="32"/>
      <c r="R1953" s="50"/>
      <c r="V1953" s="73"/>
      <c r="W1953" s="55"/>
      <c r="X1953" s="56"/>
      <c r="Y1953" s="56"/>
      <c r="Z1953" s="32"/>
      <c r="AA1953" s="32"/>
      <c r="AB1953" s="50"/>
    </row>
    <row r="1954" spans="3:28" x14ac:dyDescent="0.25">
      <c r="C1954" s="73"/>
      <c r="D1954" s="55"/>
      <c r="E1954" s="56"/>
      <c r="F1954" s="56"/>
      <c r="G1954" s="66"/>
      <c r="H1954" s="32"/>
      <c r="I1954" s="50"/>
      <c r="L1954" s="73"/>
      <c r="M1954" s="55"/>
      <c r="N1954" s="56"/>
      <c r="O1954" s="56"/>
      <c r="P1954" s="66"/>
      <c r="Q1954" s="32"/>
      <c r="R1954" s="50"/>
      <c r="V1954" s="73"/>
      <c r="W1954" s="55"/>
      <c r="X1954" s="56"/>
      <c r="Y1954" s="56"/>
      <c r="Z1954" s="32"/>
      <c r="AA1954" s="32"/>
      <c r="AB1954" s="50"/>
    </row>
    <row r="1955" spans="3:28" x14ac:dyDescent="0.25">
      <c r="C1955" s="73"/>
      <c r="D1955" s="55"/>
      <c r="E1955" s="56"/>
      <c r="F1955" s="56"/>
      <c r="G1955" s="66"/>
      <c r="H1955" s="32"/>
      <c r="I1955" s="50"/>
      <c r="L1955" s="73"/>
      <c r="M1955" s="55"/>
      <c r="N1955" s="56"/>
      <c r="O1955" s="56"/>
      <c r="P1955" s="66"/>
      <c r="Q1955" s="32"/>
      <c r="R1955" s="50"/>
      <c r="V1955" s="73"/>
      <c r="W1955" s="55"/>
      <c r="X1955" s="56"/>
      <c r="Y1955" s="56"/>
      <c r="Z1955" s="32"/>
      <c r="AA1955" s="32"/>
      <c r="AB1955" s="50"/>
    </row>
    <row r="1956" spans="3:28" x14ac:dyDescent="0.25">
      <c r="C1956" s="73"/>
      <c r="D1956" s="55"/>
      <c r="E1956" s="56"/>
      <c r="F1956" s="56"/>
      <c r="G1956" s="66"/>
      <c r="H1956" s="32"/>
      <c r="I1956" s="50"/>
      <c r="L1956" s="73"/>
      <c r="M1956" s="55"/>
      <c r="N1956" s="56"/>
      <c r="O1956" s="56"/>
      <c r="P1956" s="66"/>
      <c r="Q1956" s="32"/>
      <c r="R1956" s="50"/>
      <c r="V1956" s="73"/>
      <c r="W1956" s="55"/>
      <c r="X1956" s="56"/>
      <c r="Y1956" s="56"/>
      <c r="Z1956" s="32"/>
      <c r="AA1956" s="32"/>
      <c r="AB1956" s="50"/>
    </row>
    <row r="1957" spans="3:28" x14ac:dyDescent="0.25">
      <c r="C1957" s="73"/>
      <c r="D1957" s="55"/>
      <c r="E1957" s="56"/>
      <c r="F1957" s="56"/>
      <c r="G1957" s="66"/>
      <c r="H1957" s="32"/>
      <c r="I1957" s="50"/>
      <c r="L1957" s="73"/>
      <c r="M1957" s="55"/>
      <c r="N1957" s="56"/>
      <c r="O1957" s="56"/>
      <c r="P1957" s="66"/>
      <c r="Q1957" s="32"/>
      <c r="R1957" s="50"/>
      <c r="V1957" s="73"/>
      <c r="W1957" s="55"/>
      <c r="X1957" s="56"/>
      <c r="Y1957" s="56"/>
      <c r="Z1957" s="32"/>
      <c r="AA1957" s="32"/>
      <c r="AB1957" s="50"/>
    </row>
    <row r="1958" spans="3:28" x14ac:dyDescent="0.25">
      <c r="C1958" s="73"/>
      <c r="D1958" s="55"/>
      <c r="E1958" s="56"/>
      <c r="F1958" s="56"/>
      <c r="G1958" s="66"/>
      <c r="H1958" s="32"/>
      <c r="I1958" s="50"/>
      <c r="L1958" s="73"/>
      <c r="M1958" s="55"/>
      <c r="N1958" s="56"/>
      <c r="O1958" s="56"/>
      <c r="P1958" s="66"/>
      <c r="Q1958" s="32"/>
      <c r="R1958" s="50"/>
      <c r="V1958" s="73"/>
      <c r="W1958" s="55"/>
      <c r="X1958" s="56"/>
      <c r="Y1958" s="56"/>
      <c r="Z1958" s="32"/>
      <c r="AA1958" s="32"/>
      <c r="AB1958" s="50"/>
    </row>
    <row r="1959" spans="3:28" x14ac:dyDescent="0.25">
      <c r="C1959" s="73"/>
      <c r="D1959" s="55"/>
      <c r="E1959" s="56"/>
      <c r="F1959" s="56"/>
      <c r="G1959" s="66"/>
      <c r="H1959" s="32"/>
      <c r="I1959" s="50"/>
      <c r="L1959" s="73"/>
      <c r="M1959" s="55"/>
      <c r="N1959" s="56"/>
      <c r="O1959" s="56"/>
      <c r="P1959" s="66"/>
      <c r="Q1959" s="32"/>
      <c r="R1959" s="50"/>
      <c r="V1959" s="73"/>
      <c r="W1959" s="55"/>
      <c r="X1959" s="56"/>
      <c r="Y1959" s="56"/>
      <c r="Z1959" s="32"/>
      <c r="AA1959" s="32"/>
      <c r="AB1959" s="50"/>
    </row>
    <row r="1960" spans="3:28" x14ac:dyDescent="0.25">
      <c r="C1960" s="73"/>
      <c r="D1960" s="55"/>
      <c r="E1960" s="56"/>
      <c r="F1960" s="56"/>
      <c r="G1960" s="66"/>
      <c r="H1960" s="32"/>
      <c r="I1960" s="50"/>
      <c r="L1960" s="73"/>
      <c r="M1960" s="55"/>
      <c r="N1960" s="56"/>
      <c r="O1960" s="56"/>
      <c r="P1960" s="66"/>
      <c r="Q1960" s="32"/>
      <c r="R1960" s="50"/>
      <c r="V1960" s="73"/>
      <c r="W1960" s="55"/>
      <c r="X1960" s="56"/>
      <c r="Y1960" s="56"/>
      <c r="Z1960" s="32"/>
      <c r="AA1960" s="32"/>
      <c r="AB1960" s="50"/>
    </row>
    <row r="1961" spans="3:28" x14ac:dyDescent="0.25">
      <c r="C1961" s="73"/>
      <c r="D1961" s="55"/>
      <c r="E1961" s="56"/>
      <c r="F1961" s="56"/>
      <c r="G1961" s="66"/>
      <c r="H1961" s="32"/>
      <c r="I1961" s="50"/>
      <c r="L1961" s="73"/>
      <c r="M1961" s="55"/>
      <c r="N1961" s="56"/>
      <c r="O1961" s="56"/>
      <c r="P1961" s="66"/>
      <c r="Q1961" s="32"/>
      <c r="R1961" s="50"/>
      <c r="V1961" s="73"/>
      <c r="W1961" s="55"/>
      <c r="X1961" s="56"/>
      <c r="Y1961" s="56"/>
      <c r="Z1961" s="32"/>
      <c r="AA1961" s="32"/>
      <c r="AB1961" s="50"/>
    </row>
    <row r="1962" spans="3:28" x14ac:dyDescent="0.25">
      <c r="C1962" s="73"/>
      <c r="D1962" s="55"/>
      <c r="E1962" s="56"/>
      <c r="F1962" s="56"/>
      <c r="G1962" s="66"/>
      <c r="H1962" s="32"/>
      <c r="I1962" s="50"/>
      <c r="L1962" s="73"/>
      <c r="M1962" s="55"/>
      <c r="N1962" s="56"/>
      <c r="O1962" s="56"/>
      <c r="P1962" s="66"/>
      <c r="Q1962" s="32"/>
      <c r="R1962" s="50"/>
      <c r="V1962" s="73"/>
      <c r="W1962" s="55"/>
      <c r="X1962" s="56"/>
      <c r="Y1962" s="56"/>
      <c r="Z1962" s="32"/>
      <c r="AA1962" s="32"/>
      <c r="AB1962" s="50"/>
    </row>
    <row r="1963" spans="3:28" x14ac:dyDescent="0.25">
      <c r="C1963" s="73"/>
      <c r="D1963" s="55"/>
      <c r="E1963" s="56"/>
      <c r="F1963" s="56"/>
      <c r="G1963" s="66"/>
      <c r="H1963" s="32"/>
      <c r="I1963" s="50"/>
      <c r="L1963" s="73"/>
      <c r="M1963" s="55"/>
      <c r="N1963" s="56"/>
      <c r="O1963" s="56"/>
      <c r="P1963" s="66"/>
      <c r="Q1963" s="32"/>
      <c r="R1963" s="50"/>
      <c r="V1963" s="73"/>
      <c r="W1963" s="55"/>
      <c r="X1963" s="56"/>
      <c r="Y1963" s="56"/>
      <c r="Z1963" s="32"/>
      <c r="AA1963" s="32"/>
      <c r="AB1963" s="50"/>
    </row>
    <row r="1964" spans="3:28" x14ac:dyDescent="0.25">
      <c r="C1964" s="73"/>
      <c r="D1964" s="55"/>
      <c r="E1964" s="56"/>
      <c r="F1964" s="56"/>
      <c r="G1964" s="66"/>
      <c r="H1964" s="32"/>
      <c r="I1964" s="50"/>
      <c r="L1964" s="73"/>
      <c r="M1964" s="55"/>
      <c r="N1964" s="56"/>
      <c r="O1964" s="56"/>
      <c r="P1964" s="66"/>
      <c r="Q1964" s="32"/>
      <c r="R1964" s="50"/>
      <c r="V1964" s="73"/>
      <c r="W1964" s="55"/>
      <c r="X1964" s="56"/>
      <c r="Y1964" s="56"/>
      <c r="Z1964" s="32"/>
      <c r="AA1964" s="32"/>
      <c r="AB1964" s="50"/>
    </row>
    <row r="1965" spans="3:28" x14ac:dyDescent="0.25">
      <c r="C1965" s="73"/>
      <c r="D1965" s="55"/>
      <c r="E1965" s="56"/>
      <c r="F1965" s="56"/>
      <c r="G1965" s="66"/>
      <c r="H1965" s="32"/>
      <c r="I1965" s="50"/>
      <c r="L1965" s="73"/>
      <c r="M1965" s="55"/>
      <c r="N1965" s="56"/>
      <c r="O1965" s="56"/>
      <c r="P1965" s="66"/>
      <c r="Q1965" s="32"/>
      <c r="R1965" s="50"/>
      <c r="V1965" s="73"/>
      <c r="W1965" s="55"/>
      <c r="X1965" s="56"/>
      <c r="Y1965" s="56"/>
      <c r="Z1965" s="32"/>
      <c r="AA1965" s="32"/>
      <c r="AB1965" s="50"/>
    </row>
    <row r="1966" spans="3:28" x14ac:dyDescent="0.25">
      <c r="C1966" s="73"/>
      <c r="D1966" s="55"/>
      <c r="E1966" s="56"/>
      <c r="F1966" s="56"/>
      <c r="G1966" s="66"/>
      <c r="H1966" s="32"/>
      <c r="I1966" s="50"/>
      <c r="L1966" s="73"/>
      <c r="M1966" s="55"/>
      <c r="N1966" s="56"/>
      <c r="O1966" s="56"/>
      <c r="P1966" s="66"/>
      <c r="Q1966" s="32"/>
      <c r="R1966" s="50"/>
      <c r="V1966" s="73"/>
      <c r="W1966" s="55"/>
      <c r="X1966" s="56"/>
      <c r="Y1966" s="56"/>
      <c r="Z1966" s="32"/>
      <c r="AA1966" s="32"/>
      <c r="AB1966" s="50"/>
    </row>
    <row r="1967" spans="3:28" x14ac:dyDescent="0.25">
      <c r="C1967" s="73"/>
      <c r="D1967" s="55"/>
      <c r="E1967" s="56"/>
      <c r="F1967" s="56"/>
      <c r="G1967" s="66"/>
      <c r="H1967" s="32"/>
      <c r="I1967" s="50"/>
      <c r="L1967" s="73"/>
      <c r="M1967" s="55"/>
      <c r="N1967" s="56"/>
      <c r="O1967" s="56"/>
      <c r="P1967" s="66"/>
      <c r="Q1967" s="32"/>
      <c r="R1967" s="50"/>
      <c r="V1967" s="73"/>
      <c r="W1967" s="55"/>
      <c r="X1967" s="56"/>
      <c r="Y1967" s="56"/>
      <c r="Z1967" s="32"/>
      <c r="AA1967" s="32"/>
      <c r="AB1967" s="50"/>
    </row>
    <row r="1968" spans="3:28" x14ac:dyDescent="0.25">
      <c r="C1968" s="73"/>
      <c r="D1968" s="55"/>
      <c r="E1968" s="56"/>
      <c r="F1968" s="56"/>
      <c r="G1968" s="66"/>
      <c r="H1968" s="32"/>
      <c r="I1968" s="50"/>
      <c r="L1968" s="73"/>
      <c r="M1968" s="55"/>
      <c r="N1968" s="56"/>
      <c r="O1968" s="56"/>
      <c r="P1968" s="66"/>
      <c r="Q1968" s="32"/>
      <c r="R1968" s="50"/>
      <c r="V1968" s="73"/>
      <c r="W1968" s="55"/>
      <c r="X1968" s="56"/>
      <c r="Y1968" s="56"/>
      <c r="Z1968" s="32"/>
      <c r="AA1968" s="32"/>
      <c r="AB1968" s="50"/>
    </row>
    <row r="1969" spans="3:28" x14ac:dyDescent="0.25">
      <c r="C1969" s="73"/>
      <c r="D1969" s="55"/>
      <c r="E1969" s="56"/>
      <c r="F1969" s="56"/>
      <c r="G1969" s="66"/>
      <c r="H1969" s="32"/>
      <c r="I1969" s="50"/>
      <c r="L1969" s="73"/>
      <c r="M1969" s="55"/>
      <c r="N1969" s="56"/>
      <c r="O1969" s="56"/>
      <c r="P1969" s="66"/>
      <c r="Q1969" s="32"/>
      <c r="R1969" s="50"/>
      <c r="V1969" s="73"/>
      <c r="W1969" s="55"/>
      <c r="X1969" s="56"/>
      <c r="Y1969" s="56"/>
      <c r="Z1969" s="32"/>
      <c r="AA1969" s="32"/>
      <c r="AB1969" s="50"/>
    </row>
    <row r="1970" spans="3:28" x14ac:dyDescent="0.25">
      <c r="C1970" s="73"/>
      <c r="D1970" s="55"/>
      <c r="E1970" s="56"/>
      <c r="F1970" s="56"/>
      <c r="G1970" s="66"/>
      <c r="H1970" s="32"/>
      <c r="I1970" s="50"/>
      <c r="L1970" s="73"/>
      <c r="M1970" s="55"/>
      <c r="N1970" s="56"/>
      <c r="O1970" s="56"/>
      <c r="P1970" s="66"/>
      <c r="Q1970" s="32"/>
      <c r="R1970" s="50"/>
      <c r="V1970" s="73"/>
      <c r="W1970" s="55"/>
      <c r="X1970" s="56"/>
      <c r="Y1970" s="56"/>
      <c r="Z1970" s="32"/>
      <c r="AA1970" s="32"/>
      <c r="AB1970" s="50"/>
    </row>
    <row r="1971" spans="3:28" x14ac:dyDescent="0.25">
      <c r="C1971" s="73"/>
      <c r="D1971" s="55"/>
      <c r="E1971" s="56"/>
      <c r="F1971" s="56"/>
      <c r="G1971" s="66"/>
      <c r="H1971" s="32"/>
      <c r="I1971" s="50"/>
      <c r="L1971" s="73"/>
      <c r="M1971" s="55"/>
      <c r="N1971" s="56"/>
      <c r="O1971" s="56"/>
      <c r="P1971" s="66"/>
      <c r="Q1971" s="32"/>
      <c r="R1971" s="50"/>
      <c r="V1971" s="73"/>
      <c r="W1971" s="55"/>
      <c r="X1971" s="56"/>
      <c r="Y1971" s="56"/>
      <c r="Z1971" s="32"/>
      <c r="AA1971" s="32"/>
      <c r="AB1971" s="50"/>
    </row>
    <row r="1972" spans="3:28" x14ac:dyDescent="0.25">
      <c r="C1972" s="73"/>
      <c r="D1972" s="55"/>
      <c r="E1972" s="56"/>
      <c r="F1972" s="56"/>
      <c r="G1972" s="66"/>
      <c r="H1972" s="32"/>
      <c r="I1972" s="50"/>
      <c r="L1972" s="73"/>
      <c r="M1972" s="55"/>
      <c r="N1972" s="56"/>
      <c r="O1972" s="56"/>
      <c r="P1972" s="66"/>
      <c r="Q1972" s="32"/>
      <c r="R1972" s="50"/>
      <c r="V1972" s="73"/>
      <c r="W1972" s="55"/>
      <c r="X1972" s="56"/>
      <c r="Y1972" s="56"/>
      <c r="Z1972" s="32"/>
      <c r="AA1972" s="32"/>
      <c r="AB1972" s="50"/>
    </row>
    <row r="1973" spans="3:28" x14ac:dyDescent="0.25">
      <c r="C1973" s="73"/>
      <c r="D1973" s="55"/>
      <c r="E1973" s="56"/>
      <c r="F1973" s="56"/>
      <c r="G1973" s="66"/>
      <c r="H1973" s="32"/>
      <c r="I1973" s="50"/>
      <c r="L1973" s="73"/>
      <c r="M1973" s="55"/>
      <c r="N1973" s="56"/>
      <c r="O1973" s="56"/>
      <c r="P1973" s="66"/>
      <c r="Q1973" s="32"/>
      <c r="R1973" s="50"/>
      <c r="V1973" s="73"/>
      <c r="W1973" s="55"/>
      <c r="X1973" s="56"/>
      <c r="Y1973" s="56"/>
      <c r="Z1973" s="32"/>
      <c r="AA1973" s="32"/>
      <c r="AB1973" s="50"/>
    </row>
    <row r="1974" spans="3:28" x14ac:dyDescent="0.25">
      <c r="C1974" s="73"/>
      <c r="D1974" s="55"/>
      <c r="E1974" s="56"/>
      <c r="F1974" s="56"/>
      <c r="G1974" s="66"/>
      <c r="H1974" s="32"/>
      <c r="I1974" s="50"/>
      <c r="L1974" s="73"/>
      <c r="M1974" s="55"/>
      <c r="N1974" s="56"/>
      <c r="O1974" s="56"/>
      <c r="P1974" s="66"/>
      <c r="Q1974" s="32"/>
      <c r="R1974" s="50"/>
      <c r="V1974" s="73"/>
      <c r="W1974" s="55"/>
      <c r="X1974" s="56"/>
      <c r="Y1974" s="56"/>
      <c r="Z1974" s="32"/>
      <c r="AA1974" s="32"/>
      <c r="AB1974" s="50"/>
    </row>
    <row r="1975" spans="3:28" x14ac:dyDescent="0.25">
      <c r="C1975" s="73"/>
      <c r="D1975" s="55"/>
      <c r="E1975" s="56"/>
      <c r="F1975" s="56"/>
      <c r="G1975" s="66"/>
      <c r="H1975" s="32"/>
      <c r="I1975" s="50"/>
      <c r="L1975" s="73"/>
      <c r="M1975" s="55"/>
      <c r="N1975" s="56"/>
      <c r="O1975" s="56"/>
      <c r="P1975" s="66"/>
      <c r="Q1975" s="32"/>
      <c r="R1975" s="50"/>
      <c r="V1975" s="74"/>
      <c r="W1975" s="55"/>
      <c r="X1975" s="56"/>
      <c r="Y1975" s="56"/>
      <c r="Z1975" s="32"/>
      <c r="AA1975" s="32"/>
      <c r="AB1975" s="50"/>
    </row>
    <row r="1976" spans="3:28" x14ac:dyDescent="0.25">
      <c r="C1976" s="73"/>
      <c r="D1976" s="55"/>
      <c r="E1976" s="56"/>
      <c r="F1976" s="56"/>
      <c r="G1976" s="66"/>
      <c r="H1976" s="32"/>
      <c r="I1976" s="50"/>
      <c r="L1976" s="73"/>
      <c r="M1976" s="55"/>
      <c r="N1976" s="56"/>
      <c r="O1976" s="56"/>
      <c r="P1976" s="66"/>
      <c r="Q1976" s="32"/>
      <c r="R1976" s="50"/>
      <c r="V1976" s="50"/>
      <c r="W1976" s="50"/>
      <c r="X1976" s="50"/>
      <c r="Y1976" s="50"/>
      <c r="Z1976" s="50"/>
      <c r="AA1976" s="50"/>
      <c r="AB1976" s="50"/>
    </row>
    <row r="1977" spans="3:28" x14ac:dyDescent="0.25">
      <c r="C1977" s="73"/>
      <c r="D1977" s="55"/>
      <c r="E1977" s="56"/>
      <c r="F1977" s="56"/>
      <c r="G1977" s="66"/>
      <c r="H1977" s="32"/>
      <c r="I1977" s="50"/>
      <c r="L1977" s="73"/>
      <c r="M1977" s="55"/>
      <c r="N1977" s="56"/>
      <c r="O1977" s="56"/>
      <c r="P1977" s="66"/>
      <c r="Q1977" s="32"/>
      <c r="R1977" s="50"/>
      <c r="V1977" s="50"/>
      <c r="W1977" s="50"/>
      <c r="X1977" s="50"/>
      <c r="Y1977" s="50"/>
      <c r="Z1977" s="50"/>
      <c r="AA1977" s="50"/>
      <c r="AB1977" s="50"/>
    </row>
    <row r="1978" spans="3:28" x14ac:dyDescent="0.25">
      <c r="C1978" s="73"/>
      <c r="D1978" s="55"/>
      <c r="E1978" s="56"/>
      <c r="F1978" s="56"/>
      <c r="G1978" s="66"/>
      <c r="H1978" s="32"/>
      <c r="I1978" s="50"/>
      <c r="L1978" s="73"/>
      <c r="M1978" s="55"/>
      <c r="N1978" s="56"/>
      <c r="O1978" s="56"/>
      <c r="P1978" s="66"/>
      <c r="Q1978" s="32"/>
      <c r="R1978" s="50"/>
    </row>
    <row r="1979" spans="3:28" x14ac:dyDescent="0.25">
      <c r="C1979" s="73"/>
      <c r="D1979" s="55"/>
      <c r="E1979" s="56"/>
      <c r="F1979" s="56"/>
      <c r="G1979" s="66"/>
      <c r="H1979" s="32"/>
      <c r="I1979" s="50"/>
      <c r="L1979" s="73"/>
      <c r="M1979" s="55"/>
      <c r="N1979" s="56"/>
      <c r="O1979" s="56"/>
      <c r="P1979" s="66"/>
      <c r="Q1979" s="32"/>
      <c r="R1979" s="50"/>
    </row>
    <row r="1980" spans="3:28" x14ac:dyDescent="0.25">
      <c r="C1980" s="73"/>
      <c r="D1980" s="55"/>
      <c r="E1980" s="56"/>
      <c r="F1980" s="56"/>
      <c r="G1980" s="66"/>
      <c r="H1980" s="32"/>
      <c r="I1980" s="50"/>
      <c r="L1980" s="73"/>
      <c r="M1980" s="55"/>
      <c r="N1980" s="56"/>
      <c r="O1980" s="56"/>
      <c r="P1980" s="66"/>
      <c r="Q1980" s="32"/>
      <c r="R1980" s="50"/>
    </row>
    <row r="1981" spans="3:28" x14ac:dyDescent="0.25">
      <c r="C1981" s="73"/>
      <c r="D1981" s="55"/>
      <c r="E1981" s="56"/>
      <c r="F1981" s="56"/>
      <c r="G1981" s="66"/>
      <c r="H1981" s="32"/>
      <c r="I1981" s="50"/>
      <c r="L1981" s="73"/>
      <c r="M1981" s="55"/>
      <c r="N1981" s="56"/>
      <c r="O1981" s="56"/>
      <c r="P1981" s="66"/>
      <c r="Q1981" s="32"/>
      <c r="R1981" s="50"/>
    </row>
    <row r="1982" spans="3:28" x14ac:dyDescent="0.25">
      <c r="C1982" s="74"/>
      <c r="D1982" s="55"/>
      <c r="E1982" s="56"/>
      <c r="F1982" s="56"/>
      <c r="G1982" s="66"/>
      <c r="H1982" s="32"/>
      <c r="I1982" s="50"/>
      <c r="L1982" s="74"/>
      <c r="M1982" s="55"/>
      <c r="N1982" s="56"/>
      <c r="O1982" s="56"/>
      <c r="P1982" s="66"/>
      <c r="Q1982" s="32"/>
      <c r="R1982" s="50"/>
    </row>
    <row r="1983" spans="3:28" x14ac:dyDescent="0.25">
      <c r="C1983" s="50"/>
      <c r="D1983" s="50"/>
      <c r="E1983" s="50"/>
      <c r="F1983" s="50"/>
      <c r="G1983" s="50"/>
      <c r="H1983" s="50"/>
      <c r="I1983" s="50"/>
      <c r="L1983" s="50"/>
      <c r="M1983" s="50"/>
      <c r="N1983" s="50"/>
      <c r="O1983" s="50"/>
      <c r="P1983" s="50"/>
      <c r="Q1983" s="50"/>
      <c r="R1983" s="50"/>
    </row>
    <row r="1984" spans="3:28" x14ac:dyDescent="0.25">
      <c r="C1984" s="50"/>
      <c r="D1984" s="50"/>
      <c r="E1984" s="50"/>
      <c r="F1984" s="50"/>
      <c r="G1984" s="50"/>
      <c r="H1984" s="50"/>
      <c r="I1984" s="50"/>
      <c r="L1984" s="50"/>
      <c r="M1984" s="50"/>
      <c r="N1984" s="50"/>
      <c r="O1984" s="50"/>
      <c r="P1984" s="50"/>
      <c r="Q1984" s="50"/>
      <c r="R1984" s="50"/>
    </row>
  </sheetData>
  <mergeCells count="1718">
    <mergeCell ref="T1289:T1290"/>
    <mergeCell ref="U1289:U1290"/>
    <mergeCell ref="M1291:M1292"/>
    <mergeCell ref="T1291:T1292"/>
    <mergeCell ref="U1291:U1292"/>
    <mergeCell ref="M1293:N1293"/>
    <mergeCell ref="M1270:M1271"/>
    <mergeCell ref="T1270:T1271"/>
    <mergeCell ref="U1270:U1271"/>
    <mergeCell ref="M1272:M1273"/>
    <mergeCell ref="T1272:T1273"/>
    <mergeCell ref="U1272:U1273"/>
    <mergeCell ref="M1274:M1275"/>
    <mergeCell ref="T1274:T1275"/>
    <mergeCell ref="U1274:U1275"/>
    <mergeCell ref="M1276:M1277"/>
    <mergeCell ref="T1276:T1277"/>
    <mergeCell ref="U1276:U1277"/>
    <mergeCell ref="M1278:M1279"/>
    <mergeCell ref="T1278:T1279"/>
    <mergeCell ref="U1278:U1279"/>
    <mergeCell ref="M1280:M1281"/>
    <mergeCell ref="T1280:T1281"/>
    <mergeCell ref="U1280:U1281"/>
    <mergeCell ref="M1282:M1283"/>
    <mergeCell ref="T1282:T1283"/>
    <mergeCell ref="U1282:U1283"/>
    <mergeCell ref="M1285:M1286"/>
    <mergeCell ref="T1285:T1286"/>
    <mergeCell ref="U1285:U1286"/>
    <mergeCell ref="M1287:M1288"/>
    <mergeCell ref="T1287:T1288"/>
    <mergeCell ref="C1291:C1292"/>
    <mergeCell ref="C1293:D1293"/>
    <mergeCell ref="J1270:J1271"/>
    <mergeCell ref="K1270:K1271"/>
    <mergeCell ref="J1272:J1273"/>
    <mergeCell ref="K1272:K1273"/>
    <mergeCell ref="J1274:J1275"/>
    <mergeCell ref="K1274:K1275"/>
    <mergeCell ref="J1276:J1277"/>
    <mergeCell ref="C1289:C1290"/>
    <mergeCell ref="C1287:C1288"/>
    <mergeCell ref="C1285:C1286"/>
    <mergeCell ref="C1282:C1283"/>
    <mergeCell ref="C1280:C1281"/>
    <mergeCell ref="C1278:C1279"/>
    <mergeCell ref="C1276:C1277"/>
    <mergeCell ref="C1274:C1275"/>
    <mergeCell ref="J1291:J1292"/>
    <mergeCell ref="C1272:C1273"/>
    <mergeCell ref="C1270:C1271"/>
    <mergeCell ref="K1280:K1281"/>
    <mergeCell ref="J1282:J1283"/>
    <mergeCell ref="U1287:U1288"/>
    <mergeCell ref="M1289:M1290"/>
    <mergeCell ref="M1591:M1592"/>
    <mergeCell ref="T1591:T1592"/>
    <mergeCell ref="U1591:U1592"/>
    <mergeCell ref="M1593:M1594"/>
    <mergeCell ref="T1593:T1594"/>
    <mergeCell ref="U1593:U1594"/>
    <mergeCell ref="M1595:N1595"/>
    <mergeCell ref="E1265:H1265"/>
    <mergeCell ref="I1265:I1266"/>
    <mergeCell ref="J1265:J1266"/>
    <mergeCell ref="K1265:K1266"/>
    <mergeCell ref="O1265:R1265"/>
    <mergeCell ref="S1265:S1266"/>
    <mergeCell ref="T1265:T1266"/>
    <mergeCell ref="U1265:U1266"/>
    <mergeCell ref="E1266:F1266"/>
    <mergeCell ref="G1266:H1266"/>
    <mergeCell ref="O1266:P1266"/>
    <mergeCell ref="Q1266:R1266"/>
    <mergeCell ref="K1291:K1292"/>
    <mergeCell ref="J1285:J1286"/>
    <mergeCell ref="K1285:K1286"/>
    <mergeCell ref="J1287:J1288"/>
    <mergeCell ref="K1287:K1288"/>
    <mergeCell ref="J1289:J1290"/>
    <mergeCell ref="K1289:K1290"/>
    <mergeCell ref="K1276:K1277"/>
    <mergeCell ref="J1278:J1279"/>
    <mergeCell ref="K1278:K1279"/>
    <mergeCell ref="J1280:J1281"/>
    <mergeCell ref="M1579:M1580"/>
    <mergeCell ref="T1579:T1580"/>
    <mergeCell ref="U1579:U1580"/>
    <mergeCell ref="M1581:M1582"/>
    <mergeCell ref="T1581:T1582"/>
    <mergeCell ref="U1581:U1582"/>
    <mergeCell ref="M1583:M1584"/>
    <mergeCell ref="T1583:T1584"/>
    <mergeCell ref="U1583:U1584"/>
    <mergeCell ref="M1585:M1586"/>
    <mergeCell ref="T1585:T1586"/>
    <mergeCell ref="U1585:U1586"/>
    <mergeCell ref="M1587:M1588"/>
    <mergeCell ref="T1587:T1588"/>
    <mergeCell ref="U1587:U1588"/>
    <mergeCell ref="M1589:M1590"/>
    <mergeCell ref="T1589:T1590"/>
    <mergeCell ref="U1589:U1590"/>
    <mergeCell ref="M1565:M1566"/>
    <mergeCell ref="T1565:T1566"/>
    <mergeCell ref="U1565:U1566"/>
    <mergeCell ref="M1567:M1568"/>
    <mergeCell ref="T1567:T1568"/>
    <mergeCell ref="U1567:U1568"/>
    <mergeCell ref="M1569:M1570"/>
    <mergeCell ref="T1569:T1570"/>
    <mergeCell ref="U1569:U1570"/>
    <mergeCell ref="M1571:M1572"/>
    <mergeCell ref="T1571:T1572"/>
    <mergeCell ref="U1571:U1572"/>
    <mergeCell ref="M1573:M1574"/>
    <mergeCell ref="T1573:T1574"/>
    <mergeCell ref="U1573:U1574"/>
    <mergeCell ref="M1575:M1578"/>
    <mergeCell ref="T1575:T1578"/>
    <mergeCell ref="U1575:U1578"/>
    <mergeCell ref="M1552:M1553"/>
    <mergeCell ref="T1552:T1553"/>
    <mergeCell ref="U1552:U1553"/>
    <mergeCell ref="M1554:M1555"/>
    <mergeCell ref="T1554:T1555"/>
    <mergeCell ref="U1554:U1555"/>
    <mergeCell ref="M1556:M1557"/>
    <mergeCell ref="T1556:T1557"/>
    <mergeCell ref="U1556:U1557"/>
    <mergeCell ref="M1558:M1559"/>
    <mergeCell ref="T1558:T1559"/>
    <mergeCell ref="U1558:U1559"/>
    <mergeCell ref="M1560:M1561"/>
    <mergeCell ref="T1560:T1561"/>
    <mergeCell ref="U1560:U1561"/>
    <mergeCell ref="M1562:M1564"/>
    <mergeCell ref="T1562:T1564"/>
    <mergeCell ref="U1562:U1564"/>
    <mergeCell ref="M1533:M1534"/>
    <mergeCell ref="T1533:T1534"/>
    <mergeCell ref="U1533:U1534"/>
    <mergeCell ref="M1535:M1537"/>
    <mergeCell ref="T1535:T1537"/>
    <mergeCell ref="U1535:U1537"/>
    <mergeCell ref="M1538:M1541"/>
    <mergeCell ref="T1538:T1541"/>
    <mergeCell ref="U1538:U1541"/>
    <mergeCell ref="M1542:M1543"/>
    <mergeCell ref="T1542:T1543"/>
    <mergeCell ref="U1542:U1543"/>
    <mergeCell ref="M1544:M1547"/>
    <mergeCell ref="T1544:T1547"/>
    <mergeCell ref="U1544:U1547"/>
    <mergeCell ref="M1548:M1551"/>
    <mergeCell ref="T1548:T1551"/>
    <mergeCell ref="U1548:U1551"/>
    <mergeCell ref="M1515:M1517"/>
    <mergeCell ref="T1515:T1517"/>
    <mergeCell ref="U1515:U1517"/>
    <mergeCell ref="M1518:M1520"/>
    <mergeCell ref="T1518:T1520"/>
    <mergeCell ref="U1518:U1520"/>
    <mergeCell ref="M1521:M1522"/>
    <mergeCell ref="T1521:T1523"/>
    <mergeCell ref="U1521:U1523"/>
    <mergeCell ref="M1523:N1523"/>
    <mergeCell ref="M1524:M1526"/>
    <mergeCell ref="T1524:T1526"/>
    <mergeCell ref="U1524:U1526"/>
    <mergeCell ref="M1527:M1530"/>
    <mergeCell ref="T1527:T1530"/>
    <mergeCell ref="U1527:U1530"/>
    <mergeCell ref="M1531:M1532"/>
    <mergeCell ref="T1531:T1532"/>
    <mergeCell ref="U1531:U1532"/>
    <mergeCell ref="M1492:M1493"/>
    <mergeCell ref="T1492:T1493"/>
    <mergeCell ref="U1492:U1493"/>
    <mergeCell ref="M1494:M1498"/>
    <mergeCell ref="T1494:T1498"/>
    <mergeCell ref="U1494:U1498"/>
    <mergeCell ref="M1499:M1501"/>
    <mergeCell ref="T1499:T1501"/>
    <mergeCell ref="U1499:U1501"/>
    <mergeCell ref="M1502:M1504"/>
    <mergeCell ref="T1502:T1504"/>
    <mergeCell ref="U1502:U1504"/>
    <mergeCell ref="M1505:M1509"/>
    <mergeCell ref="T1505:T1509"/>
    <mergeCell ref="U1505:U1509"/>
    <mergeCell ref="M1510:M1514"/>
    <mergeCell ref="T1510:T1514"/>
    <mergeCell ref="U1510:U1514"/>
    <mergeCell ref="M1474:M1475"/>
    <mergeCell ref="T1474:T1475"/>
    <mergeCell ref="U1474:U1475"/>
    <mergeCell ref="M1476:M1477"/>
    <mergeCell ref="T1476:T1477"/>
    <mergeCell ref="U1476:U1477"/>
    <mergeCell ref="M1478:M1479"/>
    <mergeCell ref="T1478:T1479"/>
    <mergeCell ref="U1478:U1479"/>
    <mergeCell ref="M1480:M1481"/>
    <mergeCell ref="T1480:T1481"/>
    <mergeCell ref="U1480:U1481"/>
    <mergeCell ref="M1482:M1488"/>
    <mergeCell ref="T1482:T1488"/>
    <mergeCell ref="U1482:U1488"/>
    <mergeCell ref="M1490:M1491"/>
    <mergeCell ref="T1490:T1491"/>
    <mergeCell ref="U1490:U1491"/>
    <mergeCell ref="M1461:M1463"/>
    <mergeCell ref="T1461:T1463"/>
    <mergeCell ref="U1461:U1463"/>
    <mergeCell ref="M1464:M1465"/>
    <mergeCell ref="T1464:T1465"/>
    <mergeCell ref="U1464:U1465"/>
    <mergeCell ref="M1466:M1467"/>
    <mergeCell ref="T1466:T1467"/>
    <mergeCell ref="U1466:U1467"/>
    <mergeCell ref="M1468:M1469"/>
    <mergeCell ref="T1468:T1469"/>
    <mergeCell ref="U1468:U1469"/>
    <mergeCell ref="M1470:M1471"/>
    <mergeCell ref="T1470:T1471"/>
    <mergeCell ref="U1470:U1471"/>
    <mergeCell ref="M1472:M1473"/>
    <mergeCell ref="T1472:T1473"/>
    <mergeCell ref="U1472:U1473"/>
    <mergeCell ref="M1447:M1448"/>
    <mergeCell ref="T1447:T1448"/>
    <mergeCell ref="U1447:U1448"/>
    <mergeCell ref="M1449:M1450"/>
    <mergeCell ref="T1449:T1450"/>
    <mergeCell ref="U1449:U1450"/>
    <mergeCell ref="M1451:M1454"/>
    <mergeCell ref="T1451:T1454"/>
    <mergeCell ref="U1451:U1454"/>
    <mergeCell ref="M1455:M1456"/>
    <mergeCell ref="T1455:T1456"/>
    <mergeCell ref="U1455:U1456"/>
    <mergeCell ref="M1457:M1458"/>
    <mergeCell ref="T1457:T1458"/>
    <mergeCell ref="U1457:U1458"/>
    <mergeCell ref="M1459:M1460"/>
    <mergeCell ref="T1459:T1460"/>
    <mergeCell ref="U1459:U1460"/>
    <mergeCell ref="M1431:M1434"/>
    <mergeCell ref="T1431:T1434"/>
    <mergeCell ref="U1431:U1434"/>
    <mergeCell ref="M1435:M1438"/>
    <mergeCell ref="T1435:T1438"/>
    <mergeCell ref="U1435:U1438"/>
    <mergeCell ref="M1439:M1440"/>
    <mergeCell ref="T1439:T1440"/>
    <mergeCell ref="U1439:U1440"/>
    <mergeCell ref="M1441:M1442"/>
    <mergeCell ref="T1441:T1442"/>
    <mergeCell ref="U1441:U1442"/>
    <mergeCell ref="M1443:M1444"/>
    <mergeCell ref="T1443:T1444"/>
    <mergeCell ref="U1443:U1444"/>
    <mergeCell ref="M1445:M1446"/>
    <mergeCell ref="T1445:T1446"/>
    <mergeCell ref="U1445:U1446"/>
    <mergeCell ref="M1414:M1415"/>
    <mergeCell ref="T1414:T1415"/>
    <mergeCell ref="U1414:U1415"/>
    <mergeCell ref="M1416:M1417"/>
    <mergeCell ref="T1416:T1417"/>
    <mergeCell ref="U1416:U1417"/>
    <mergeCell ref="M1418:M1419"/>
    <mergeCell ref="T1418:T1419"/>
    <mergeCell ref="U1418:U1419"/>
    <mergeCell ref="M1420:M1422"/>
    <mergeCell ref="T1420:T1422"/>
    <mergeCell ref="U1420:U1422"/>
    <mergeCell ref="M1423:M1426"/>
    <mergeCell ref="T1423:T1426"/>
    <mergeCell ref="U1423:U1426"/>
    <mergeCell ref="M1427:M1430"/>
    <mergeCell ref="T1427:T1430"/>
    <mergeCell ref="U1427:U1430"/>
    <mergeCell ref="M1402:M1403"/>
    <mergeCell ref="T1402:T1403"/>
    <mergeCell ref="U1402:U1403"/>
    <mergeCell ref="M1404:M1405"/>
    <mergeCell ref="T1404:T1405"/>
    <mergeCell ref="U1404:U1405"/>
    <mergeCell ref="M1406:M1407"/>
    <mergeCell ref="T1406:T1407"/>
    <mergeCell ref="U1406:U1407"/>
    <mergeCell ref="M1408:M1409"/>
    <mergeCell ref="T1408:T1409"/>
    <mergeCell ref="U1408:U1409"/>
    <mergeCell ref="M1410:M1411"/>
    <mergeCell ref="T1410:T1411"/>
    <mergeCell ref="U1410:U1411"/>
    <mergeCell ref="M1412:M1413"/>
    <mergeCell ref="T1412:T1413"/>
    <mergeCell ref="U1412:U1413"/>
    <mergeCell ref="M1390:M1391"/>
    <mergeCell ref="T1390:T1391"/>
    <mergeCell ref="U1390:U1391"/>
    <mergeCell ref="M1392:M1393"/>
    <mergeCell ref="T1392:T1393"/>
    <mergeCell ref="U1392:U1393"/>
    <mergeCell ref="M1394:M1395"/>
    <mergeCell ref="T1394:T1395"/>
    <mergeCell ref="U1394:U1395"/>
    <mergeCell ref="M1396:M1397"/>
    <mergeCell ref="T1396:T1397"/>
    <mergeCell ref="U1396:U1397"/>
    <mergeCell ref="M1398:M1399"/>
    <mergeCell ref="T1398:T1399"/>
    <mergeCell ref="U1398:U1399"/>
    <mergeCell ref="M1400:M1401"/>
    <mergeCell ref="T1400:T1401"/>
    <mergeCell ref="U1400:U1401"/>
    <mergeCell ref="M1363:M1366"/>
    <mergeCell ref="T1363:T1366"/>
    <mergeCell ref="U1363:U1366"/>
    <mergeCell ref="M1367:M1374"/>
    <mergeCell ref="T1367:T1374"/>
    <mergeCell ref="U1367:U1374"/>
    <mergeCell ref="M1375:M1376"/>
    <mergeCell ref="T1375:T1376"/>
    <mergeCell ref="U1375:U1376"/>
    <mergeCell ref="M1377:M1380"/>
    <mergeCell ref="T1377:T1380"/>
    <mergeCell ref="U1377:U1380"/>
    <mergeCell ref="M1381:M1386"/>
    <mergeCell ref="T1381:T1386"/>
    <mergeCell ref="U1381:U1386"/>
    <mergeCell ref="M1387:M1389"/>
    <mergeCell ref="T1387:T1389"/>
    <mergeCell ref="U1387:U1389"/>
    <mergeCell ref="O1348:R1348"/>
    <mergeCell ref="S1348:S1349"/>
    <mergeCell ref="T1348:T1349"/>
    <mergeCell ref="U1348:U1349"/>
    <mergeCell ref="O1349:P1349"/>
    <mergeCell ref="Q1349:R1349"/>
    <mergeCell ref="M1350:M1353"/>
    <mergeCell ref="T1350:T1353"/>
    <mergeCell ref="U1350:U1353"/>
    <mergeCell ref="M1354:M1355"/>
    <mergeCell ref="T1354:T1355"/>
    <mergeCell ref="U1354:U1355"/>
    <mergeCell ref="M1356:M1360"/>
    <mergeCell ref="T1356:T1360"/>
    <mergeCell ref="U1356:U1360"/>
    <mergeCell ref="M1361:M1362"/>
    <mergeCell ref="T1361:T1362"/>
    <mergeCell ref="U1361:U1362"/>
    <mergeCell ref="V1652:AA1652"/>
    <mergeCell ref="V1653:V1654"/>
    <mergeCell ref="W1653:W1654"/>
    <mergeCell ref="X1653:X1654"/>
    <mergeCell ref="Y1653:Y1654"/>
    <mergeCell ref="Z1653:AA1653"/>
    <mergeCell ref="V1662:Y1662"/>
    <mergeCell ref="V1664:V1678"/>
    <mergeCell ref="C1680:F1680"/>
    <mergeCell ref="L1680:O1680"/>
    <mergeCell ref="V1680:Y1680"/>
    <mergeCell ref="C1652:H1652"/>
    <mergeCell ref="C1653:C1654"/>
    <mergeCell ref="D1653:D1654"/>
    <mergeCell ref="E1653:E1654"/>
    <mergeCell ref="F1653:F1654"/>
    <mergeCell ref="G1653:H1653"/>
    <mergeCell ref="C1662:F1662"/>
    <mergeCell ref="C1664:C1678"/>
    <mergeCell ref="L1652:Q1652"/>
    <mergeCell ref="L1653:L1654"/>
    <mergeCell ref="M1653:M1654"/>
    <mergeCell ref="N1653:N1654"/>
    <mergeCell ref="O1653:O1654"/>
    <mergeCell ref="P1653:Q1653"/>
    <mergeCell ref="L1662:O1662"/>
    <mergeCell ref="L1664:L1678"/>
    <mergeCell ref="C1052:C1053"/>
    <mergeCell ref="I1046:I1047"/>
    <mergeCell ref="C1048:C1051"/>
    <mergeCell ref="C1054:C1058"/>
    <mergeCell ref="C1061:C1064"/>
    <mergeCell ref="C1059:C1060"/>
    <mergeCell ref="D1323:E1323"/>
    <mergeCell ref="F1323:G1323"/>
    <mergeCell ref="H1323:H1324"/>
    <mergeCell ref="I1323:I1324"/>
    <mergeCell ref="C1072:C1073"/>
    <mergeCell ref="C1065:C1071"/>
    <mergeCell ref="C1079:C1084"/>
    <mergeCell ref="C1074:C1078"/>
    <mergeCell ref="I1020:I1021"/>
    <mergeCell ref="H1020:H1021"/>
    <mergeCell ref="F1020:G1020"/>
    <mergeCell ref="D1020:E1020"/>
    <mergeCell ref="D1297:E1297"/>
    <mergeCell ref="F1297:G1297"/>
    <mergeCell ref="H1297:H1298"/>
    <mergeCell ref="I1297:I1298"/>
    <mergeCell ref="C1085:C1087"/>
    <mergeCell ref="C1118:C1120"/>
    <mergeCell ref="C1116:C1117"/>
    <mergeCell ref="C1125:C1128"/>
    <mergeCell ref="C1121:C1124"/>
    <mergeCell ref="C1133:C1136"/>
    <mergeCell ref="C1129:C1132"/>
    <mergeCell ref="C1139:C1140"/>
    <mergeCell ref="C1137:C1138"/>
    <mergeCell ref="C1143:C1144"/>
    <mergeCell ref="J1011:J1017"/>
    <mergeCell ref="K1011:K1017"/>
    <mergeCell ref="J1238:J1239"/>
    <mergeCell ref="J1207:J1211"/>
    <mergeCell ref="J1125:J1128"/>
    <mergeCell ref="J1061:J1064"/>
    <mergeCell ref="J1046:J1047"/>
    <mergeCell ref="E1046:H1046"/>
    <mergeCell ref="G1047:H1047"/>
    <mergeCell ref="E1047:F1047"/>
    <mergeCell ref="J1003:J1004"/>
    <mergeCell ref="K1003:K1004"/>
    <mergeCell ref="J1005:J1006"/>
    <mergeCell ref="K1005:K1006"/>
    <mergeCell ref="K1260:K1261"/>
    <mergeCell ref="J1262:J1263"/>
    <mergeCell ref="K1262:K1263"/>
    <mergeCell ref="J1218:J1219"/>
    <mergeCell ref="K1218:K1219"/>
    <mergeCell ref="J1220:J1222"/>
    <mergeCell ref="K1220:K1222"/>
    <mergeCell ref="K1238:K1239"/>
    <mergeCell ref="K1240:K1243"/>
    <mergeCell ref="J1240:J1243"/>
    <mergeCell ref="J1252:J1255"/>
    <mergeCell ref="K1252:K1255"/>
    <mergeCell ref="J1256:J1257"/>
    <mergeCell ref="K1256:K1257"/>
    <mergeCell ref="J1258:J1259"/>
    <mergeCell ref="K1258:K1259"/>
    <mergeCell ref="J1244:J1247"/>
    <mergeCell ref="K1244:K1247"/>
    <mergeCell ref="K997:K998"/>
    <mergeCell ref="K976:K977"/>
    <mergeCell ref="J978:J979"/>
    <mergeCell ref="K978:K979"/>
    <mergeCell ref="J980:J982"/>
    <mergeCell ref="K980:K982"/>
    <mergeCell ref="J989:J990"/>
    <mergeCell ref="K989:K990"/>
    <mergeCell ref="J968:J971"/>
    <mergeCell ref="K968:K971"/>
    <mergeCell ref="K972:K973"/>
    <mergeCell ref="J972:J973"/>
    <mergeCell ref="J974:J975"/>
    <mergeCell ref="K974:K975"/>
    <mergeCell ref="K1007:K1008"/>
    <mergeCell ref="J1009:J1010"/>
    <mergeCell ref="K1009:K1010"/>
    <mergeCell ref="E757:H757"/>
    <mergeCell ref="G758:H758"/>
    <mergeCell ref="E758:F758"/>
    <mergeCell ref="K999:K1000"/>
    <mergeCell ref="J1001:J1002"/>
    <mergeCell ref="K1001:K1002"/>
    <mergeCell ref="K888:K889"/>
    <mergeCell ref="J890:J891"/>
    <mergeCell ref="K890:K891"/>
    <mergeCell ref="K876:K877"/>
    <mergeCell ref="J878:J879"/>
    <mergeCell ref="K878:K879"/>
    <mergeCell ref="J880:J881"/>
    <mergeCell ref="K880:K881"/>
    <mergeCell ref="J882:J883"/>
    <mergeCell ref="K882:K883"/>
    <mergeCell ref="J884:J885"/>
    <mergeCell ref="K947:K949"/>
    <mergeCell ref="K928:K930"/>
    <mergeCell ref="J931:J932"/>
    <mergeCell ref="K931:K932"/>
    <mergeCell ref="J933:J935"/>
    <mergeCell ref="K933:K935"/>
    <mergeCell ref="J936:J939"/>
    <mergeCell ref="K936:K939"/>
    <mergeCell ref="K867:K868"/>
    <mergeCell ref="K991:K992"/>
    <mergeCell ref="J993:J994"/>
    <mergeCell ref="K993:K994"/>
    <mergeCell ref="J995:J996"/>
    <mergeCell ref="K995:K996"/>
    <mergeCell ref="J997:J998"/>
    <mergeCell ref="K869:K870"/>
    <mergeCell ref="J871:J873"/>
    <mergeCell ref="K871:K873"/>
    <mergeCell ref="J874:J875"/>
    <mergeCell ref="K874:K875"/>
    <mergeCell ref="K857:K858"/>
    <mergeCell ref="J859:J860"/>
    <mergeCell ref="K859:K860"/>
    <mergeCell ref="J861:J864"/>
    <mergeCell ref="K861:K864"/>
    <mergeCell ref="J865:J866"/>
    <mergeCell ref="K865:K866"/>
    <mergeCell ref="K884:K885"/>
    <mergeCell ref="J886:J887"/>
    <mergeCell ref="K886:K887"/>
    <mergeCell ref="K830:K832"/>
    <mergeCell ref="J950:J953"/>
    <mergeCell ref="K950:K953"/>
    <mergeCell ref="K818:K819"/>
    <mergeCell ref="J820:J821"/>
    <mergeCell ref="K820:K821"/>
    <mergeCell ref="J822:J823"/>
    <mergeCell ref="K822:K823"/>
    <mergeCell ref="J824:J825"/>
    <mergeCell ref="K824:K825"/>
    <mergeCell ref="J826:J827"/>
    <mergeCell ref="J818:J819"/>
    <mergeCell ref="K849:K850"/>
    <mergeCell ref="J851:J852"/>
    <mergeCell ref="K851:K852"/>
    <mergeCell ref="J853:J854"/>
    <mergeCell ref="K853:K854"/>
    <mergeCell ref="J855:J856"/>
    <mergeCell ref="K855:K856"/>
    <mergeCell ref="K833:K836"/>
    <mergeCell ref="J837:J840"/>
    <mergeCell ref="K837:K840"/>
    <mergeCell ref="J841:J844"/>
    <mergeCell ref="K841:K844"/>
    <mergeCell ref="J845:J848"/>
    <mergeCell ref="K845:K848"/>
    <mergeCell ref="J757:J758"/>
    <mergeCell ref="K757:K758"/>
    <mergeCell ref="K759:K762"/>
    <mergeCell ref="J759:J762"/>
    <mergeCell ref="K763:K764"/>
    <mergeCell ref="J763:J764"/>
    <mergeCell ref="C1009:C1010"/>
    <mergeCell ref="C1007:C1008"/>
    <mergeCell ref="J1007:J1008"/>
    <mergeCell ref="C1005:C1006"/>
    <mergeCell ref="C1003:C1004"/>
    <mergeCell ref="C1001:C1002"/>
    <mergeCell ref="C999:C1000"/>
    <mergeCell ref="J999:J1000"/>
    <mergeCell ref="C997:C998"/>
    <mergeCell ref="C995:C996"/>
    <mergeCell ref="C993:C994"/>
    <mergeCell ref="K796:K798"/>
    <mergeCell ref="J799:J800"/>
    <mergeCell ref="K799:K800"/>
    <mergeCell ref="K776:K782"/>
    <mergeCell ref="J776:J782"/>
    <mergeCell ref="J783:J784"/>
    <mergeCell ref="K783:K784"/>
    <mergeCell ref="J785:J789"/>
    <mergeCell ref="K785:K789"/>
    <mergeCell ref="J790:J795"/>
    <mergeCell ref="K790:K795"/>
    <mergeCell ref="J796:J798"/>
    <mergeCell ref="K809:K810"/>
    <mergeCell ref="J811:J812"/>
    <mergeCell ref="K811:K812"/>
    <mergeCell ref="C991:C992"/>
    <mergeCell ref="J991:J992"/>
    <mergeCell ref="C989:C990"/>
    <mergeCell ref="C987:C988"/>
    <mergeCell ref="C985:C986"/>
    <mergeCell ref="C983:C984"/>
    <mergeCell ref="C980:C982"/>
    <mergeCell ref="C978:C979"/>
    <mergeCell ref="C976:C977"/>
    <mergeCell ref="J976:J977"/>
    <mergeCell ref="K765:K769"/>
    <mergeCell ref="J770:J771"/>
    <mergeCell ref="K770:K771"/>
    <mergeCell ref="J772:J775"/>
    <mergeCell ref="K772:K775"/>
    <mergeCell ref="C1011:C1016"/>
    <mergeCell ref="C1017:D1017"/>
    <mergeCell ref="J813:J814"/>
    <mergeCell ref="K813:K814"/>
    <mergeCell ref="J816:J817"/>
    <mergeCell ref="K816:K817"/>
    <mergeCell ref="K801:K802"/>
    <mergeCell ref="J803:J804"/>
    <mergeCell ref="K803:K804"/>
    <mergeCell ref="J805:J806"/>
    <mergeCell ref="K805:K806"/>
    <mergeCell ref="J807:J808"/>
    <mergeCell ref="K807:K808"/>
    <mergeCell ref="K826:K827"/>
    <mergeCell ref="J828:J829"/>
    <mergeCell ref="K828:K829"/>
    <mergeCell ref="J830:J832"/>
    <mergeCell ref="C960:C963"/>
    <mergeCell ref="K892:K898"/>
    <mergeCell ref="J900:J901"/>
    <mergeCell ref="K900:K901"/>
    <mergeCell ref="C954:C955"/>
    <mergeCell ref="J902:J903"/>
    <mergeCell ref="J928:J930"/>
    <mergeCell ref="K912:K914"/>
    <mergeCell ref="J915:J919"/>
    <mergeCell ref="K915:K919"/>
    <mergeCell ref="J920:J924"/>
    <mergeCell ref="K920:K924"/>
    <mergeCell ref="J925:J927"/>
    <mergeCell ref="K925:K927"/>
    <mergeCell ref="K902:K903"/>
    <mergeCell ref="J904:J908"/>
    <mergeCell ref="K904:K908"/>
    <mergeCell ref="J909:J911"/>
    <mergeCell ref="K909:K911"/>
    <mergeCell ref="K943:K944"/>
    <mergeCell ref="J943:J944"/>
    <mergeCell ref="J945:J946"/>
    <mergeCell ref="K945:K946"/>
    <mergeCell ref="J947:J949"/>
    <mergeCell ref="K954:K955"/>
    <mergeCell ref="J954:J955"/>
    <mergeCell ref="K956:K959"/>
    <mergeCell ref="J956:J959"/>
    <mergeCell ref="C931:C932"/>
    <mergeCell ref="C928:C930"/>
    <mergeCell ref="C925:C927"/>
    <mergeCell ref="K960:K963"/>
    <mergeCell ref="C880:C881"/>
    <mergeCell ref="C878:C879"/>
    <mergeCell ref="C876:C877"/>
    <mergeCell ref="C874:C875"/>
    <mergeCell ref="J876:J877"/>
    <mergeCell ref="C871:C873"/>
    <mergeCell ref="C890:C891"/>
    <mergeCell ref="C888:C889"/>
    <mergeCell ref="C886:C887"/>
    <mergeCell ref="C884:C885"/>
    <mergeCell ref="C882:C883"/>
    <mergeCell ref="J892:J898"/>
    <mergeCell ref="J888:J889"/>
    <mergeCell ref="C974:C975"/>
    <mergeCell ref="C972:C973"/>
    <mergeCell ref="C968:C971"/>
    <mergeCell ref="C956:C959"/>
    <mergeCell ref="C920:C924"/>
    <mergeCell ref="C915:C919"/>
    <mergeCell ref="C912:C914"/>
    <mergeCell ref="C909:C911"/>
    <mergeCell ref="C904:C908"/>
    <mergeCell ref="C902:C903"/>
    <mergeCell ref="C900:C901"/>
    <mergeCell ref="C892:C898"/>
    <mergeCell ref="C950:C953"/>
    <mergeCell ref="C947:C949"/>
    <mergeCell ref="C945:C946"/>
    <mergeCell ref="C943:C944"/>
    <mergeCell ref="J960:J963"/>
    <mergeCell ref="C936:C939"/>
    <mergeCell ref="C933:C935"/>
    <mergeCell ref="C853:C854"/>
    <mergeCell ref="C851:C852"/>
    <mergeCell ref="C849:C850"/>
    <mergeCell ref="J849:J850"/>
    <mergeCell ref="C841:C844"/>
    <mergeCell ref="C837:C840"/>
    <mergeCell ref="C833:C836"/>
    <mergeCell ref="C830:C832"/>
    <mergeCell ref="C803:C804"/>
    <mergeCell ref="C867:C868"/>
    <mergeCell ref="J867:J868"/>
    <mergeCell ref="C865:C866"/>
    <mergeCell ref="C869:C870"/>
    <mergeCell ref="C861:C864"/>
    <mergeCell ref="C859:C860"/>
    <mergeCell ref="C857:C858"/>
    <mergeCell ref="J857:J858"/>
    <mergeCell ref="C855:C856"/>
    <mergeCell ref="J869:J870"/>
    <mergeCell ref="J765:J769"/>
    <mergeCell ref="I723:K723"/>
    <mergeCell ref="I757:I758"/>
    <mergeCell ref="C759:C762"/>
    <mergeCell ref="C805:C806"/>
    <mergeCell ref="J833:J836"/>
    <mergeCell ref="J912:J914"/>
    <mergeCell ref="C801:C802"/>
    <mergeCell ref="J801:J802"/>
    <mergeCell ref="C790:C795"/>
    <mergeCell ref="C785:C789"/>
    <mergeCell ref="C783:C784"/>
    <mergeCell ref="C776:C782"/>
    <mergeCell ref="C772:C775"/>
    <mergeCell ref="C770:C771"/>
    <mergeCell ref="C765:C769"/>
    <mergeCell ref="C763:C764"/>
    <mergeCell ref="C813:C814"/>
    <mergeCell ref="C811:C812"/>
    <mergeCell ref="C809:C810"/>
    <mergeCell ref="J809:J810"/>
    <mergeCell ref="C807:C808"/>
    <mergeCell ref="C845:C848"/>
    <mergeCell ref="C799:C800"/>
    <mergeCell ref="C796:C798"/>
    <mergeCell ref="C828:C829"/>
    <mergeCell ref="C826:C827"/>
    <mergeCell ref="C824:C825"/>
    <mergeCell ref="C822:C823"/>
    <mergeCell ref="C820:C821"/>
    <mergeCell ref="C818:C819"/>
    <mergeCell ref="C816:C817"/>
    <mergeCell ref="J1248:J1249"/>
    <mergeCell ref="K1248:K1249"/>
    <mergeCell ref="J1250:J1251"/>
    <mergeCell ref="K1282:K1283"/>
    <mergeCell ref="K1199:K1201"/>
    <mergeCell ref="J1202:J1206"/>
    <mergeCell ref="K1202:K1206"/>
    <mergeCell ref="J1189:J1190"/>
    <mergeCell ref="K1207:K1211"/>
    <mergeCell ref="J1212:J1214"/>
    <mergeCell ref="K1212:K1214"/>
    <mergeCell ref="J1215:J1217"/>
    <mergeCell ref="K1215:K1217"/>
    <mergeCell ref="J1260:J1261"/>
    <mergeCell ref="K1166:K1167"/>
    <mergeCell ref="J1168:J1169"/>
    <mergeCell ref="K1168:K1169"/>
    <mergeCell ref="J1170:J1171"/>
    <mergeCell ref="K1170:K1171"/>
    <mergeCell ref="J1172:J1173"/>
    <mergeCell ref="K1172:K1173"/>
    <mergeCell ref="K1174:K1175"/>
    <mergeCell ref="J1176:J1177"/>
    <mergeCell ref="K1176:K1177"/>
    <mergeCell ref="J1178:J1179"/>
    <mergeCell ref="K1178:K1179"/>
    <mergeCell ref="J1180:J1186"/>
    <mergeCell ref="K1180:K1186"/>
    <mergeCell ref="K1250:K1251"/>
    <mergeCell ref="K1223:K1226"/>
    <mergeCell ref="J1223:J1226"/>
    <mergeCell ref="K1227:K1228"/>
    <mergeCell ref="K1229:K1230"/>
    <mergeCell ref="J1231:J1233"/>
    <mergeCell ref="K1231:K1233"/>
    <mergeCell ref="K1234:K1237"/>
    <mergeCell ref="J1234:J1237"/>
    <mergeCell ref="J1187:J1188"/>
    <mergeCell ref="K1187:K1188"/>
    <mergeCell ref="K1189:K1190"/>
    <mergeCell ref="J1191:J1195"/>
    <mergeCell ref="K1191:K1195"/>
    <mergeCell ref="J1196:J1198"/>
    <mergeCell ref="K1196:K1198"/>
    <mergeCell ref="K1143:K1144"/>
    <mergeCell ref="J1145:J1146"/>
    <mergeCell ref="K1145:K1146"/>
    <mergeCell ref="J1147:J1148"/>
    <mergeCell ref="K1147:K1148"/>
    <mergeCell ref="K1149:K1152"/>
    <mergeCell ref="J1149:J1152"/>
    <mergeCell ref="K1153:K1154"/>
    <mergeCell ref="J1155:J1156"/>
    <mergeCell ref="K1155:K1156"/>
    <mergeCell ref="J1157:J1158"/>
    <mergeCell ref="K1157:K1158"/>
    <mergeCell ref="J1159:J1161"/>
    <mergeCell ref="K1159:K1161"/>
    <mergeCell ref="K1162:K1163"/>
    <mergeCell ref="K1164:K1165"/>
    <mergeCell ref="K1114:K1115"/>
    <mergeCell ref="J1116:J1117"/>
    <mergeCell ref="K1116:K1117"/>
    <mergeCell ref="J1118:J1120"/>
    <mergeCell ref="K1118:K1120"/>
    <mergeCell ref="J1121:J1124"/>
    <mergeCell ref="K1121:K1124"/>
    <mergeCell ref="J1227:J1228"/>
    <mergeCell ref="K1125:K1128"/>
    <mergeCell ref="J1129:J1132"/>
    <mergeCell ref="K1129:K1132"/>
    <mergeCell ref="K1133:K1136"/>
    <mergeCell ref="J1133:J1136"/>
    <mergeCell ref="J1137:J1138"/>
    <mergeCell ref="K1137:K1138"/>
    <mergeCell ref="K1139:K1140"/>
    <mergeCell ref="K1141:K1142"/>
    <mergeCell ref="J1141:J1142"/>
    <mergeCell ref="K1094:K1095"/>
    <mergeCell ref="J1096:J1097"/>
    <mergeCell ref="K1096:K1097"/>
    <mergeCell ref="J1098:J1099"/>
    <mergeCell ref="K1098:K1099"/>
    <mergeCell ref="J1100:J1101"/>
    <mergeCell ref="K1100:K1101"/>
    <mergeCell ref="K1102:K1103"/>
    <mergeCell ref="J1104:J1105"/>
    <mergeCell ref="K1104:K1105"/>
    <mergeCell ref="J1106:J1107"/>
    <mergeCell ref="K1106:K1107"/>
    <mergeCell ref="J1108:J1109"/>
    <mergeCell ref="K1108:K1109"/>
    <mergeCell ref="J1110:J1111"/>
    <mergeCell ref="K1110:K1111"/>
    <mergeCell ref="K1112:K1113"/>
    <mergeCell ref="J1085:J1087"/>
    <mergeCell ref="C1088:C1089"/>
    <mergeCell ref="C1092:C1093"/>
    <mergeCell ref="C1090:C1091"/>
    <mergeCell ref="J1092:J1093"/>
    <mergeCell ref="C1096:C1097"/>
    <mergeCell ref="C1094:C1095"/>
    <mergeCell ref="K1046:K1047"/>
    <mergeCell ref="J1048:J1051"/>
    <mergeCell ref="K1048:K1051"/>
    <mergeCell ref="K1052:K1053"/>
    <mergeCell ref="J1052:J1053"/>
    <mergeCell ref="J1054:J1058"/>
    <mergeCell ref="K1054:K1058"/>
    <mergeCell ref="J1059:J1060"/>
    <mergeCell ref="K1059:K1060"/>
    <mergeCell ref="K1061:K1064"/>
    <mergeCell ref="K1065:K1071"/>
    <mergeCell ref="J1065:J1071"/>
    <mergeCell ref="K1072:K1073"/>
    <mergeCell ref="J1072:J1073"/>
    <mergeCell ref="J1074:J1078"/>
    <mergeCell ref="K1074:K1078"/>
    <mergeCell ref="K1079:K1084"/>
    <mergeCell ref="J1079:J1084"/>
    <mergeCell ref="K1085:K1087"/>
    <mergeCell ref="J1088:J1089"/>
    <mergeCell ref="K1088:K1089"/>
    <mergeCell ref="J1090:J1091"/>
    <mergeCell ref="K1090:K1091"/>
    <mergeCell ref="K1092:K1093"/>
    <mergeCell ref="J1094:J1095"/>
    <mergeCell ref="C1141:C1142"/>
    <mergeCell ref="C1100:C1101"/>
    <mergeCell ref="C1098:C1099"/>
    <mergeCell ref="C1102:C1103"/>
    <mergeCell ref="J1102:J1103"/>
    <mergeCell ref="C1106:C1107"/>
    <mergeCell ref="C1104:C1105"/>
    <mergeCell ref="C1110:C1111"/>
    <mergeCell ref="C1108:C1109"/>
    <mergeCell ref="C1114:C1115"/>
    <mergeCell ref="C1112:C1113"/>
    <mergeCell ref="J1139:J1140"/>
    <mergeCell ref="C1166:C1167"/>
    <mergeCell ref="C1164:C1165"/>
    <mergeCell ref="J1164:J1165"/>
    <mergeCell ref="C1170:C1171"/>
    <mergeCell ref="C1168:C1169"/>
    <mergeCell ref="J1114:J1115"/>
    <mergeCell ref="J1143:J1144"/>
    <mergeCell ref="J1166:J1167"/>
    <mergeCell ref="J1112:J1113"/>
    <mergeCell ref="C1174:C1175"/>
    <mergeCell ref="C1172:C1173"/>
    <mergeCell ref="J1174:J1175"/>
    <mergeCell ref="C1176:C1177"/>
    <mergeCell ref="C1147:C1148"/>
    <mergeCell ref="C1145:C1146"/>
    <mergeCell ref="C1153:C1154"/>
    <mergeCell ref="C1149:C1152"/>
    <mergeCell ref="J1153:J1154"/>
    <mergeCell ref="C1157:C1158"/>
    <mergeCell ref="C1155:C1156"/>
    <mergeCell ref="C1162:C1163"/>
    <mergeCell ref="C1159:C1161"/>
    <mergeCell ref="J1162:J1163"/>
    <mergeCell ref="C1218:C1219"/>
    <mergeCell ref="C1223:C1226"/>
    <mergeCell ref="C1229:C1230"/>
    <mergeCell ref="C1227:C1228"/>
    <mergeCell ref="J1199:J1201"/>
    <mergeCell ref="J1229:J1230"/>
    <mergeCell ref="C1234:C1237"/>
    <mergeCell ref="C1231:C1233"/>
    <mergeCell ref="C1240:C1243"/>
    <mergeCell ref="C1238:C1239"/>
    <mergeCell ref="C1256:C1257"/>
    <mergeCell ref="C1252:C1255"/>
    <mergeCell ref="C1260:C1261"/>
    <mergeCell ref="C1258:C1259"/>
    <mergeCell ref="C1244:C1247"/>
    <mergeCell ref="C1248:C1249"/>
    <mergeCell ref="C1250:C1251"/>
    <mergeCell ref="C1180:C1186"/>
    <mergeCell ref="C1178:C1179"/>
    <mergeCell ref="C1187:C1188"/>
    <mergeCell ref="C1196:C1198"/>
    <mergeCell ref="C1191:C1195"/>
    <mergeCell ref="C1202:C1206"/>
    <mergeCell ref="C1199:C1201"/>
    <mergeCell ref="C1189:C1190"/>
    <mergeCell ref="O757:R757"/>
    <mergeCell ref="S757:S758"/>
    <mergeCell ref="T757:T758"/>
    <mergeCell ref="U757:U758"/>
    <mergeCell ref="O758:P758"/>
    <mergeCell ref="Q758:R758"/>
    <mergeCell ref="M759:M762"/>
    <mergeCell ref="T759:T762"/>
    <mergeCell ref="U759:U762"/>
    <mergeCell ref="C1262:C1263"/>
    <mergeCell ref="C1207:C1211"/>
    <mergeCell ref="C1215:C1217"/>
    <mergeCell ref="C1212:C1214"/>
    <mergeCell ref="C1220:C1222"/>
    <mergeCell ref="M772:M775"/>
    <mergeCell ref="T772:T775"/>
    <mergeCell ref="U772:U775"/>
    <mergeCell ref="M776:M782"/>
    <mergeCell ref="T776:T782"/>
    <mergeCell ref="U776:U782"/>
    <mergeCell ref="M783:M784"/>
    <mergeCell ref="T783:T784"/>
    <mergeCell ref="U783:U784"/>
    <mergeCell ref="M763:M764"/>
    <mergeCell ref="T763:T764"/>
    <mergeCell ref="U763:U764"/>
    <mergeCell ref="M765:M769"/>
    <mergeCell ref="T765:T769"/>
    <mergeCell ref="U765:U769"/>
    <mergeCell ref="M770:M771"/>
    <mergeCell ref="T770:T771"/>
    <mergeCell ref="U770:U771"/>
    <mergeCell ref="M801:M802"/>
    <mergeCell ref="T801:T802"/>
    <mergeCell ref="U801:U802"/>
    <mergeCell ref="M803:M804"/>
    <mergeCell ref="T803:T804"/>
    <mergeCell ref="U803:U804"/>
    <mergeCell ref="M805:M806"/>
    <mergeCell ref="T805:T806"/>
    <mergeCell ref="U805:U806"/>
    <mergeCell ref="M799:M800"/>
    <mergeCell ref="T799:T800"/>
    <mergeCell ref="U799:U800"/>
    <mergeCell ref="M785:M789"/>
    <mergeCell ref="T785:T789"/>
    <mergeCell ref="U785:U789"/>
    <mergeCell ref="M790:M795"/>
    <mergeCell ref="T790:T795"/>
    <mergeCell ref="U790:U795"/>
    <mergeCell ref="M796:M798"/>
    <mergeCell ref="T796:T798"/>
    <mergeCell ref="U796:U798"/>
    <mergeCell ref="M813:M814"/>
    <mergeCell ref="T813:T814"/>
    <mergeCell ref="U813:U814"/>
    <mergeCell ref="M816:M817"/>
    <mergeCell ref="T816:T817"/>
    <mergeCell ref="U816:U817"/>
    <mergeCell ref="M818:M819"/>
    <mergeCell ref="T818:T819"/>
    <mergeCell ref="U818:U819"/>
    <mergeCell ref="M807:M808"/>
    <mergeCell ref="T807:T808"/>
    <mergeCell ref="U807:U808"/>
    <mergeCell ref="M809:M810"/>
    <mergeCell ref="T809:T810"/>
    <mergeCell ref="U809:U810"/>
    <mergeCell ref="M811:M812"/>
    <mergeCell ref="T811:T812"/>
    <mergeCell ref="U811:U812"/>
    <mergeCell ref="M826:M827"/>
    <mergeCell ref="T826:T827"/>
    <mergeCell ref="U826:U827"/>
    <mergeCell ref="M828:M829"/>
    <mergeCell ref="T828:T829"/>
    <mergeCell ref="U828:U829"/>
    <mergeCell ref="M830:M832"/>
    <mergeCell ref="T830:T832"/>
    <mergeCell ref="U830:U832"/>
    <mergeCell ref="M820:M821"/>
    <mergeCell ref="T820:T821"/>
    <mergeCell ref="U820:U821"/>
    <mergeCell ref="M822:M823"/>
    <mergeCell ref="T822:T823"/>
    <mergeCell ref="U822:U823"/>
    <mergeCell ref="M824:M825"/>
    <mergeCell ref="T824:T825"/>
    <mergeCell ref="U824:U825"/>
    <mergeCell ref="M845:M848"/>
    <mergeCell ref="T845:T848"/>
    <mergeCell ref="U845:U848"/>
    <mergeCell ref="M849:M850"/>
    <mergeCell ref="T849:T850"/>
    <mergeCell ref="U849:U850"/>
    <mergeCell ref="M851:M852"/>
    <mergeCell ref="T851:T852"/>
    <mergeCell ref="U851:U852"/>
    <mergeCell ref="M833:M836"/>
    <mergeCell ref="T833:T836"/>
    <mergeCell ref="U833:U836"/>
    <mergeCell ref="M837:M840"/>
    <mergeCell ref="T837:T840"/>
    <mergeCell ref="U837:U840"/>
    <mergeCell ref="M841:M844"/>
    <mergeCell ref="T841:T844"/>
    <mergeCell ref="U841:U844"/>
    <mergeCell ref="M859:M860"/>
    <mergeCell ref="T859:T860"/>
    <mergeCell ref="U859:U860"/>
    <mergeCell ref="M861:M864"/>
    <mergeCell ref="T861:T864"/>
    <mergeCell ref="U861:U864"/>
    <mergeCell ref="M865:M866"/>
    <mergeCell ref="T865:T866"/>
    <mergeCell ref="U865:U866"/>
    <mergeCell ref="M853:M854"/>
    <mergeCell ref="T853:T854"/>
    <mergeCell ref="U853:U854"/>
    <mergeCell ref="M855:M856"/>
    <mergeCell ref="T855:T856"/>
    <mergeCell ref="U855:U856"/>
    <mergeCell ref="M857:M858"/>
    <mergeCell ref="T857:T858"/>
    <mergeCell ref="U857:U858"/>
    <mergeCell ref="M874:M875"/>
    <mergeCell ref="T874:T875"/>
    <mergeCell ref="U874:U875"/>
    <mergeCell ref="M876:M877"/>
    <mergeCell ref="T876:T877"/>
    <mergeCell ref="U876:U877"/>
    <mergeCell ref="M878:M879"/>
    <mergeCell ref="T878:T879"/>
    <mergeCell ref="U878:U879"/>
    <mergeCell ref="M867:M868"/>
    <mergeCell ref="T867:T868"/>
    <mergeCell ref="U867:U868"/>
    <mergeCell ref="M869:M870"/>
    <mergeCell ref="T869:T870"/>
    <mergeCell ref="U869:U870"/>
    <mergeCell ref="M871:M873"/>
    <mergeCell ref="T871:T873"/>
    <mergeCell ref="U871:U873"/>
    <mergeCell ref="M886:M887"/>
    <mergeCell ref="T886:T887"/>
    <mergeCell ref="U886:U887"/>
    <mergeCell ref="M888:M889"/>
    <mergeCell ref="T888:T889"/>
    <mergeCell ref="U888:U889"/>
    <mergeCell ref="M890:M891"/>
    <mergeCell ref="T890:T891"/>
    <mergeCell ref="U890:U891"/>
    <mergeCell ref="M880:M881"/>
    <mergeCell ref="T880:T881"/>
    <mergeCell ref="U880:U881"/>
    <mergeCell ref="M882:M883"/>
    <mergeCell ref="T882:T883"/>
    <mergeCell ref="U882:U883"/>
    <mergeCell ref="M884:M885"/>
    <mergeCell ref="T884:T885"/>
    <mergeCell ref="U884:U885"/>
    <mergeCell ref="M904:M908"/>
    <mergeCell ref="T904:T908"/>
    <mergeCell ref="U904:U908"/>
    <mergeCell ref="M909:M911"/>
    <mergeCell ref="T909:T911"/>
    <mergeCell ref="U909:U911"/>
    <mergeCell ref="M912:M914"/>
    <mergeCell ref="T912:T914"/>
    <mergeCell ref="U912:U914"/>
    <mergeCell ref="M892:M898"/>
    <mergeCell ref="T892:T898"/>
    <mergeCell ref="U892:U898"/>
    <mergeCell ref="M900:M901"/>
    <mergeCell ref="T900:T901"/>
    <mergeCell ref="U900:U901"/>
    <mergeCell ref="M902:M903"/>
    <mergeCell ref="T902:T903"/>
    <mergeCell ref="U902:U903"/>
    <mergeCell ref="M928:M930"/>
    <mergeCell ref="T928:T930"/>
    <mergeCell ref="U928:U930"/>
    <mergeCell ref="M931:M932"/>
    <mergeCell ref="T931:T932"/>
    <mergeCell ref="U931:U932"/>
    <mergeCell ref="M933:M935"/>
    <mergeCell ref="T933:T935"/>
    <mergeCell ref="U933:U935"/>
    <mergeCell ref="M915:M919"/>
    <mergeCell ref="T915:T919"/>
    <mergeCell ref="U915:U919"/>
    <mergeCell ref="M920:M924"/>
    <mergeCell ref="T920:T924"/>
    <mergeCell ref="U920:U924"/>
    <mergeCell ref="M925:M927"/>
    <mergeCell ref="T925:T927"/>
    <mergeCell ref="U925:U927"/>
    <mergeCell ref="M947:M949"/>
    <mergeCell ref="T947:T949"/>
    <mergeCell ref="U947:U949"/>
    <mergeCell ref="M950:M953"/>
    <mergeCell ref="T950:T953"/>
    <mergeCell ref="U950:U953"/>
    <mergeCell ref="M954:M955"/>
    <mergeCell ref="T954:T955"/>
    <mergeCell ref="U954:U955"/>
    <mergeCell ref="M936:M939"/>
    <mergeCell ref="T936:T939"/>
    <mergeCell ref="U936:U939"/>
    <mergeCell ref="M943:M944"/>
    <mergeCell ref="T943:T944"/>
    <mergeCell ref="U943:U944"/>
    <mergeCell ref="M945:M946"/>
    <mergeCell ref="T945:T946"/>
    <mergeCell ref="U945:U946"/>
    <mergeCell ref="M974:M975"/>
    <mergeCell ref="T974:T975"/>
    <mergeCell ref="U974:U975"/>
    <mergeCell ref="M976:M977"/>
    <mergeCell ref="T976:T977"/>
    <mergeCell ref="U976:U977"/>
    <mergeCell ref="M978:M979"/>
    <mergeCell ref="T978:T979"/>
    <mergeCell ref="U978:U979"/>
    <mergeCell ref="M956:M959"/>
    <mergeCell ref="T956:T959"/>
    <mergeCell ref="U956:U959"/>
    <mergeCell ref="M968:M971"/>
    <mergeCell ref="T968:T971"/>
    <mergeCell ref="U968:U971"/>
    <mergeCell ref="M972:M973"/>
    <mergeCell ref="T972:T973"/>
    <mergeCell ref="U972:U973"/>
    <mergeCell ref="M960:M963"/>
    <mergeCell ref="T960:T963"/>
    <mergeCell ref="U960:U963"/>
    <mergeCell ref="M964:M965"/>
    <mergeCell ref="T964:T965"/>
    <mergeCell ref="U964:U965"/>
    <mergeCell ref="M966:M967"/>
    <mergeCell ref="T966:T967"/>
    <mergeCell ref="U966:U967"/>
    <mergeCell ref="M991:M992"/>
    <mergeCell ref="T991:T992"/>
    <mergeCell ref="U991:U992"/>
    <mergeCell ref="M993:M994"/>
    <mergeCell ref="T993:T994"/>
    <mergeCell ref="U993:U994"/>
    <mergeCell ref="M995:M996"/>
    <mergeCell ref="T995:T996"/>
    <mergeCell ref="U995:U996"/>
    <mergeCell ref="M980:M982"/>
    <mergeCell ref="T980:T982"/>
    <mergeCell ref="U980:U982"/>
    <mergeCell ref="M983:M984"/>
    <mergeCell ref="M985:M986"/>
    <mergeCell ref="M987:M988"/>
    <mergeCell ref="M989:M990"/>
    <mergeCell ref="T989:T990"/>
    <mergeCell ref="U989:U990"/>
    <mergeCell ref="M1003:M1004"/>
    <mergeCell ref="T1003:T1004"/>
    <mergeCell ref="U1003:U1004"/>
    <mergeCell ref="M1005:M1006"/>
    <mergeCell ref="T1005:T1006"/>
    <mergeCell ref="U1005:U1006"/>
    <mergeCell ref="M1007:M1008"/>
    <mergeCell ref="T1007:T1008"/>
    <mergeCell ref="U1007:U1008"/>
    <mergeCell ref="M997:M998"/>
    <mergeCell ref="T997:T998"/>
    <mergeCell ref="U997:U998"/>
    <mergeCell ref="M999:M1000"/>
    <mergeCell ref="T999:T1000"/>
    <mergeCell ref="U999:U1000"/>
    <mergeCell ref="M1001:M1002"/>
    <mergeCell ref="T1001:T1002"/>
    <mergeCell ref="U1001:U1002"/>
    <mergeCell ref="O1046:R1046"/>
    <mergeCell ref="S1046:S1047"/>
    <mergeCell ref="T1046:T1047"/>
    <mergeCell ref="U1046:U1047"/>
    <mergeCell ref="O1047:P1047"/>
    <mergeCell ref="Q1047:R1047"/>
    <mergeCell ref="M1048:M1051"/>
    <mergeCell ref="T1048:T1051"/>
    <mergeCell ref="U1048:U1051"/>
    <mergeCell ref="M1009:M1010"/>
    <mergeCell ref="T1009:T1010"/>
    <mergeCell ref="U1009:U1010"/>
    <mergeCell ref="M1011:M1016"/>
    <mergeCell ref="T1011:T1017"/>
    <mergeCell ref="U1011:U1017"/>
    <mergeCell ref="M1017:N1017"/>
    <mergeCell ref="N1020:O1020"/>
    <mergeCell ref="P1020:Q1020"/>
    <mergeCell ref="R1020:R1021"/>
    <mergeCell ref="S1020:S1021"/>
    <mergeCell ref="M1061:M1064"/>
    <mergeCell ref="T1061:T1064"/>
    <mergeCell ref="U1061:U1064"/>
    <mergeCell ref="M1065:M1071"/>
    <mergeCell ref="T1065:T1071"/>
    <mergeCell ref="U1065:U1071"/>
    <mergeCell ref="M1072:M1073"/>
    <mergeCell ref="T1072:T1073"/>
    <mergeCell ref="U1072:U1073"/>
    <mergeCell ref="M1052:M1053"/>
    <mergeCell ref="T1052:T1053"/>
    <mergeCell ref="U1052:U1053"/>
    <mergeCell ref="M1054:M1058"/>
    <mergeCell ref="T1054:T1058"/>
    <mergeCell ref="U1054:U1058"/>
    <mergeCell ref="M1059:M1060"/>
    <mergeCell ref="T1059:T1060"/>
    <mergeCell ref="U1059:U1060"/>
    <mergeCell ref="M1090:M1091"/>
    <mergeCell ref="T1090:T1091"/>
    <mergeCell ref="U1090:U1091"/>
    <mergeCell ref="M1092:M1093"/>
    <mergeCell ref="T1092:T1093"/>
    <mergeCell ref="U1092:U1093"/>
    <mergeCell ref="M1094:M1095"/>
    <mergeCell ref="T1094:T1095"/>
    <mergeCell ref="U1094:U1095"/>
    <mergeCell ref="M1088:M1089"/>
    <mergeCell ref="T1088:T1089"/>
    <mergeCell ref="U1088:U1089"/>
    <mergeCell ref="M1074:M1078"/>
    <mergeCell ref="T1074:T1078"/>
    <mergeCell ref="U1074:U1078"/>
    <mergeCell ref="M1079:M1084"/>
    <mergeCell ref="T1079:T1084"/>
    <mergeCell ref="U1079:U1084"/>
    <mergeCell ref="M1085:M1087"/>
    <mergeCell ref="T1085:T1087"/>
    <mergeCell ref="U1085:U1087"/>
    <mergeCell ref="M1102:M1103"/>
    <mergeCell ref="T1102:T1103"/>
    <mergeCell ref="U1102:U1103"/>
    <mergeCell ref="M1104:M1105"/>
    <mergeCell ref="T1104:T1105"/>
    <mergeCell ref="U1104:U1105"/>
    <mergeCell ref="M1106:M1107"/>
    <mergeCell ref="T1106:T1107"/>
    <mergeCell ref="U1106:U1107"/>
    <mergeCell ref="M1096:M1097"/>
    <mergeCell ref="T1096:T1097"/>
    <mergeCell ref="U1096:U1097"/>
    <mergeCell ref="M1098:M1099"/>
    <mergeCell ref="T1098:T1099"/>
    <mergeCell ref="U1098:U1099"/>
    <mergeCell ref="M1100:M1101"/>
    <mergeCell ref="T1100:T1101"/>
    <mergeCell ref="U1100:U1101"/>
    <mergeCell ref="M1114:M1115"/>
    <mergeCell ref="T1114:T1115"/>
    <mergeCell ref="U1114:U1115"/>
    <mergeCell ref="M1116:M1117"/>
    <mergeCell ref="T1116:T1117"/>
    <mergeCell ref="U1116:U1117"/>
    <mergeCell ref="M1118:M1120"/>
    <mergeCell ref="T1118:T1120"/>
    <mergeCell ref="U1118:U1120"/>
    <mergeCell ref="M1108:M1109"/>
    <mergeCell ref="T1108:T1109"/>
    <mergeCell ref="U1108:U1109"/>
    <mergeCell ref="M1110:M1111"/>
    <mergeCell ref="T1110:T1111"/>
    <mergeCell ref="U1110:U1111"/>
    <mergeCell ref="M1112:M1113"/>
    <mergeCell ref="T1112:T1113"/>
    <mergeCell ref="U1112:U1113"/>
    <mergeCell ref="M1133:M1136"/>
    <mergeCell ref="T1133:T1136"/>
    <mergeCell ref="U1133:U1136"/>
    <mergeCell ref="M1137:M1138"/>
    <mergeCell ref="T1137:T1138"/>
    <mergeCell ref="U1137:U1138"/>
    <mergeCell ref="M1139:M1140"/>
    <mergeCell ref="T1139:T1140"/>
    <mergeCell ref="U1139:U1140"/>
    <mergeCell ref="M1121:M1124"/>
    <mergeCell ref="T1121:T1124"/>
    <mergeCell ref="U1121:U1124"/>
    <mergeCell ref="M1125:M1128"/>
    <mergeCell ref="T1125:T1128"/>
    <mergeCell ref="U1125:U1128"/>
    <mergeCell ref="M1129:M1132"/>
    <mergeCell ref="T1129:T1132"/>
    <mergeCell ref="U1129:U1132"/>
    <mergeCell ref="M1147:M1148"/>
    <mergeCell ref="T1147:T1148"/>
    <mergeCell ref="U1147:U1148"/>
    <mergeCell ref="M1149:M1152"/>
    <mergeCell ref="T1149:T1152"/>
    <mergeCell ref="U1149:U1152"/>
    <mergeCell ref="M1153:M1154"/>
    <mergeCell ref="T1153:T1154"/>
    <mergeCell ref="U1153:U1154"/>
    <mergeCell ref="M1141:M1142"/>
    <mergeCell ref="T1141:T1142"/>
    <mergeCell ref="U1141:U1142"/>
    <mergeCell ref="M1143:M1144"/>
    <mergeCell ref="T1143:T1144"/>
    <mergeCell ref="U1143:U1144"/>
    <mergeCell ref="M1145:M1146"/>
    <mergeCell ref="T1145:T1146"/>
    <mergeCell ref="U1145:U1146"/>
    <mergeCell ref="M1162:M1163"/>
    <mergeCell ref="T1162:T1163"/>
    <mergeCell ref="U1162:U1163"/>
    <mergeCell ref="M1164:M1165"/>
    <mergeCell ref="T1164:T1165"/>
    <mergeCell ref="U1164:U1165"/>
    <mergeCell ref="M1166:M1167"/>
    <mergeCell ref="T1166:T1167"/>
    <mergeCell ref="U1166:U1167"/>
    <mergeCell ref="M1155:M1156"/>
    <mergeCell ref="T1155:T1156"/>
    <mergeCell ref="U1155:U1156"/>
    <mergeCell ref="M1157:M1158"/>
    <mergeCell ref="T1157:T1158"/>
    <mergeCell ref="U1157:U1158"/>
    <mergeCell ref="M1159:M1161"/>
    <mergeCell ref="T1159:T1161"/>
    <mergeCell ref="U1159:U1161"/>
    <mergeCell ref="M1174:M1175"/>
    <mergeCell ref="T1174:T1175"/>
    <mergeCell ref="U1174:U1175"/>
    <mergeCell ref="M1176:M1177"/>
    <mergeCell ref="T1176:T1177"/>
    <mergeCell ref="U1176:U1177"/>
    <mergeCell ref="M1178:M1179"/>
    <mergeCell ref="T1178:T1179"/>
    <mergeCell ref="U1178:U1179"/>
    <mergeCell ref="M1168:M1169"/>
    <mergeCell ref="T1168:T1169"/>
    <mergeCell ref="U1168:U1169"/>
    <mergeCell ref="M1170:M1171"/>
    <mergeCell ref="T1170:T1171"/>
    <mergeCell ref="U1170:U1171"/>
    <mergeCell ref="M1172:M1173"/>
    <mergeCell ref="T1172:T1173"/>
    <mergeCell ref="U1172:U1173"/>
    <mergeCell ref="M1191:M1195"/>
    <mergeCell ref="T1191:T1195"/>
    <mergeCell ref="U1191:U1195"/>
    <mergeCell ref="M1196:M1198"/>
    <mergeCell ref="T1196:T1198"/>
    <mergeCell ref="U1196:U1198"/>
    <mergeCell ref="M1199:M1201"/>
    <mergeCell ref="T1199:T1201"/>
    <mergeCell ref="U1199:U1201"/>
    <mergeCell ref="M1180:M1186"/>
    <mergeCell ref="T1180:T1186"/>
    <mergeCell ref="U1180:U1186"/>
    <mergeCell ref="M1187:M1188"/>
    <mergeCell ref="T1187:T1188"/>
    <mergeCell ref="U1187:U1188"/>
    <mergeCell ref="M1189:M1190"/>
    <mergeCell ref="T1189:T1190"/>
    <mergeCell ref="U1189:U1190"/>
    <mergeCell ref="M1215:M1217"/>
    <mergeCell ref="T1215:T1217"/>
    <mergeCell ref="U1215:U1217"/>
    <mergeCell ref="M1218:M1219"/>
    <mergeCell ref="T1218:T1219"/>
    <mergeCell ref="U1218:U1219"/>
    <mergeCell ref="M1220:M1222"/>
    <mergeCell ref="T1220:T1222"/>
    <mergeCell ref="U1220:U1222"/>
    <mergeCell ref="M1202:M1206"/>
    <mergeCell ref="T1202:T1206"/>
    <mergeCell ref="U1202:U1206"/>
    <mergeCell ref="M1207:M1211"/>
    <mergeCell ref="T1207:T1211"/>
    <mergeCell ref="U1207:U1211"/>
    <mergeCell ref="M1212:M1214"/>
    <mergeCell ref="T1212:T1214"/>
    <mergeCell ref="U1212:U1214"/>
    <mergeCell ref="M1231:M1233"/>
    <mergeCell ref="T1231:T1233"/>
    <mergeCell ref="U1231:U1233"/>
    <mergeCell ref="M1234:M1237"/>
    <mergeCell ref="T1234:T1237"/>
    <mergeCell ref="U1234:U1237"/>
    <mergeCell ref="M1238:M1239"/>
    <mergeCell ref="T1238:T1239"/>
    <mergeCell ref="U1238:U1239"/>
    <mergeCell ref="M1223:M1226"/>
    <mergeCell ref="T1223:T1226"/>
    <mergeCell ref="U1223:U1226"/>
    <mergeCell ref="M1227:M1228"/>
    <mergeCell ref="T1227:T1228"/>
    <mergeCell ref="U1227:U1228"/>
    <mergeCell ref="M1229:M1230"/>
    <mergeCell ref="T1229:T1230"/>
    <mergeCell ref="U1229:U1230"/>
    <mergeCell ref="M1258:M1259"/>
    <mergeCell ref="T1258:T1259"/>
    <mergeCell ref="U1258:U1259"/>
    <mergeCell ref="M1260:M1261"/>
    <mergeCell ref="T1260:T1261"/>
    <mergeCell ref="U1260:U1261"/>
    <mergeCell ref="M1262:M1263"/>
    <mergeCell ref="T1262:T1263"/>
    <mergeCell ref="U1262:U1263"/>
    <mergeCell ref="M1240:M1243"/>
    <mergeCell ref="T1240:T1243"/>
    <mergeCell ref="U1240:U1243"/>
    <mergeCell ref="M1252:M1255"/>
    <mergeCell ref="T1252:T1255"/>
    <mergeCell ref="U1252:U1255"/>
    <mergeCell ref="M1256:M1257"/>
    <mergeCell ref="T1256:T1257"/>
    <mergeCell ref="U1256:U1257"/>
    <mergeCell ref="M1244:M1247"/>
    <mergeCell ref="T1244:T1247"/>
    <mergeCell ref="U1244:U1247"/>
    <mergeCell ref="M1248:M1249"/>
    <mergeCell ref="T1248:T1249"/>
    <mergeCell ref="U1248:U1249"/>
    <mergeCell ref="M1250:M1251"/>
    <mergeCell ref="T1250:T1251"/>
    <mergeCell ref="U1250:U1251"/>
    <mergeCell ref="C964:C965"/>
    <mergeCell ref="J964:J965"/>
    <mergeCell ref="K964:K965"/>
    <mergeCell ref="C966:C967"/>
    <mergeCell ref="J966:J967"/>
    <mergeCell ref="K966:K967"/>
    <mergeCell ref="C1387:C1389"/>
    <mergeCell ref="C1381:C1386"/>
    <mergeCell ref="C1375:C1376"/>
    <mergeCell ref="C1377:C1380"/>
    <mergeCell ref="C1367:C1374"/>
    <mergeCell ref="C1363:C1366"/>
    <mergeCell ref="C1356:C1360"/>
    <mergeCell ref="C1361:C1362"/>
    <mergeCell ref="C1354:C1355"/>
    <mergeCell ref="I1348:I1349"/>
    <mergeCell ref="C1350:C1353"/>
    <mergeCell ref="J1348:J1349"/>
    <mergeCell ref="K1348:K1349"/>
    <mergeCell ref="K1350:K1353"/>
    <mergeCell ref="J1350:J1353"/>
    <mergeCell ref="K1354:K1355"/>
    <mergeCell ref="J1354:J1355"/>
    <mergeCell ref="K1356:K1360"/>
    <mergeCell ref="J1356:J1360"/>
    <mergeCell ref="J1361:J1362"/>
    <mergeCell ref="K1361:K1362"/>
    <mergeCell ref="J1363:J1366"/>
    <mergeCell ref="K1363:K1366"/>
    <mergeCell ref="K1367:K1374"/>
    <mergeCell ref="J1367:J1374"/>
    <mergeCell ref="K1375:K1376"/>
    <mergeCell ref="C1416:C1417"/>
    <mergeCell ref="J1416:J1417"/>
    <mergeCell ref="C1412:C1413"/>
    <mergeCell ref="C1414:C1415"/>
    <mergeCell ref="C1410:C1411"/>
    <mergeCell ref="C1408:C1409"/>
    <mergeCell ref="C1406:C1407"/>
    <mergeCell ref="J1406:J1407"/>
    <mergeCell ref="C1404:C1405"/>
    <mergeCell ref="C1402:C1403"/>
    <mergeCell ref="C1398:C1399"/>
    <mergeCell ref="C1400:C1401"/>
    <mergeCell ref="C1396:C1397"/>
    <mergeCell ref="J1396:J1397"/>
    <mergeCell ref="C1394:C1395"/>
    <mergeCell ref="C1390:C1391"/>
    <mergeCell ref="C1392:C1393"/>
    <mergeCell ref="C1455:C1456"/>
    <mergeCell ref="C1457:C1458"/>
    <mergeCell ref="C1451:C1454"/>
    <mergeCell ref="C1449:C1450"/>
    <mergeCell ref="J1457:J1458"/>
    <mergeCell ref="C1445:C1446"/>
    <mergeCell ref="C1447:C1448"/>
    <mergeCell ref="J1445:J1446"/>
    <mergeCell ref="C1443:C1444"/>
    <mergeCell ref="C1441:C1442"/>
    <mergeCell ref="C1435:C1438"/>
    <mergeCell ref="C1439:C1440"/>
    <mergeCell ref="C1431:C1434"/>
    <mergeCell ref="C1427:C1430"/>
    <mergeCell ref="C1420:C1422"/>
    <mergeCell ref="C1423:C1426"/>
    <mergeCell ref="C1418:C1419"/>
    <mergeCell ref="J1431:J1434"/>
    <mergeCell ref="C1595:D1595"/>
    <mergeCell ref="C1589:C1590"/>
    <mergeCell ref="C1591:C1592"/>
    <mergeCell ref="C1587:C1588"/>
    <mergeCell ref="C1575:C1578"/>
    <mergeCell ref="C1573:C1574"/>
    <mergeCell ref="C1571:C1572"/>
    <mergeCell ref="C1569:C1570"/>
    <mergeCell ref="C1567:C1568"/>
    <mergeCell ref="C1565:C1566"/>
    <mergeCell ref="C1558:C1559"/>
    <mergeCell ref="C1556:C1557"/>
    <mergeCell ref="C1554:C1555"/>
    <mergeCell ref="J1478:J1479"/>
    <mergeCell ref="C1476:C1477"/>
    <mergeCell ref="C1472:C1473"/>
    <mergeCell ref="C1474:C1475"/>
    <mergeCell ref="C1490:C1491"/>
    <mergeCell ref="C1482:C1488"/>
    <mergeCell ref="C1480:C1481"/>
    <mergeCell ref="C1478:C1479"/>
    <mergeCell ref="J1375:J1376"/>
    <mergeCell ref="K1377:K1380"/>
    <mergeCell ref="J1377:J1380"/>
    <mergeCell ref="K1396:K1397"/>
    <mergeCell ref="J1398:J1399"/>
    <mergeCell ref="K1398:K1399"/>
    <mergeCell ref="J1400:J1401"/>
    <mergeCell ref="K1400:K1401"/>
    <mergeCell ref="J1402:J1403"/>
    <mergeCell ref="K1402:K1403"/>
    <mergeCell ref="J1404:J1405"/>
    <mergeCell ref="K1404:K1405"/>
    <mergeCell ref="K1381:K1386"/>
    <mergeCell ref="J1387:J1389"/>
    <mergeCell ref="K1387:K1389"/>
    <mergeCell ref="J1390:J1391"/>
    <mergeCell ref="K1390:K1391"/>
    <mergeCell ref="J1392:J1393"/>
    <mergeCell ref="K1392:K1393"/>
    <mergeCell ref="J1394:J1395"/>
    <mergeCell ref="K1394:K1395"/>
    <mergeCell ref="J1381:J1386"/>
    <mergeCell ref="K1416:K1417"/>
    <mergeCell ref="J1418:J1419"/>
    <mergeCell ref="K1418:K1419"/>
    <mergeCell ref="J1420:J1422"/>
    <mergeCell ref="K1420:K1422"/>
    <mergeCell ref="J1423:J1426"/>
    <mergeCell ref="K1423:K1426"/>
    <mergeCell ref="J1427:J1430"/>
    <mergeCell ref="K1427:K1430"/>
    <mergeCell ref="K1406:K1407"/>
    <mergeCell ref="J1408:J1409"/>
    <mergeCell ref="K1408:K1409"/>
    <mergeCell ref="J1410:J1411"/>
    <mergeCell ref="K1410:K1411"/>
    <mergeCell ref="J1412:J1413"/>
    <mergeCell ref="K1412:K1413"/>
    <mergeCell ref="J1414:J1415"/>
    <mergeCell ref="K1414:K1415"/>
    <mergeCell ref="K1445:K1446"/>
    <mergeCell ref="J1447:J1448"/>
    <mergeCell ref="K1447:K1448"/>
    <mergeCell ref="J1449:J1450"/>
    <mergeCell ref="K1449:K1450"/>
    <mergeCell ref="J1451:J1454"/>
    <mergeCell ref="K1451:K1454"/>
    <mergeCell ref="J1455:J1456"/>
    <mergeCell ref="K1455:K1456"/>
    <mergeCell ref="K1431:K1434"/>
    <mergeCell ref="J1435:J1438"/>
    <mergeCell ref="K1435:K1438"/>
    <mergeCell ref="J1439:J1440"/>
    <mergeCell ref="K1439:K1440"/>
    <mergeCell ref="J1441:J1442"/>
    <mergeCell ref="K1441:K1442"/>
    <mergeCell ref="J1443:J1444"/>
    <mergeCell ref="K1443:K1444"/>
    <mergeCell ref="K1478:K1479"/>
    <mergeCell ref="K1468:K1469"/>
    <mergeCell ref="J1470:J1471"/>
    <mergeCell ref="K1470:K1471"/>
    <mergeCell ref="J1472:J1473"/>
    <mergeCell ref="K1472:K1473"/>
    <mergeCell ref="J1474:J1475"/>
    <mergeCell ref="K1474:K1475"/>
    <mergeCell ref="J1476:J1477"/>
    <mergeCell ref="K1476:K1477"/>
    <mergeCell ref="K1457:K1458"/>
    <mergeCell ref="J1459:J1460"/>
    <mergeCell ref="K1459:K1460"/>
    <mergeCell ref="J1461:J1463"/>
    <mergeCell ref="K1461:K1463"/>
    <mergeCell ref="J1464:J1465"/>
    <mergeCell ref="K1464:K1465"/>
    <mergeCell ref="J1466:J1467"/>
    <mergeCell ref="K1466:K1467"/>
    <mergeCell ref="C1470:C1471"/>
    <mergeCell ref="C1468:C1469"/>
    <mergeCell ref="J1468:J1469"/>
    <mergeCell ref="C1464:C1465"/>
    <mergeCell ref="C1466:C1467"/>
    <mergeCell ref="C1461:C1463"/>
    <mergeCell ref="C1459:C1460"/>
    <mergeCell ref="J1531:J1532"/>
    <mergeCell ref="C1552:C1553"/>
    <mergeCell ref="J1593:J1594"/>
    <mergeCell ref="C1524:C1526"/>
    <mergeCell ref="C1527:C1530"/>
    <mergeCell ref="C1521:C1522"/>
    <mergeCell ref="C1523:D1523"/>
    <mergeCell ref="C1518:C1520"/>
    <mergeCell ref="C1510:C1514"/>
    <mergeCell ref="C1515:C1517"/>
    <mergeCell ref="C1505:C1509"/>
    <mergeCell ref="C1502:C1504"/>
    <mergeCell ref="C1494:C1498"/>
    <mergeCell ref="C1499:C1501"/>
    <mergeCell ref="C1492:C1493"/>
    <mergeCell ref="J1515:J1517"/>
    <mergeCell ref="C1593:C1594"/>
    <mergeCell ref="J1480:J1481"/>
    <mergeCell ref="K1480:K1481"/>
    <mergeCell ref="K1482:K1488"/>
    <mergeCell ref="J1482:J1488"/>
    <mergeCell ref="K1490:K1491"/>
    <mergeCell ref="J1490:J1491"/>
    <mergeCell ref="J1492:J1493"/>
    <mergeCell ref="K1492:K1493"/>
    <mergeCell ref="K1494:K1498"/>
    <mergeCell ref="J1494:J1498"/>
    <mergeCell ref="J1499:J1501"/>
    <mergeCell ref="K1499:K1501"/>
    <mergeCell ref="J1502:J1504"/>
    <mergeCell ref="K1502:K1504"/>
    <mergeCell ref="J1505:J1509"/>
    <mergeCell ref="K1505:K1509"/>
    <mergeCell ref="J1510:J1514"/>
    <mergeCell ref="K1510:K1514"/>
    <mergeCell ref="K1544:K1547"/>
    <mergeCell ref="C1585:C1586"/>
    <mergeCell ref="C1583:C1584"/>
    <mergeCell ref="C1581:C1582"/>
    <mergeCell ref="C1579:C1580"/>
    <mergeCell ref="K1531:K1532"/>
    <mergeCell ref="J1533:J1534"/>
    <mergeCell ref="K1533:K1534"/>
    <mergeCell ref="J1535:J1537"/>
    <mergeCell ref="K1535:K1537"/>
    <mergeCell ref="J1538:J1541"/>
    <mergeCell ref="K1538:K1541"/>
    <mergeCell ref="J1542:J1543"/>
    <mergeCell ref="K1542:K1543"/>
    <mergeCell ref="K1515:K1517"/>
    <mergeCell ref="J1518:J1520"/>
    <mergeCell ref="K1518:K1520"/>
    <mergeCell ref="J1521:J1523"/>
    <mergeCell ref="K1521:K1523"/>
    <mergeCell ref="J1524:J1526"/>
    <mergeCell ref="K1524:K1526"/>
    <mergeCell ref="J1527:J1530"/>
    <mergeCell ref="K1527:K1530"/>
    <mergeCell ref="C1544:C1547"/>
    <mergeCell ref="C1542:C1543"/>
    <mergeCell ref="J1544:J1547"/>
    <mergeCell ref="C1548:C1551"/>
    <mergeCell ref="J1548:J1551"/>
    <mergeCell ref="C1535:C1537"/>
    <mergeCell ref="C1538:C1541"/>
    <mergeCell ref="C1533:C1534"/>
    <mergeCell ref="C1531:C1532"/>
    <mergeCell ref="K1567:K1568"/>
    <mergeCell ref="J1569:J1570"/>
    <mergeCell ref="K1569:K1570"/>
    <mergeCell ref="K1548:K1551"/>
    <mergeCell ref="J1552:J1553"/>
    <mergeCell ref="K1552:K1553"/>
    <mergeCell ref="J1554:J1555"/>
    <mergeCell ref="K1554:K1555"/>
    <mergeCell ref="J1556:J1557"/>
    <mergeCell ref="K1556:K1557"/>
    <mergeCell ref="J1558:J1559"/>
    <mergeCell ref="K1558:K1559"/>
    <mergeCell ref="C1562:C1564"/>
    <mergeCell ref="C1560:C1561"/>
    <mergeCell ref="J1560:J1561"/>
    <mergeCell ref="J1571:J1572"/>
    <mergeCell ref="J1583:J1584"/>
    <mergeCell ref="K1593:K1594"/>
    <mergeCell ref="E1349:F1349"/>
    <mergeCell ref="G1349:H1349"/>
    <mergeCell ref="E1348:H1348"/>
    <mergeCell ref="D1598:E1598"/>
    <mergeCell ref="F1598:G1598"/>
    <mergeCell ref="H1598:H1599"/>
    <mergeCell ref="I1598:I1599"/>
    <mergeCell ref="K1583:K1584"/>
    <mergeCell ref="J1585:J1586"/>
    <mergeCell ref="K1585:K1586"/>
    <mergeCell ref="J1587:J1588"/>
    <mergeCell ref="K1587:K1588"/>
    <mergeCell ref="J1589:J1590"/>
    <mergeCell ref="K1589:K1590"/>
    <mergeCell ref="J1591:J1592"/>
    <mergeCell ref="K1591:K1592"/>
    <mergeCell ref="K1571:K1572"/>
    <mergeCell ref="J1573:J1574"/>
    <mergeCell ref="K1573:K1574"/>
    <mergeCell ref="J1575:J1578"/>
    <mergeCell ref="K1575:K1578"/>
    <mergeCell ref="J1579:J1580"/>
    <mergeCell ref="K1579:K1580"/>
    <mergeCell ref="J1581:J1582"/>
    <mergeCell ref="K1581:K1582"/>
    <mergeCell ref="K1560:K1561"/>
    <mergeCell ref="J1562:J1564"/>
    <mergeCell ref="K1562:K1564"/>
    <mergeCell ref="J1565:J1566"/>
    <mergeCell ref="K1565:K1566"/>
    <mergeCell ref="J1567:J156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9"/>
  <sheetViews>
    <sheetView topLeftCell="A162" zoomScaleNormal="100" workbookViewId="0">
      <selection activeCell="N174" sqref="N174"/>
    </sheetView>
  </sheetViews>
  <sheetFormatPr defaultRowHeight="14.4" x14ac:dyDescent="0.3"/>
  <cols>
    <col min="2" max="2" width="29" customWidth="1"/>
    <col min="3" max="3" width="10.5546875" customWidth="1"/>
    <col min="4" max="4" width="15.5546875" bestFit="1" customWidth="1"/>
    <col min="5" max="5" width="9.44140625" bestFit="1" customWidth="1"/>
    <col min="6" max="6" width="11.33203125" customWidth="1"/>
    <col min="8" max="8" width="15.5546875" bestFit="1" customWidth="1"/>
    <col min="12" max="12" width="14.5546875" bestFit="1" customWidth="1"/>
  </cols>
  <sheetData>
    <row r="4" spans="2:14" x14ac:dyDescent="0.3">
      <c r="B4" s="84" t="s">
        <v>805</v>
      </c>
      <c r="C4" s="162" t="s">
        <v>468</v>
      </c>
      <c r="D4" s="162"/>
      <c r="E4" s="162"/>
      <c r="F4" s="162"/>
      <c r="G4" s="162" t="s">
        <v>469</v>
      </c>
      <c r="H4" s="162"/>
      <c r="I4" s="162"/>
      <c r="J4" s="162"/>
      <c r="K4" s="162" t="s">
        <v>470</v>
      </c>
      <c r="L4" s="162"/>
      <c r="M4" s="162"/>
      <c r="N4" s="162"/>
    </row>
    <row r="5" spans="2:14" x14ac:dyDescent="0.3">
      <c r="B5" s="75"/>
      <c r="C5" s="164" t="s">
        <v>443</v>
      </c>
      <c r="D5" s="164" t="s">
        <v>786</v>
      </c>
      <c r="E5" s="164" t="s">
        <v>787</v>
      </c>
      <c r="F5" s="124"/>
      <c r="G5" s="164" t="s">
        <v>443</v>
      </c>
      <c r="H5" s="164" t="s">
        <v>786</v>
      </c>
      <c r="I5" s="164" t="s">
        <v>787</v>
      </c>
      <c r="J5" s="124"/>
      <c r="K5" s="164" t="s">
        <v>443</v>
      </c>
      <c r="L5" s="164" t="s">
        <v>786</v>
      </c>
      <c r="M5" s="164" t="s">
        <v>787</v>
      </c>
      <c r="N5" s="124"/>
    </row>
    <row r="6" spans="2:14" x14ac:dyDescent="0.3">
      <c r="B6" s="21"/>
      <c r="C6" s="124"/>
      <c r="D6" s="124"/>
      <c r="E6" s="76" t="s">
        <v>72</v>
      </c>
      <c r="F6" s="76" t="s">
        <v>75</v>
      </c>
      <c r="G6" s="124"/>
      <c r="H6" s="124"/>
      <c r="I6" s="76" t="s">
        <v>72</v>
      </c>
      <c r="J6" s="76" t="s">
        <v>75</v>
      </c>
      <c r="K6" s="124"/>
      <c r="L6" s="124"/>
      <c r="M6" s="76" t="s">
        <v>72</v>
      </c>
      <c r="N6" s="76" t="s">
        <v>75</v>
      </c>
    </row>
    <row r="7" spans="2:14" x14ac:dyDescent="0.3">
      <c r="B7" s="22" t="s">
        <v>314</v>
      </c>
      <c r="C7" s="80">
        <v>1E-3</v>
      </c>
      <c r="D7" s="77">
        <v>1.0249789502705919</v>
      </c>
      <c r="E7" s="77">
        <v>1.0112305693006001</v>
      </c>
      <c r="F7" s="77">
        <v>1.0389142500156234</v>
      </c>
      <c r="G7" s="80">
        <v>1E-3</v>
      </c>
      <c r="H7" s="77">
        <v>1.0267510462941165</v>
      </c>
      <c r="I7" s="77">
        <v>1.0141954903345494</v>
      </c>
      <c r="J7" s="77">
        <v>1.0394620377559671</v>
      </c>
      <c r="K7" s="80">
        <v>1E-3</v>
      </c>
      <c r="L7" s="77">
        <v>1.0279335125457696</v>
      </c>
      <c r="M7" s="77">
        <v>1.0162518972590886</v>
      </c>
      <c r="N7" s="79">
        <v>1.0397494056980803</v>
      </c>
    </row>
    <row r="8" spans="2:14" x14ac:dyDescent="0.3">
      <c r="B8" s="22" t="s">
        <v>683</v>
      </c>
      <c r="C8" s="80">
        <v>1E-3</v>
      </c>
      <c r="D8" s="77">
        <v>2.022078887149235</v>
      </c>
      <c r="E8" s="77">
        <v>1.4221529488549844</v>
      </c>
      <c r="F8" s="77">
        <v>2.8750796664639333</v>
      </c>
      <c r="G8" s="80">
        <v>7.6496798763534923E-4</v>
      </c>
      <c r="H8" s="77">
        <v>1.7575572444400038</v>
      </c>
      <c r="I8" s="77">
        <v>1.2655161128299846</v>
      </c>
      <c r="J8" s="77">
        <v>2.4409072600235882</v>
      </c>
      <c r="K8" s="80">
        <v>1E-3</v>
      </c>
      <c r="L8" s="77">
        <v>1.7734693876367764</v>
      </c>
      <c r="M8" s="77">
        <v>1.3038349909826792</v>
      </c>
      <c r="N8" s="79">
        <v>2.4122635844542581</v>
      </c>
    </row>
    <row r="9" spans="2:14" x14ac:dyDescent="0.3">
      <c r="B9" s="22" t="s">
        <v>689</v>
      </c>
      <c r="C9" s="77">
        <v>0.64500969536681674</v>
      </c>
      <c r="D9" s="78"/>
      <c r="E9" s="78"/>
      <c r="F9" s="78"/>
      <c r="G9" s="77">
        <v>0.33104297902823543</v>
      </c>
      <c r="H9" s="77"/>
      <c r="I9" s="77"/>
      <c r="J9" s="77"/>
      <c r="K9" s="77">
        <v>0.94708841034352831</v>
      </c>
      <c r="L9" s="77"/>
      <c r="M9" s="77"/>
      <c r="N9" s="79"/>
    </row>
    <row r="10" spans="2:14" x14ac:dyDescent="0.3">
      <c r="B10" s="22" t="s">
        <v>685</v>
      </c>
      <c r="C10" s="77">
        <v>0.99945835764228863</v>
      </c>
      <c r="D10" s="77">
        <v>4.1783380470888549E-9</v>
      </c>
      <c r="E10" s="77">
        <v>0</v>
      </c>
      <c r="F10" s="79" t="s">
        <v>676</v>
      </c>
      <c r="G10" s="77">
        <v>0.99945835764228863</v>
      </c>
      <c r="H10" s="77">
        <v>4.1783380470888401E-9</v>
      </c>
      <c r="I10" s="77">
        <v>0</v>
      </c>
      <c r="J10" s="77" t="s">
        <v>676</v>
      </c>
      <c r="K10" s="77">
        <v>0.99960197625365854</v>
      </c>
      <c r="L10" s="77">
        <v>1.960207972708335E-9</v>
      </c>
      <c r="M10" s="77">
        <v>0</v>
      </c>
      <c r="N10" s="79" t="s">
        <v>676</v>
      </c>
    </row>
    <row r="11" spans="2:14" x14ac:dyDescent="0.3">
      <c r="B11" s="22" t="s">
        <v>686</v>
      </c>
      <c r="C11" s="77">
        <v>0.68793987846051841</v>
      </c>
      <c r="D11" s="77">
        <v>0.80340063761952529</v>
      </c>
      <c r="E11" s="77">
        <v>0.2760735170296989</v>
      </c>
      <c r="F11" s="77">
        <v>2.337973563969284</v>
      </c>
      <c r="G11" s="77">
        <v>0.90182229990862584</v>
      </c>
      <c r="H11" s="77">
        <v>1.0693069306930363</v>
      </c>
      <c r="I11" s="77">
        <v>0.36873781304579911</v>
      </c>
      <c r="J11" s="77">
        <v>3.1008951932091207</v>
      </c>
      <c r="K11" s="77">
        <v>0.99021926186685105</v>
      </c>
      <c r="L11" s="77">
        <v>0.99418604651159048</v>
      </c>
      <c r="M11" s="77">
        <v>0.3913694989648584</v>
      </c>
      <c r="N11" s="79">
        <v>2.5255056862954377</v>
      </c>
    </row>
    <row r="12" spans="2:14" x14ac:dyDescent="0.3">
      <c r="B12" s="22" t="s">
        <v>687</v>
      </c>
      <c r="C12" s="77">
        <v>0.97573745610097962</v>
      </c>
      <c r="D12" s="77">
        <v>0.96428571428568122</v>
      </c>
      <c r="E12" s="77">
        <v>9.254530596215349E-2</v>
      </c>
      <c r="F12" s="77">
        <v>10.04747814174074</v>
      </c>
      <c r="G12" s="77">
        <v>0.97573745610097906</v>
      </c>
      <c r="H12" s="77">
        <v>0.96428571428568277</v>
      </c>
      <c r="I12" s="77">
        <v>9.25453059621687E-2</v>
      </c>
      <c r="J12" s="77">
        <v>10.047478141739123</v>
      </c>
      <c r="K12" s="77">
        <v>0.84717176664162019</v>
      </c>
      <c r="L12" s="77">
        <v>0.79166666666663754</v>
      </c>
      <c r="M12" s="77">
        <v>7.3580324868835742E-2</v>
      </c>
      <c r="N12" s="79">
        <v>8.5177132912675315</v>
      </c>
    </row>
    <row r="13" spans="2:14" x14ac:dyDescent="0.3">
      <c r="B13" s="22" t="s">
        <v>688</v>
      </c>
      <c r="C13" s="77">
        <v>0.38981546513342213</v>
      </c>
      <c r="D13" s="77">
        <v>0.62027027027024806</v>
      </c>
      <c r="E13" s="77">
        <v>0.20885306536006643</v>
      </c>
      <c r="F13" s="77">
        <v>1.8421334037776087</v>
      </c>
      <c r="G13" s="77">
        <v>0.61184022118394932</v>
      </c>
      <c r="H13" s="77">
        <v>0.75550458715593882</v>
      </c>
      <c r="I13" s="77">
        <v>0.25582397882414309</v>
      </c>
      <c r="J13" s="77">
        <v>2.2311715416092111</v>
      </c>
      <c r="K13" s="77">
        <v>0.79430825545487904</v>
      </c>
      <c r="L13" s="77">
        <v>0.88173652694607663</v>
      </c>
      <c r="M13" s="77">
        <v>0.34231315895439141</v>
      </c>
      <c r="N13" s="79">
        <v>2.2711931534437895</v>
      </c>
    </row>
    <row r="14" spans="2:14" x14ac:dyDescent="0.3">
      <c r="B14" s="22" t="s">
        <v>684</v>
      </c>
      <c r="C14" s="77">
        <v>0.36928349282617279</v>
      </c>
      <c r="D14" s="77">
        <v>1.1605653709048165</v>
      </c>
      <c r="E14" s="77">
        <v>0.83848176261912499</v>
      </c>
      <c r="F14" s="77">
        <v>1.6063700371206051</v>
      </c>
      <c r="G14" s="77">
        <v>0.68268348034539528</v>
      </c>
      <c r="H14" s="77">
        <v>1.0639219479369275</v>
      </c>
      <c r="I14" s="77">
        <v>0.79048562225997299</v>
      </c>
      <c r="J14" s="77">
        <v>1.4319424407312498</v>
      </c>
      <c r="K14" s="77">
        <v>0.27594723329363058</v>
      </c>
      <c r="L14" s="77">
        <v>0.86128048783036804</v>
      </c>
      <c r="M14" s="77">
        <v>0.65836870703563055</v>
      </c>
      <c r="N14" s="79">
        <v>1.1267304639331388</v>
      </c>
    </row>
    <row r="15" spans="2:14" x14ac:dyDescent="0.3">
      <c r="B15" s="22" t="s">
        <v>811</v>
      </c>
      <c r="C15" s="77">
        <v>0.34755465247317224</v>
      </c>
      <c r="D15" s="78"/>
      <c r="E15" s="78"/>
      <c r="F15" s="78"/>
      <c r="G15" s="77">
        <v>0.14540307758571958</v>
      </c>
      <c r="H15" s="77"/>
      <c r="I15" s="77"/>
      <c r="J15" s="77"/>
      <c r="K15" s="77">
        <v>0.4476497556679806</v>
      </c>
      <c r="L15" s="77"/>
      <c r="M15" s="77"/>
      <c r="N15" s="79"/>
    </row>
    <row r="16" spans="2:14" x14ac:dyDescent="0.3">
      <c r="B16" s="22" t="s">
        <v>690</v>
      </c>
      <c r="C16" s="77">
        <v>7.8428589641850385E-2</v>
      </c>
      <c r="D16" s="77">
        <v>0.39386973180642865</v>
      </c>
      <c r="E16" s="77">
        <v>0.13954023637264415</v>
      </c>
      <c r="F16" s="77">
        <v>1.1117464730314932</v>
      </c>
      <c r="G16" s="80">
        <v>4.1624792352932823E-2</v>
      </c>
      <c r="H16" s="77">
        <v>0.38055109684328053</v>
      </c>
      <c r="I16" s="77">
        <v>0.15022561708133494</v>
      </c>
      <c r="J16" s="77">
        <v>0.96401093317004716</v>
      </c>
      <c r="K16" s="77">
        <v>0.25655337880508899</v>
      </c>
      <c r="L16" s="77">
        <v>0.67020440316294383</v>
      </c>
      <c r="M16" s="77">
        <v>0.33572414483357799</v>
      </c>
      <c r="N16" s="79">
        <v>1.3379256420227328</v>
      </c>
    </row>
    <row r="17" spans="2:16" x14ac:dyDescent="0.3">
      <c r="B17" s="22" t="s">
        <v>691</v>
      </c>
      <c r="C17" s="77">
        <v>0.96156268945002488</v>
      </c>
      <c r="D17" s="77">
        <v>1.0105868118572241</v>
      </c>
      <c r="E17" s="77">
        <v>0.65851743859137335</v>
      </c>
      <c r="F17" s="77">
        <v>1.5508863462816846</v>
      </c>
      <c r="G17" s="77">
        <v>0.45623506608933662</v>
      </c>
      <c r="H17" s="77">
        <v>0.86175683291067673</v>
      </c>
      <c r="I17" s="77">
        <v>0.58264922384327633</v>
      </c>
      <c r="J17" s="77">
        <v>1.2745659114925632</v>
      </c>
      <c r="K17" s="77">
        <v>0.17608381386612026</v>
      </c>
      <c r="L17" s="77">
        <v>0.77987421388281108</v>
      </c>
      <c r="M17" s="77">
        <v>0.54400198932547528</v>
      </c>
      <c r="N17" s="79">
        <v>1.1180175834163091</v>
      </c>
    </row>
    <row r="18" spans="2:16" x14ac:dyDescent="0.3">
      <c r="B18" s="22" t="s">
        <v>692</v>
      </c>
      <c r="C18" s="77">
        <v>0.94459322166232385</v>
      </c>
      <c r="D18" s="77">
        <v>1.0132399670471905</v>
      </c>
      <c r="E18" s="77">
        <v>0.69922222506931031</v>
      </c>
      <c r="F18" s="77">
        <v>1.4682817479378958</v>
      </c>
      <c r="G18" s="77">
        <v>0.69046202648501998</v>
      </c>
      <c r="H18" s="77">
        <v>1.0695488721804487</v>
      </c>
      <c r="I18" s="77">
        <v>0.76821633755691643</v>
      </c>
      <c r="J18" s="77">
        <v>1.48907896650625</v>
      </c>
      <c r="K18" s="77">
        <v>0.36645520248786456</v>
      </c>
      <c r="L18" s="77">
        <v>0.86882538412014154</v>
      </c>
      <c r="M18" s="77">
        <v>0.64033151410148004</v>
      </c>
      <c r="N18" s="79">
        <v>1.1788542832391058</v>
      </c>
    </row>
    <row r="19" spans="2:16" x14ac:dyDescent="0.3">
      <c r="B19" s="22" t="s">
        <v>700</v>
      </c>
      <c r="C19" s="80">
        <v>2.8991089269541758E-3</v>
      </c>
      <c r="D19" s="78"/>
      <c r="E19" s="78"/>
      <c r="F19" s="78"/>
      <c r="G19" s="80">
        <v>4.535639743855447E-3</v>
      </c>
      <c r="H19" s="77"/>
      <c r="I19" s="77"/>
      <c r="J19" s="77"/>
      <c r="K19" s="80">
        <v>3.3234023126126194E-3</v>
      </c>
      <c r="L19" s="77"/>
      <c r="M19" s="77"/>
      <c r="N19" s="79"/>
    </row>
    <row r="20" spans="2:16" x14ac:dyDescent="0.3">
      <c r="B20" s="22" t="s">
        <v>693</v>
      </c>
      <c r="C20" s="77">
        <v>0.18787285877476867</v>
      </c>
      <c r="D20" s="77">
        <v>1.364192139737997</v>
      </c>
      <c r="E20" s="77">
        <v>0.85928597726268474</v>
      </c>
      <c r="F20" s="77">
        <v>2.1657751241924652</v>
      </c>
      <c r="G20" s="77">
        <v>0.29687083325238317</v>
      </c>
      <c r="H20" s="77">
        <v>1.2583508739818743</v>
      </c>
      <c r="I20" s="77">
        <v>0.81712472106488576</v>
      </c>
      <c r="J20" s="77">
        <v>1.9378277039365321</v>
      </c>
      <c r="K20" s="77">
        <v>5.2211572679896553E-2</v>
      </c>
      <c r="L20" s="77">
        <v>1.4966435185185174</v>
      </c>
      <c r="M20" s="77">
        <v>0.99614862834991247</v>
      </c>
      <c r="N20" s="79">
        <v>2.2486020236095468</v>
      </c>
    </row>
    <row r="21" spans="2:16" x14ac:dyDescent="0.3">
      <c r="B21" s="22" t="s">
        <v>694</v>
      </c>
      <c r="C21" s="80">
        <v>8.0193969765942237E-3</v>
      </c>
      <c r="D21" s="77">
        <v>0.39246231155779066</v>
      </c>
      <c r="E21" s="77">
        <v>0.19656632981348154</v>
      </c>
      <c r="F21" s="77">
        <v>0.78358621305814491</v>
      </c>
      <c r="G21" s="80">
        <v>3.9468131960999969E-3</v>
      </c>
      <c r="H21" s="77">
        <v>0.40087463556851216</v>
      </c>
      <c r="I21" s="77">
        <v>0.2153089406713361</v>
      </c>
      <c r="J21" s="77">
        <v>0.7463715763085419</v>
      </c>
      <c r="K21" s="80">
        <v>5.8590255780893372E-3</v>
      </c>
      <c r="L21" s="77">
        <v>0.44860537190082522</v>
      </c>
      <c r="M21" s="77">
        <v>0.25365576604731777</v>
      </c>
      <c r="N21" s="79">
        <v>0.79338539326063062</v>
      </c>
    </row>
    <row r="22" spans="2:16" x14ac:dyDescent="0.3">
      <c r="B22" s="22" t="s">
        <v>695</v>
      </c>
      <c r="C22" s="77">
        <v>5.8641928715396321E-2</v>
      </c>
      <c r="D22" s="77">
        <v>0.48409090909091146</v>
      </c>
      <c r="E22" s="77">
        <v>0.22821307470348937</v>
      </c>
      <c r="F22" s="77">
        <v>1.0268649531537206</v>
      </c>
      <c r="G22" s="80">
        <v>1.9493264388122419E-2</v>
      </c>
      <c r="H22" s="77">
        <v>0.42841564106558516</v>
      </c>
      <c r="I22" s="77">
        <v>0.21037093402732121</v>
      </c>
      <c r="J22" s="77">
        <v>0.87245874701397519</v>
      </c>
      <c r="K22" s="77">
        <v>0.33707839990151589</v>
      </c>
      <c r="L22" s="77">
        <v>0.75390624999999889</v>
      </c>
      <c r="M22" s="77">
        <v>0.42347993401256245</v>
      </c>
      <c r="N22" s="79">
        <v>1.3421524566786205</v>
      </c>
    </row>
    <row r="23" spans="2:16" x14ac:dyDescent="0.3">
      <c r="B23" s="22" t="s">
        <v>696</v>
      </c>
      <c r="C23" s="77">
        <v>0.99961800453178684</v>
      </c>
      <c r="D23" s="77">
        <v>4.3949926124936259E-9</v>
      </c>
      <c r="E23" s="77">
        <v>0</v>
      </c>
      <c r="F23" s="79" t="s">
        <v>676</v>
      </c>
      <c r="G23" s="77">
        <v>0.99961333660770424</v>
      </c>
      <c r="H23" s="77">
        <v>3.4740527980331486E-9</v>
      </c>
      <c r="I23" s="77">
        <v>0</v>
      </c>
      <c r="J23" s="77" t="s">
        <v>676</v>
      </c>
      <c r="K23" s="77">
        <v>0.99955718195610577</v>
      </c>
      <c r="L23" s="77">
        <v>4871666322.9729414</v>
      </c>
      <c r="M23" s="77">
        <v>0</v>
      </c>
      <c r="N23" s="79" t="s">
        <v>676</v>
      </c>
    </row>
    <row r="24" spans="2:16" x14ac:dyDescent="0.3">
      <c r="B24" s="22" t="s">
        <v>697</v>
      </c>
      <c r="C24" s="77">
        <v>0.23838059729610495</v>
      </c>
      <c r="D24" s="77">
        <v>0.52592592592592857</v>
      </c>
      <c r="E24" s="77">
        <v>0.18072086746335561</v>
      </c>
      <c r="F24" s="77">
        <v>1.5305265155233416</v>
      </c>
      <c r="G24" s="77">
        <v>0.54566395260522083</v>
      </c>
      <c r="H24" s="77">
        <v>0.77030812324929698</v>
      </c>
      <c r="I24" s="77">
        <v>0.33041383185349976</v>
      </c>
      <c r="J24" s="77">
        <v>1.7958527989438011</v>
      </c>
      <c r="K24" s="77">
        <v>0.61805941748642668</v>
      </c>
      <c r="L24" s="77">
        <v>1.2336647727272709</v>
      </c>
      <c r="M24" s="77">
        <v>0.5403919900296299</v>
      </c>
      <c r="N24" s="79">
        <v>2.8163422100034849</v>
      </c>
    </row>
    <row r="25" spans="2:16" x14ac:dyDescent="0.3">
      <c r="B25" s="22" t="s">
        <v>698</v>
      </c>
      <c r="C25" s="77">
        <v>7.1579650444074189E-2</v>
      </c>
      <c r="D25" s="77">
        <v>0.67726550079491599</v>
      </c>
      <c r="E25" s="77">
        <v>0.44326142905538379</v>
      </c>
      <c r="F25" s="77">
        <v>1.0348036813049144</v>
      </c>
      <c r="G25" s="77">
        <v>0.1187656056814637</v>
      </c>
      <c r="H25" s="77">
        <v>0.73724070909151307</v>
      </c>
      <c r="I25" s="77">
        <v>0.50265818493894376</v>
      </c>
      <c r="J25" s="77">
        <v>1.0812991401060685</v>
      </c>
      <c r="K25" s="77">
        <v>0.26458601250150837</v>
      </c>
      <c r="L25" s="77">
        <v>0.81842145476772432</v>
      </c>
      <c r="M25" s="77">
        <v>0.57556091485728322</v>
      </c>
      <c r="N25" s="79">
        <v>1.1637581015906995</v>
      </c>
    </row>
    <row r="26" spans="2:16" x14ac:dyDescent="0.3">
      <c r="B26" s="22" t="s">
        <v>699</v>
      </c>
      <c r="C26" s="77">
        <v>0.99923600915115163</v>
      </c>
      <c r="D26" s="77">
        <v>4.3949926124936259E-9</v>
      </c>
      <c r="E26" s="77">
        <v>0</v>
      </c>
      <c r="F26" s="79" t="s">
        <v>676</v>
      </c>
      <c r="G26" s="77">
        <v>0.99922667330623272</v>
      </c>
      <c r="H26" s="77">
        <v>3.4740527980331486E-9</v>
      </c>
      <c r="I26" s="77">
        <v>0</v>
      </c>
      <c r="J26" s="77" t="s">
        <v>676</v>
      </c>
      <c r="K26" s="77">
        <v>0.99920201224126948</v>
      </c>
      <c r="L26" s="77">
        <v>1.8667112108522457E-9</v>
      </c>
      <c r="M26" s="77">
        <v>0</v>
      </c>
      <c r="N26" s="79" t="s">
        <v>676</v>
      </c>
    </row>
    <row r="27" spans="2:16" x14ac:dyDescent="0.3">
      <c r="B27" s="22" t="s">
        <v>701</v>
      </c>
      <c r="C27" s="77">
        <v>0.14670166114393335</v>
      </c>
      <c r="D27" s="77">
        <v>0.78710948836632399</v>
      </c>
      <c r="E27" s="77">
        <v>0.56967867086381196</v>
      </c>
      <c r="F27" s="77">
        <v>1.0875277210868308</v>
      </c>
      <c r="G27" s="77">
        <v>0.12565355140778725</v>
      </c>
      <c r="H27" s="77">
        <v>0.79492656235133441</v>
      </c>
      <c r="I27" s="77">
        <v>0.59260615664796334</v>
      </c>
      <c r="J27" s="77">
        <v>1.0663207468279714</v>
      </c>
      <c r="K27" s="77">
        <v>0.42643847500140941</v>
      </c>
      <c r="L27" s="77">
        <v>0.89686169149521111</v>
      </c>
      <c r="M27" s="77">
        <v>0.68583663944298501</v>
      </c>
      <c r="N27" s="79">
        <v>1.1728170345709845</v>
      </c>
    </row>
    <row r="28" spans="2:16" ht="24.75" customHeight="1" x14ac:dyDescent="0.3">
      <c r="B28" s="22" t="s">
        <v>706</v>
      </c>
      <c r="C28" s="77">
        <v>5.715616493598831E-2</v>
      </c>
      <c r="D28" s="78"/>
      <c r="E28" s="78"/>
      <c r="F28" s="78"/>
      <c r="G28" s="77">
        <v>0.31634354824905297</v>
      </c>
      <c r="H28" s="77"/>
      <c r="I28" s="77"/>
      <c r="J28" s="77"/>
      <c r="K28" s="77">
        <v>0.17694372366155101</v>
      </c>
      <c r="L28" s="77"/>
      <c r="M28" s="77"/>
      <c r="N28" s="79"/>
      <c r="P28" s="7"/>
    </row>
    <row r="29" spans="2:16" x14ac:dyDescent="0.3">
      <c r="B29" s="22" t="s">
        <v>702</v>
      </c>
      <c r="C29" s="77">
        <v>0.51882836291546863</v>
      </c>
      <c r="D29" s="77">
        <v>0.87624814631734693</v>
      </c>
      <c r="E29" s="77">
        <v>0.58658250769466969</v>
      </c>
      <c r="F29" s="77">
        <v>1.3089562062499325</v>
      </c>
      <c r="G29" s="77">
        <v>0.75068998257701036</v>
      </c>
      <c r="H29" s="77">
        <v>0.9421602787456429</v>
      </c>
      <c r="I29" s="77">
        <v>0.65239349734504204</v>
      </c>
      <c r="J29" s="77">
        <v>1.3606297341381886</v>
      </c>
      <c r="K29" s="80">
        <v>3.9700897642360483E-2</v>
      </c>
      <c r="L29" s="77">
        <v>1.4108727796418417</v>
      </c>
      <c r="M29" s="77">
        <v>1.0163453714409696</v>
      </c>
      <c r="N29" s="79">
        <v>1.9585487928302243</v>
      </c>
      <c r="P29" s="7"/>
    </row>
    <row r="30" spans="2:16" x14ac:dyDescent="0.3">
      <c r="B30" s="22" t="s">
        <v>703</v>
      </c>
      <c r="C30" s="80">
        <v>1.8763732978545281E-2</v>
      </c>
      <c r="D30" s="77">
        <v>2.404924760601916</v>
      </c>
      <c r="E30" s="77">
        <v>1.1568536706413575</v>
      </c>
      <c r="F30" s="77">
        <v>4.9994768145133968</v>
      </c>
      <c r="G30" s="77">
        <v>6.9294385368628544E-2</v>
      </c>
      <c r="H30" s="77">
        <v>1.9466817923993156</v>
      </c>
      <c r="I30" s="77">
        <v>0.94874878183075517</v>
      </c>
      <c r="J30" s="77">
        <v>3.9942818092967243</v>
      </c>
      <c r="K30" s="77">
        <v>0.14631535088987208</v>
      </c>
      <c r="L30" s="77">
        <v>1.6554054037339434</v>
      </c>
      <c r="M30" s="77">
        <v>0.83860099363345675</v>
      </c>
      <c r="N30" s="79">
        <v>3.2677841685331037</v>
      </c>
      <c r="P30" s="7"/>
    </row>
    <row r="31" spans="2:16" x14ac:dyDescent="0.3">
      <c r="B31" s="22" t="s">
        <v>704</v>
      </c>
      <c r="C31" s="77">
        <v>0.62393364899323711</v>
      </c>
      <c r="D31" s="77">
        <v>1.7235294117647073</v>
      </c>
      <c r="E31" s="77">
        <v>0.19557221134043071</v>
      </c>
      <c r="F31" s="77">
        <v>15.189037403924344</v>
      </c>
      <c r="G31" s="77">
        <v>0.76379742935065575</v>
      </c>
      <c r="H31" s="77">
        <v>1.3951219512195099</v>
      </c>
      <c r="I31" s="77">
        <v>0.158999333995128</v>
      </c>
      <c r="J31" s="77">
        <v>12.241342211120029</v>
      </c>
      <c r="K31" s="77">
        <v>0.52575643502487268</v>
      </c>
      <c r="L31" s="77">
        <v>2.1874999977912526</v>
      </c>
      <c r="M31" s="77">
        <v>0.19491589285541663</v>
      </c>
      <c r="N31" s="79">
        <v>24.549851580785301</v>
      </c>
      <c r="P31" s="7"/>
    </row>
    <row r="32" spans="2:16" x14ac:dyDescent="0.3">
      <c r="B32" s="22" t="s">
        <v>705</v>
      </c>
      <c r="C32" s="77">
        <v>0.99962185008052928</v>
      </c>
      <c r="D32" s="77">
        <v>5.3344359381136404E-9</v>
      </c>
      <c r="E32" s="77">
        <v>0</v>
      </c>
      <c r="F32" s="79" t="s">
        <v>676</v>
      </c>
      <c r="G32" s="77">
        <v>0.99961765365849176</v>
      </c>
      <c r="H32" s="77">
        <v>4.3179934289699758E-9</v>
      </c>
      <c r="I32" s="77">
        <v>0</v>
      </c>
      <c r="J32" s="77" t="s">
        <v>676</v>
      </c>
      <c r="K32" s="77"/>
      <c r="L32" s="77"/>
      <c r="M32" s="77"/>
      <c r="N32" s="79"/>
      <c r="P32" s="7"/>
    </row>
    <row r="33" spans="2:16" x14ac:dyDescent="0.3">
      <c r="B33" s="22" t="s">
        <v>712</v>
      </c>
      <c r="C33" s="80">
        <v>1E-3</v>
      </c>
      <c r="D33" s="78"/>
      <c r="E33" s="78"/>
      <c r="F33" s="78"/>
      <c r="G33" s="80">
        <v>1.1775860184192479E-3</v>
      </c>
      <c r="H33" s="77"/>
      <c r="I33" s="77"/>
      <c r="J33" s="77"/>
      <c r="K33" s="80">
        <v>1E-3</v>
      </c>
      <c r="L33" s="77"/>
      <c r="M33" s="77"/>
      <c r="N33" s="79"/>
      <c r="P33" s="7"/>
    </row>
    <row r="34" spans="2:16" x14ac:dyDescent="0.3">
      <c r="B34" s="22" t="s">
        <v>707</v>
      </c>
      <c r="C34" s="80">
        <v>3.7810334290177012E-3</v>
      </c>
      <c r="D34" s="77">
        <v>2.7837465564738002</v>
      </c>
      <c r="E34" s="77">
        <v>1.3921909001262527</v>
      </c>
      <c r="F34" s="77">
        <v>5.5662229152460281</v>
      </c>
      <c r="G34" s="80">
        <v>2.4570212474609408E-3</v>
      </c>
      <c r="H34" s="77">
        <v>2.8041237113402113</v>
      </c>
      <c r="I34" s="77">
        <v>1.4388083936594576</v>
      </c>
      <c r="J34" s="77">
        <v>5.4650152328493231</v>
      </c>
      <c r="K34" s="80">
        <v>6.0174913121859702E-4</v>
      </c>
      <c r="L34" s="77">
        <v>2.6654064272210762</v>
      </c>
      <c r="M34" s="77">
        <v>1.5224148257008645</v>
      </c>
      <c r="N34" s="79">
        <v>4.6665280069121886</v>
      </c>
      <c r="P34" s="7"/>
    </row>
    <row r="35" spans="2:16" x14ac:dyDescent="0.3">
      <c r="B35" s="22" t="s">
        <v>708</v>
      </c>
      <c r="C35" s="77">
        <v>0.98820250198980475</v>
      </c>
      <c r="D35" s="77">
        <v>1.0051948051947932</v>
      </c>
      <c r="E35" s="77">
        <v>0.50580099172482718</v>
      </c>
      <c r="F35" s="77">
        <v>1.9976564161034682</v>
      </c>
      <c r="G35" s="77">
        <v>0.56887749296943735</v>
      </c>
      <c r="H35" s="77">
        <v>1.2083333333333373</v>
      </c>
      <c r="I35" s="77">
        <v>0.63014246348025016</v>
      </c>
      <c r="J35" s="77">
        <v>2.3170465871805432</v>
      </c>
      <c r="K35" s="77">
        <v>0.59419274525960386</v>
      </c>
      <c r="L35" s="77">
        <v>1.1494565217390897</v>
      </c>
      <c r="M35" s="77">
        <v>0.68857538423238873</v>
      </c>
      <c r="N35" s="79">
        <v>1.9188172066903495</v>
      </c>
      <c r="P35" s="7"/>
    </row>
    <row r="36" spans="2:16" x14ac:dyDescent="0.3">
      <c r="B36" s="22" t="s">
        <v>709</v>
      </c>
      <c r="C36" s="77">
        <v>0.46232018546076015</v>
      </c>
      <c r="D36" s="77">
        <v>1.3206388206388073</v>
      </c>
      <c r="E36" s="77">
        <v>0.62909038239349058</v>
      </c>
      <c r="F36" s="77">
        <v>2.772394783628005</v>
      </c>
      <c r="G36" s="77">
        <v>0.16112208845336795</v>
      </c>
      <c r="H36" s="77">
        <v>1.6448598130841159</v>
      </c>
      <c r="I36" s="77">
        <v>0.82004249886144176</v>
      </c>
      <c r="J36" s="77">
        <v>3.2992970589396942</v>
      </c>
      <c r="K36" s="77">
        <v>0.82911739738907209</v>
      </c>
      <c r="L36" s="77">
        <v>1.0640596861332279</v>
      </c>
      <c r="M36" s="77">
        <v>0.60546708856616105</v>
      </c>
      <c r="N36" s="79">
        <v>1.8699992733465016</v>
      </c>
    </row>
    <row r="37" spans="2:16" x14ac:dyDescent="0.3">
      <c r="B37" s="22" t="s">
        <v>710</v>
      </c>
      <c r="C37" s="77">
        <v>0.99860797831310211</v>
      </c>
      <c r="D37" s="77">
        <v>7.2593347888817941E-9</v>
      </c>
      <c r="E37" s="77">
        <v>0</v>
      </c>
      <c r="F37" s="79" t="s">
        <v>676</v>
      </c>
      <c r="G37" s="77">
        <v>0.99860093735181721</v>
      </c>
      <c r="H37" s="77">
        <v>6.6028058028072746E-9</v>
      </c>
      <c r="I37" s="77">
        <v>0</v>
      </c>
      <c r="J37" s="77" t="s">
        <v>676</v>
      </c>
      <c r="K37" s="77">
        <v>0.62282879305962191</v>
      </c>
      <c r="L37" s="77">
        <v>0.58385093167710134</v>
      </c>
      <c r="M37" s="77">
        <v>6.8396506622765196E-2</v>
      </c>
      <c r="N37" s="79">
        <v>4.9839082030946811</v>
      </c>
    </row>
    <row r="38" spans="2:16" x14ac:dyDescent="0.3">
      <c r="B38" s="22" t="s">
        <v>711</v>
      </c>
      <c r="C38" s="77">
        <v>0.87688481865569101</v>
      </c>
      <c r="D38" s="77">
        <v>1.0565110565110449</v>
      </c>
      <c r="E38" s="77">
        <v>0.52702530127814828</v>
      </c>
      <c r="F38" s="77">
        <v>2.1179545077305106</v>
      </c>
      <c r="G38" s="77">
        <v>0.31777994599587578</v>
      </c>
      <c r="H38" s="77">
        <v>1.3956386292834919</v>
      </c>
      <c r="I38" s="77">
        <v>0.7256843746760745</v>
      </c>
      <c r="J38" s="77">
        <v>2.6840969042743295</v>
      </c>
      <c r="K38" s="77">
        <v>0.87291918817557179</v>
      </c>
      <c r="L38" s="77">
        <v>1.0437910541131958</v>
      </c>
      <c r="M38" s="77">
        <v>0.61735156214366149</v>
      </c>
      <c r="N38" s="79">
        <v>1.7647963193996152</v>
      </c>
    </row>
    <row r="39" spans="2:16" x14ac:dyDescent="0.3">
      <c r="B39" s="22" t="s">
        <v>715</v>
      </c>
      <c r="C39" s="77">
        <v>0.97793797463983045</v>
      </c>
      <c r="D39" s="78"/>
      <c r="E39" s="78"/>
      <c r="F39" s="78"/>
      <c r="G39" s="77">
        <v>0.56297331922067806</v>
      </c>
      <c r="H39" s="77"/>
      <c r="I39" s="77"/>
      <c r="J39" s="77"/>
      <c r="K39" s="77">
        <v>0.17900898747293795</v>
      </c>
      <c r="L39" s="77"/>
      <c r="M39" s="77"/>
      <c r="N39" s="79"/>
    </row>
    <row r="40" spans="2:16" x14ac:dyDescent="0.3">
      <c r="B40" s="22" t="s">
        <v>713</v>
      </c>
      <c r="C40" s="77">
        <v>0.99915657899777843</v>
      </c>
      <c r="D40" s="77">
        <v>5.5988936224525987E-9</v>
      </c>
      <c r="E40" s="77">
        <v>0</v>
      </c>
      <c r="F40" s="79" t="s">
        <v>676</v>
      </c>
      <c r="G40" s="77">
        <v>0.9991446548361097</v>
      </c>
      <c r="H40" s="77">
        <v>4.2799437235053086E-9</v>
      </c>
      <c r="I40" s="77">
        <v>0</v>
      </c>
      <c r="J40" s="77" t="s">
        <v>676</v>
      </c>
      <c r="K40" s="77">
        <v>0.83983431196336911</v>
      </c>
      <c r="L40" s="77">
        <v>0.79739776967896714</v>
      </c>
      <c r="M40" s="77">
        <v>8.8745384574819952E-2</v>
      </c>
      <c r="N40" s="79">
        <v>7.1648030614247977</v>
      </c>
    </row>
    <row r="41" spans="2:16" x14ac:dyDescent="0.3">
      <c r="B41" s="22" t="s">
        <v>714</v>
      </c>
      <c r="C41" s="77">
        <v>0.83270995693986138</v>
      </c>
      <c r="D41" s="77">
        <v>0.93567639257294533</v>
      </c>
      <c r="E41" s="77">
        <v>0.50489682380017897</v>
      </c>
      <c r="F41" s="77">
        <v>1.7339984534440445</v>
      </c>
      <c r="G41" s="77">
        <v>0.28374916683105411</v>
      </c>
      <c r="H41" s="77">
        <v>0.71525600835945691</v>
      </c>
      <c r="I41" s="77">
        <v>0.38757327135700259</v>
      </c>
      <c r="J41" s="77">
        <v>1.3199856525272746</v>
      </c>
      <c r="K41" s="77">
        <v>6.4750162061954095E-2</v>
      </c>
      <c r="L41" s="77">
        <v>0.61839011537396993</v>
      </c>
      <c r="M41" s="77">
        <v>0.37132657257901919</v>
      </c>
      <c r="N41" s="79">
        <v>1.0298383230057009</v>
      </c>
    </row>
    <row r="42" spans="2:16" x14ac:dyDescent="0.3">
      <c r="B42" s="22" t="s">
        <v>677</v>
      </c>
      <c r="C42" s="77">
        <v>0.9703616838054181</v>
      </c>
      <c r="D42" s="77">
        <v>1.0069991251044543</v>
      </c>
      <c r="E42" s="77">
        <v>0.69701145975697043</v>
      </c>
      <c r="F42" s="77">
        <v>1.4548501660427622</v>
      </c>
      <c r="G42" s="77">
        <v>0.46862304072511263</v>
      </c>
      <c r="H42" s="77">
        <v>0.88098765432257609</v>
      </c>
      <c r="I42" s="77">
        <v>0.62538016371182936</v>
      </c>
      <c r="J42" s="77">
        <v>1.2410679009423045</v>
      </c>
      <c r="K42" s="77">
        <v>0.52428605585252608</v>
      </c>
      <c r="L42" s="77">
        <v>0.90280193238746831</v>
      </c>
      <c r="M42" s="77">
        <v>0.65902723599859847</v>
      </c>
      <c r="N42" s="79">
        <v>1.2367490819822204</v>
      </c>
    </row>
    <row r="43" spans="2:16" x14ac:dyDescent="0.3">
      <c r="B43" s="22" t="s">
        <v>678</v>
      </c>
      <c r="C43" s="77">
        <v>0.99907628495020373</v>
      </c>
      <c r="D43" s="77">
        <v>5.6227018164531048E-9</v>
      </c>
      <c r="E43" s="77">
        <v>0</v>
      </c>
      <c r="F43" s="79" t="s">
        <v>676</v>
      </c>
      <c r="G43" s="77">
        <v>0.99906407737060876</v>
      </c>
      <c r="H43" s="77">
        <v>4.3743588443598155E-9</v>
      </c>
      <c r="I43" s="77">
        <v>0</v>
      </c>
      <c r="J43" s="77" t="s">
        <v>676</v>
      </c>
      <c r="K43" s="77">
        <v>0.99931213955302745</v>
      </c>
      <c r="L43" s="77">
        <v>2.0498113602789466E-9</v>
      </c>
      <c r="M43" s="77">
        <v>0</v>
      </c>
      <c r="N43" s="79" t="s">
        <v>676</v>
      </c>
    </row>
    <row r="44" spans="2:16" x14ac:dyDescent="0.3">
      <c r="B44" s="22" t="s">
        <v>679</v>
      </c>
      <c r="C44" s="77">
        <v>7.9268475501042032E-2</v>
      </c>
      <c r="D44" s="77">
        <v>4.6024096383396094</v>
      </c>
      <c r="E44" s="77">
        <v>0.83665858166512896</v>
      </c>
      <c r="F44" s="77">
        <v>25.317584667480833</v>
      </c>
      <c r="G44" s="77">
        <v>0.14298258852821666</v>
      </c>
      <c r="H44" s="77">
        <v>3.5721153846143929</v>
      </c>
      <c r="I44" s="77">
        <v>0.65024168562129725</v>
      </c>
      <c r="J44" s="77">
        <v>19.623485548772244</v>
      </c>
      <c r="K44" s="77">
        <v>0.55701927125405204</v>
      </c>
      <c r="L44" s="77">
        <v>1.6655052264726007</v>
      </c>
      <c r="M44" s="77">
        <v>0.30350146525521016</v>
      </c>
      <c r="N44" s="79">
        <v>9.1396845714567121</v>
      </c>
    </row>
    <row r="45" spans="2:16" x14ac:dyDescent="0.3">
      <c r="B45" s="22" t="s">
        <v>680</v>
      </c>
      <c r="C45" s="77">
        <v>0.2150236352128716</v>
      </c>
      <c r="D45" s="77">
        <v>4.5808383231572023</v>
      </c>
      <c r="E45" s="77">
        <v>0.41317574190095196</v>
      </c>
      <c r="F45" s="77">
        <v>50.78729851457755</v>
      </c>
      <c r="G45" s="77">
        <v>0.30074798711682527</v>
      </c>
      <c r="H45" s="77">
        <v>3.5598086124392747</v>
      </c>
      <c r="I45" s="77">
        <v>0.32138634699506885</v>
      </c>
      <c r="J45" s="77">
        <v>39.429918152034226</v>
      </c>
      <c r="K45" s="77">
        <v>0.39552421294524709</v>
      </c>
      <c r="L45" s="77">
        <v>3.3298611110947656</v>
      </c>
      <c r="M45" s="77">
        <v>0.20762868749590438</v>
      </c>
      <c r="N45" s="79">
        <v>53.40290473781463</v>
      </c>
    </row>
    <row r="46" spans="2:16" x14ac:dyDescent="0.3">
      <c r="B46" s="22" t="s">
        <v>681</v>
      </c>
      <c r="C46" s="77">
        <v>0.37515225282958664</v>
      </c>
      <c r="D46" s="77">
        <v>1.362620997694699</v>
      </c>
      <c r="E46" s="77">
        <v>0.68771247792443368</v>
      </c>
      <c r="F46" s="77">
        <v>2.6998724655429562</v>
      </c>
      <c r="G46" s="77">
        <v>0.23834867618270661</v>
      </c>
      <c r="H46" s="77">
        <v>1.4467005076136816</v>
      </c>
      <c r="I46" s="77">
        <v>0.78305824492463938</v>
      </c>
      <c r="J46" s="77">
        <v>2.6727799270297017</v>
      </c>
      <c r="K46" s="80">
        <v>1.0032464467525129E-2</v>
      </c>
      <c r="L46" s="77">
        <v>1.9795148247747774</v>
      </c>
      <c r="M46" s="77">
        <v>1.1770832366093897</v>
      </c>
      <c r="N46" s="79">
        <v>3.3289735335883042</v>
      </c>
    </row>
    <row r="47" spans="2:16" x14ac:dyDescent="0.3">
      <c r="B47" s="22" t="s">
        <v>682</v>
      </c>
      <c r="C47" s="80">
        <v>1E-3</v>
      </c>
      <c r="D47" s="77">
        <v>2.6578010629102953</v>
      </c>
      <c r="E47" s="77">
        <v>1.9045535182739526</v>
      </c>
      <c r="F47" s="77">
        <v>3.7089566778931631</v>
      </c>
      <c r="G47" s="80">
        <v>1E-3</v>
      </c>
      <c r="H47" s="77">
        <v>2.514045681163279</v>
      </c>
      <c r="I47" s="77">
        <v>1.8505481517927551</v>
      </c>
      <c r="J47" s="77">
        <v>3.4154343300133516</v>
      </c>
      <c r="K47" s="80">
        <v>1E-3</v>
      </c>
      <c r="L47" s="77">
        <v>2.2695475774787726</v>
      </c>
      <c r="M47" s="77">
        <v>1.6844601179410179</v>
      </c>
      <c r="N47" s="79">
        <v>3.0578617751638113</v>
      </c>
    </row>
    <row r="48" spans="2:16" x14ac:dyDescent="0.3">
      <c r="B48" s="22" t="s">
        <v>716</v>
      </c>
      <c r="C48" s="80">
        <v>4.7691298163185653E-3</v>
      </c>
      <c r="D48" s="77">
        <v>1.5992831530186855</v>
      </c>
      <c r="E48" s="77">
        <v>1.1542622320956184</v>
      </c>
      <c r="F48" s="77">
        <v>2.2158800075141931</v>
      </c>
      <c r="G48" s="80">
        <v>1E-3</v>
      </c>
      <c r="H48" s="77">
        <v>1.7668918918619556</v>
      </c>
      <c r="I48" s="77">
        <v>1.3155191115941698</v>
      </c>
      <c r="J48" s="77">
        <v>2.3731369084743568</v>
      </c>
      <c r="K48" s="80">
        <v>1E-3</v>
      </c>
      <c r="L48" s="77">
        <v>2.0558070492094438</v>
      </c>
      <c r="M48" s="77">
        <v>1.5561194462180226</v>
      </c>
      <c r="N48" s="79">
        <v>2.7159500087547284</v>
      </c>
    </row>
    <row r="49" spans="2:14" x14ac:dyDescent="0.3">
      <c r="B49" s="22" t="s">
        <v>717</v>
      </c>
      <c r="C49" s="77">
        <v>0.90150231077266119</v>
      </c>
      <c r="D49" s="77">
        <v>1.1407185628323773</v>
      </c>
      <c r="E49" s="77">
        <v>0.14180149462814925</v>
      </c>
      <c r="F49" s="77">
        <v>9.1764818347129982</v>
      </c>
      <c r="G49" s="77">
        <v>0.90967046945882513</v>
      </c>
      <c r="H49" s="77">
        <v>0.88636363636620186</v>
      </c>
      <c r="I49" s="77">
        <v>0.11030325929248369</v>
      </c>
      <c r="J49" s="77">
        <v>7.122550148668652</v>
      </c>
      <c r="K49" s="77">
        <v>0.40562371147625886</v>
      </c>
      <c r="L49" s="77">
        <v>0.41319444444573628</v>
      </c>
      <c r="M49" s="77">
        <v>5.1464287220190995E-2</v>
      </c>
      <c r="N49" s="79">
        <v>3.3174392990298371</v>
      </c>
    </row>
    <row r="50" spans="2:14" x14ac:dyDescent="0.3">
      <c r="B50" s="22" t="s">
        <v>718</v>
      </c>
      <c r="C50" s="77">
        <v>0.3229293367403675</v>
      </c>
      <c r="D50" s="77">
        <v>1.4385165906849713</v>
      </c>
      <c r="E50" s="77">
        <v>0.69950810164777177</v>
      </c>
      <c r="F50" s="77">
        <v>2.9582644958669793</v>
      </c>
      <c r="G50" s="80">
        <v>3.2990197690378378E-2</v>
      </c>
      <c r="H50" s="77">
        <v>1.9366576819397388</v>
      </c>
      <c r="I50" s="77">
        <v>1.0548434980776062</v>
      </c>
      <c r="J50" s="77">
        <v>3.5556392809469286</v>
      </c>
      <c r="K50" s="77">
        <v>9.8289418388963157E-2</v>
      </c>
      <c r="L50" s="77">
        <v>1.6517857142728145</v>
      </c>
      <c r="M50" s="77">
        <v>0.91108225294791723</v>
      </c>
      <c r="N50" s="79">
        <v>2.9946758781083656</v>
      </c>
    </row>
    <row r="51" spans="2:14" x14ac:dyDescent="0.3">
      <c r="B51" s="22" t="s">
        <v>719</v>
      </c>
      <c r="C51" s="77">
        <v>0.97312921604923786</v>
      </c>
      <c r="D51" s="77">
        <v>1.013802622489292</v>
      </c>
      <c r="E51" s="77">
        <v>0.45660697345990292</v>
      </c>
      <c r="F51" s="77">
        <v>2.2509418758503079</v>
      </c>
      <c r="G51" s="77">
        <v>0.89584217089144946</v>
      </c>
      <c r="H51" s="77">
        <v>1.0489356496205751</v>
      </c>
      <c r="I51" s="77">
        <v>0.51299529094803886</v>
      </c>
      <c r="J51" s="77">
        <v>2.1447877133756839</v>
      </c>
      <c r="K51" s="77">
        <v>0.31448101604738743</v>
      </c>
      <c r="L51" s="77">
        <v>1.3865240641624075</v>
      </c>
      <c r="M51" s="77">
        <v>0.73346007665482071</v>
      </c>
      <c r="N51" s="79">
        <v>2.621068333084172</v>
      </c>
    </row>
    <row r="52" spans="2:14" x14ac:dyDescent="0.3">
      <c r="B52" s="22" t="s">
        <v>720</v>
      </c>
      <c r="C52" s="77">
        <v>0.99946676628020559</v>
      </c>
      <c r="D52" s="77">
        <v>5.6374402222629276E-9</v>
      </c>
      <c r="E52" s="77">
        <v>0</v>
      </c>
      <c r="F52" s="79" t="s">
        <v>676</v>
      </c>
      <c r="G52" s="77">
        <v>0.16558440756472259</v>
      </c>
      <c r="H52" s="77">
        <v>7.1244019138737151</v>
      </c>
      <c r="I52" s="77">
        <v>0.44394249847317557</v>
      </c>
      <c r="J52" s="77">
        <v>114.33260569774976</v>
      </c>
      <c r="K52" s="77">
        <v>0.39552421294524709</v>
      </c>
      <c r="L52" s="77">
        <v>3.3298611110947647</v>
      </c>
      <c r="M52" s="77">
        <v>0.20762868749590435</v>
      </c>
      <c r="N52" s="79">
        <v>53.40290473781463</v>
      </c>
    </row>
    <row r="53" spans="2:14" x14ac:dyDescent="0.3">
      <c r="B53" s="22" t="s">
        <v>721</v>
      </c>
      <c r="C53" s="77">
        <v>0.38706153061080339</v>
      </c>
      <c r="D53" s="77">
        <v>0.53082937115291318</v>
      </c>
      <c r="E53" s="77">
        <v>0.12639010226018599</v>
      </c>
      <c r="F53" s="77">
        <v>2.2294453144639981</v>
      </c>
      <c r="G53" s="77">
        <v>0.81907082496489414</v>
      </c>
      <c r="H53" s="77">
        <v>0.88470873786664839</v>
      </c>
      <c r="I53" s="77">
        <v>0.3097120163421937</v>
      </c>
      <c r="J53" s="77">
        <v>2.5272172520190508</v>
      </c>
      <c r="K53" s="77">
        <v>0.72155383223372116</v>
      </c>
      <c r="L53" s="77">
        <v>1.159832894934731</v>
      </c>
      <c r="M53" s="77">
        <v>0.51315227077924819</v>
      </c>
      <c r="N53" s="79">
        <v>2.6214681699252815</v>
      </c>
    </row>
    <row r="54" spans="2:14" x14ac:dyDescent="0.3">
      <c r="B54" s="22" t="s">
        <v>722</v>
      </c>
      <c r="C54" s="77">
        <v>0.27270040835812959</v>
      </c>
      <c r="D54" s="77">
        <v>1.3607655501543579</v>
      </c>
      <c r="E54" s="77">
        <v>0.78474553840653904</v>
      </c>
      <c r="F54" s="77">
        <v>2.359596572217304</v>
      </c>
      <c r="G54" s="77">
        <v>0.21375720167868906</v>
      </c>
      <c r="H54" s="77">
        <v>1.3743793445872925</v>
      </c>
      <c r="I54" s="77">
        <v>0.83251586826226187</v>
      </c>
      <c r="J54" s="77">
        <v>2.268928022682617</v>
      </c>
      <c r="K54" s="77">
        <v>0.51347854417321592</v>
      </c>
      <c r="L54" s="77">
        <v>1.1652965355184421</v>
      </c>
      <c r="M54" s="77">
        <v>0.73647922618506456</v>
      </c>
      <c r="N54" s="79">
        <v>1.8437940506825141</v>
      </c>
    </row>
    <row r="55" spans="2:14" x14ac:dyDescent="0.3">
      <c r="B55" s="22" t="s">
        <v>723</v>
      </c>
      <c r="C55" s="80">
        <v>3.5335576119258369E-3</v>
      </c>
      <c r="D55" s="77">
        <v>0.60502209508239635</v>
      </c>
      <c r="E55" s="77">
        <v>0.43166180273713217</v>
      </c>
      <c r="F55" s="77">
        <v>0.84800585369562043</v>
      </c>
      <c r="G55" s="80">
        <v>1.7725838401933117E-3</v>
      </c>
      <c r="H55" s="77">
        <v>0.61526946113258996</v>
      </c>
      <c r="I55" s="77">
        <v>0.45374088641363702</v>
      </c>
      <c r="J55" s="77">
        <v>0.83430107609321724</v>
      </c>
      <c r="K55" s="80">
        <v>1E-3</v>
      </c>
      <c r="L55" s="77">
        <v>0.5209048044005854</v>
      </c>
      <c r="M55" s="77">
        <v>0.39831092678469537</v>
      </c>
      <c r="N55" s="79">
        <v>0.68123116138936446</v>
      </c>
    </row>
    <row r="56" spans="2:14" x14ac:dyDescent="0.3">
      <c r="B56" s="86" t="s">
        <v>816</v>
      </c>
      <c r="C56" s="80">
        <v>3.4320955131526477E-2</v>
      </c>
      <c r="D56" s="77"/>
      <c r="E56" s="77"/>
      <c r="F56" s="77"/>
      <c r="G56" s="77">
        <v>6.165455765548504E-2</v>
      </c>
      <c r="H56" s="77"/>
      <c r="I56" s="77"/>
      <c r="J56" s="77"/>
      <c r="K56" s="80">
        <v>1E-3</v>
      </c>
      <c r="L56" s="77"/>
      <c r="M56" s="77"/>
      <c r="N56" s="77"/>
    </row>
    <row r="57" spans="2:14" x14ac:dyDescent="0.3">
      <c r="B57" s="86" t="s">
        <v>817</v>
      </c>
      <c r="C57" s="80">
        <v>1.1906175193729164E-2</v>
      </c>
      <c r="D57" s="77">
        <v>2.6031740438088513</v>
      </c>
      <c r="E57" s="77">
        <v>1.2350550446653497</v>
      </c>
      <c r="F57" s="77">
        <v>5.48681221264619</v>
      </c>
      <c r="G57" s="80">
        <v>2.4128360250583753E-2</v>
      </c>
      <c r="H57" s="77">
        <v>2.0852459005394226</v>
      </c>
      <c r="I57" s="77">
        <v>1.1009487878414776</v>
      </c>
      <c r="J57" s="77">
        <v>3.9495483475136521</v>
      </c>
      <c r="K57" s="80">
        <v>1E-3</v>
      </c>
      <c r="L57" s="77">
        <v>2.7968318706657893</v>
      </c>
      <c r="M57" s="77">
        <v>1.6428357518520129</v>
      </c>
      <c r="N57" s="77">
        <v>4.7614428307599495</v>
      </c>
    </row>
    <row r="58" spans="2:14" x14ac:dyDescent="0.3">
      <c r="B58" s="86" t="s">
        <v>815</v>
      </c>
      <c r="C58" s="77">
        <v>8.8578285501046516E-2</v>
      </c>
      <c r="D58" s="77">
        <v>1.7804915598189135</v>
      </c>
      <c r="E58" s="77">
        <v>0.91661515989355413</v>
      </c>
      <c r="F58" s="77">
        <v>3.4585399994415695</v>
      </c>
      <c r="G58" s="77">
        <v>0.17491031066189933</v>
      </c>
      <c r="H58" s="77">
        <v>1.4681184661250719</v>
      </c>
      <c r="I58" s="77">
        <v>0.84300454666323321</v>
      </c>
      <c r="J58" s="77">
        <v>2.5567736723470724</v>
      </c>
      <c r="K58" s="77">
        <v>5.7580321925134646E-2</v>
      </c>
      <c r="L58" s="77">
        <v>1.5650305549500891</v>
      </c>
      <c r="M58" s="77">
        <v>0.98569477231133351</v>
      </c>
      <c r="N58" s="77">
        <v>2.484867229420348</v>
      </c>
    </row>
    <row r="59" spans="2:14" x14ac:dyDescent="0.3">
      <c r="B59" s="22" t="s">
        <v>758</v>
      </c>
      <c r="C59" s="77">
        <v>7.7984690949099891E-2</v>
      </c>
      <c r="D59" s="78"/>
      <c r="E59" s="78"/>
      <c r="F59" s="78"/>
      <c r="G59" s="77">
        <v>0.41861169245140051</v>
      </c>
      <c r="H59" s="77"/>
      <c r="I59" s="77"/>
      <c r="J59" s="77"/>
      <c r="K59" s="77">
        <v>0.18961657711238913</v>
      </c>
      <c r="L59" s="77"/>
      <c r="M59" s="77"/>
      <c r="N59" s="79"/>
    </row>
    <row r="60" spans="2:14" x14ac:dyDescent="0.3">
      <c r="B60" s="22" t="s">
        <v>755</v>
      </c>
      <c r="C60" s="77">
        <v>0.38817517091558651</v>
      </c>
      <c r="D60" s="77">
        <v>0.79917773561037164</v>
      </c>
      <c r="E60" s="77">
        <v>0.48030670491078192</v>
      </c>
      <c r="F60" s="77">
        <v>1.3297441958757548</v>
      </c>
      <c r="G60" s="77">
        <v>0.50507686347540104</v>
      </c>
      <c r="H60" s="77">
        <v>0.85482543787469278</v>
      </c>
      <c r="I60" s="77">
        <v>0.53896134306233201</v>
      </c>
      <c r="J60" s="77">
        <v>1.3558050844346923</v>
      </c>
      <c r="K60" s="80">
        <v>3.0813563305049148E-2</v>
      </c>
      <c r="L60" s="77">
        <v>1.6457294782084915</v>
      </c>
      <c r="M60" s="77">
        <v>1.0471015450647037</v>
      </c>
      <c r="N60" s="79">
        <v>2.5865929891995636</v>
      </c>
    </row>
    <row r="61" spans="2:14" x14ac:dyDescent="0.3">
      <c r="B61" s="22" t="s">
        <v>756</v>
      </c>
      <c r="C61" s="77">
        <v>0.99885979312312334</v>
      </c>
      <c r="D61" s="77">
        <v>4.8428667561031458E-9</v>
      </c>
      <c r="E61" s="77">
        <v>0</v>
      </c>
      <c r="F61" s="79" t="s">
        <v>676</v>
      </c>
      <c r="G61" s="77">
        <v>0.99884826641632218</v>
      </c>
      <c r="H61" s="77">
        <v>3.9906585603403246E-9</v>
      </c>
      <c r="I61" s="77">
        <v>0</v>
      </c>
      <c r="J61" s="77" t="s">
        <v>676</v>
      </c>
      <c r="K61" s="77">
        <v>0.90463475027764573</v>
      </c>
      <c r="L61" s="77">
        <v>0.87429378547774961</v>
      </c>
      <c r="M61" s="77">
        <v>9.7100953842570295E-2</v>
      </c>
      <c r="N61" s="79">
        <v>7.8721124054488465</v>
      </c>
    </row>
    <row r="62" spans="2:14" x14ac:dyDescent="0.3">
      <c r="B62" s="22" t="s">
        <v>757</v>
      </c>
      <c r="C62" s="80">
        <v>1.000762658150141E-2</v>
      </c>
      <c r="D62" s="77">
        <v>0.57809330628803179</v>
      </c>
      <c r="E62" s="77">
        <v>0.38096248243527348</v>
      </c>
      <c r="F62" s="77">
        <v>0.87723039979877326</v>
      </c>
      <c r="G62" s="77">
        <v>0.10024581865821534</v>
      </c>
      <c r="H62" s="77">
        <v>0.74196005876911464</v>
      </c>
      <c r="I62" s="77">
        <v>0.51977755806924753</v>
      </c>
      <c r="J62" s="77">
        <v>1.0591160011862746</v>
      </c>
      <c r="K62" s="77">
        <v>0.86218003270816035</v>
      </c>
      <c r="L62" s="77">
        <v>1.0270514355259082</v>
      </c>
      <c r="M62" s="77">
        <v>0.7598271320108515</v>
      </c>
      <c r="N62" s="79">
        <v>1.3882561003372593</v>
      </c>
    </row>
    <row r="63" spans="2:14" x14ac:dyDescent="0.3">
      <c r="B63" s="22" t="s">
        <v>761</v>
      </c>
      <c r="C63" s="80">
        <v>3.3868481591007846E-2</v>
      </c>
      <c r="D63" s="78"/>
      <c r="E63" s="78"/>
      <c r="F63" s="78"/>
      <c r="G63" s="77">
        <v>0.10159132563822809</v>
      </c>
      <c r="H63" s="77"/>
      <c r="I63" s="77"/>
      <c r="J63" s="77"/>
      <c r="K63" s="80">
        <v>3.5227291400596543E-2</v>
      </c>
      <c r="L63" s="77"/>
      <c r="M63" s="77"/>
      <c r="N63" s="79"/>
    </row>
    <row r="64" spans="2:14" x14ac:dyDescent="0.3">
      <c r="B64" s="22" t="s">
        <v>755</v>
      </c>
      <c r="C64" s="77">
        <v>0.19247962179219968</v>
      </c>
      <c r="D64" s="77">
        <v>0.76669605466167068</v>
      </c>
      <c r="E64" s="77">
        <v>0.51417548622082321</v>
      </c>
      <c r="F64" s="77">
        <v>1.1432338880140989</v>
      </c>
      <c r="G64" s="77">
        <v>0.35641606849702356</v>
      </c>
      <c r="H64" s="77">
        <v>0.84441210154609669</v>
      </c>
      <c r="I64" s="77">
        <v>0.58947079975335315</v>
      </c>
      <c r="J64" s="77">
        <v>1.2096134321425978</v>
      </c>
      <c r="K64" s="77">
        <v>0.67272994825543342</v>
      </c>
      <c r="L64" s="77">
        <v>1.0739745121465618</v>
      </c>
      <c r="M64" s="77">
        <v>0.77122542548239059</v>
      </c>
      <c r="N64" s="79">
        <v>1.4955695372970836</v>
      </c>
    </row>
    <row r="65" spans="2:14" x14ac:dyDescent="0.3">
      <c r="B65" s="22" t="s">
        <v>756</v>
      </c>
      <c r="C65" s="77">
        <v>0.99847565523592707</v>
      </c>
      <c r="D65" s="77">
        <v>4.6009334905980125E-9</v>
      </c>
      <c r="E65" s="77">
        <v>0</v>
      </c>
      <c r="F65" s="79" t="s">
        <v>676</v>
      </c>
      <c r="G65" s="77">
        <v>0.99845960708099979</v>
      </c>
      <c r="H65" s="77">
        <v>3.7590066301768445E-9</v>
      </c>
      <c r="I65" s="77">
        <v>0</v>
      </c>
      <c r="J65" s="77" t="s">
        <v>676</v>
      </c>
      <c r="K65" s="77">
        <v>0.99867593769560681</v>
      </c>
      <c r="L65" s="77">
        <v>1.8455759275207945E-9</v>
      </c>
      <c r="M65" s="77">
        <v>0</v>
      </c>
      <c r="N65" s="79" t="s">
        <v>676</v>
      </c>
    </row>
    <row r="66" spans="2:14" x14ac:dyDescent="0.3">
      <c r="B66" s="22" t="s">
        <v>757</v>
      </c>
      <c r="C66" s="80">
        <v>3.9941957116278294E-3</v>
      </c>
      <c r="D66" s="77">
        <v>0.52821163607965604</v>
      </c>
      <c r="E66" s="77">
        <v>0.34203960968059099</v>
      </c>
      <c r="F66" s="77">
        <v>0.8157170239741951</v>
      </c>
      <c r="G66" s="80">
        <v>1.3230598237840729E-2</v>
      </c>
      <c r="H66" s="77">
        <v>0.61835677587804028</v>
      </c>
      <c r="I66" s="77">
        <v>0.42275359996688405</v>
      </c>
      <c r="J66" s="77">
        <v>0.904463267265464</v>
      </c>
      <c r="K66" s="80">
        <v>7.9369747860852137E-3</v>
      </c>
      <c r="L66" s="77">
        <v>0.63888888888889162</v>
      </c>
      <c r="M66" s="77">
        <v>0.45895811805932296</v>
      </c>
      <c r="N66" s="79">
        <v>0.88936004459762719</v>
      </c>
    </row>
    <row r="67" spans="2:14" x14ac:dyDescent="0.3">
      <c r="B67" s="22" t="s">
        <v>762</v>
      </c>
      <c r="C67" s="80">
        <v>4.9895982428733908E-2</v>
      </c>
      <c r="D67" s="78"/>
      <c r="E67" s="78"/>
      <c r="F67" s="78"/>
      <c r="G67" s="77">
        <v>0.13104503671816814</v>
      </c>
      <c r="H67" s="77"/>
      <c r="I67" s="77"/>
      <c r="J67" s="77"/>
      <c r="K67" s="77">
        <v>0.15964369475793339</v>
      </c>
      <c r="L67" s="77"/>
      <c r="M67" s="77"/>
      <c r="N67" s="79"/>
    </row>
    <row r="68" spans="2:14" x14ac:dyDescent="0.3">
      <c r="B68" s="22" t="s">
        <v>755</v>
      </c>
      <c r="C68" s="77">
        <v>0.48760778707228825</v>
      </c>
      <c r="D68" s="77">
        <v>1.1425621089716336</v>
      </c>
      <c r="E68" s="77">
        <v>0.78423488111132145</v>
      </c>
      <c r="F68" s="77">
        <v>1.6646137583268241</v>
      </c>
      <c r="G68" s="77">
        <v>0.91243295968201632</v>
      </c>
      <c r="H68" s="77">
        <v>1.0199311023622029</v>
      </c>
      <c r="I68" s="77">
        <v>0.71748964447413999</v>
      </c>
      <c r="J68" s="77">
        <v>1.4498598851948612</v>
      </c>
      <c r="K68" s="77">
        <v>0.74093985834385945</v>
      </c>
      <c r="L68" s="77">
        <v>1.0567440174031506</v>
      </c>
      <c r="M68" s="77">
        <v>0.76184843003562508</v>
      </c>
      <c r="N68" s="79">
        <v>1.4657875166391447</v>
      </c>
    </row>
    <row r="69" spans="2:14" ht="15.75" customHeight="1" x14ac:dyDescent="0.3">
      <c r="B69" s="22" t="s">
        <v>756</v>
      </c>
      <c r="C69" s="77">
        <v>0.46511538845110056</v>
      </c>
      <c r="D69" s="77">
        <v>0.4702970297030486</v>
      </c>
      <c r="E69" s="77">
        <v>6.2125767118435989E-2</v>
      </c>
      <c r="F69" s="77">
        <v>3.5601861579569078</v>
      </c>
      <c r="G69" s="77">
        <v>0.32557520963856679</v>
      </c>
      <c r="H69" s="77">
        <v>0.36264216972884367</v>
      </c>
      <c r="I69" s="77">
        <v>4.7995266063224101E-2</v>
      </c>
      <c r="J69" s="77">
        <v>2.7400482183473334</v>
      </c>
      <c r="K69" s="77">
        <v>0.69826116675718475</v>
      </c>
      <c r="L69" s="77">
        <v>0.77678571444442746</v>
      </c>
      <c r="M69" s="77">
        <v>0.21661549969903049</v>
      </c>
      <c r="N69" s="79">
        <v>2.7855626536573288</v>
      </c>
    </row>
    <row r="70" spans="2:14" ht="15.75" customHeight="1" x14ac:dyDescent="0.3">
      <c r="B70" s="22" t="s">
        <v>757</v>
      </c>
      <c r="C70" s="80">
        <v>1.7228577180029576E-2</v>
      </c>
      <c r="D70" s="77">
        <v>0.55927214343056042</v>
      </c>
      <c r="E70" s="77">
        <v>0.34669193662522446</v>
      </c>
      <c r="F70" s="77">
        <v>0.90219961116527414</v>
      </c>
      <c r="G70" s="80">
        <v>3.6467665615247384E-2</v>
      </c>
      <c r="H70" s="77">
        <v>0.64669315716340403</v>
      </c>
      <c r="I70" s="77">
        <v>0.42984971035697228</v>
      </c>
      <c r="J70" s="77">
        <v>0.9729261866308192</v>
      </c>
      <c r="K70" s="80">
        <v>3.9080698110277402E-2</v>
      </c>
      <c r="L70" s="77">
        <v>0.69198378149287099</v>
      </c>
      <c r="M70" s="77">
        <v>0.48775637375042868</v>
      </c>
      <c r="N70" s="79">
        <v>0.98172280183094707</v>
      </c>
    </row>
    <row r="71" spans="2:14" x14ac:dyDescent="0.3">
      <c r="B71" s="22" t="s">
        <v>763</v>
      </c>
      <c r="C71" s="80">
        <v>1E-3</v>
      </c>
      <c r="D71" s="78"/>
      <c r="E71" s="78"/>
      <c r="F71" s="78"/>
      <c r="G71" s="80">
        <v>1E-3</v>
      </c>
      <c r="H71" s="77"/>
      <c r="I71" s="77"/>
      <c r="J71" s="77"/>
      <c r="K71" s="80">
        <v>1E-3</v>
      </c>
      <c r="L71" s="77"/>
      <c r="M71" s="77"/>
      <c r="N71" s="79"/>
    </row>
    <row r="72" spans="2:14" x14ac:dyDescent="0.3">
      <c r="B72" s="22" t="s">
        <v>759</v>
      </c>
      <c r="C72" s="80">
        <v>1E-3</v>
      </c>
      <c r="D72" s="77">
        <v>2.838332752005571</v>
      </c>
      <c r="E72" s="77">
        <v>2.0356166155427324</v>
      </c>
      <c r="F72" s="77">
        <v>3.9575884523616964</v>
      </c>
      <c r="G72" s="80">
        <v>1E-3</v>
      </c>
      <c r="H72" s="77">
        <v>2.6682887410228404</v>
      </c>
      <c r="I72" s="77">
        <v>1.978134929019862</v>
      </c>
      <c r="J72" s="77">
        <v>3.5992311247428397</v>
      </c>
      <c r="K72" s="80">
        <v>1E-3</v>
      </c>
      <c r="L72" s="77">
        <v>1.9119698930845674</v>
      </c>
      <c r="M72" s="77">
        <v>1.4639715193250469</v>
      </c>
      <c r="N72" s="79">
        <v>2.4970628347655373</v>
      </c>
    </row>
    <row r="73" spans="2:14" x14ac:dyDescent="0.3">
      <c r="B73" s="22" t="s">
        <v>760</v>
      </c>
      <c r="C73" s="77">
        <v>0.76531211004460808</v>
      </c>
      <c r="D73" s="77">
        <v>0.80241587575537932</v>
      </c>
      <c r="E73" s="77">
        <v>0.18910744982554906</v>
      </c>
      <c r="F73" s="77">
        <v>3.4047904419325694</v>
      </c>
      <c r="G73" s="77">
        <v>0.89618915427288437</v>
      </c>
      <c r="H73" s="77">
        <v>0.923310814252571</v>
      </c>
      <c r="I73" s="77">
        <v>0.27849680665388493</v>
      </c>
      <c r="J73" s="77">
        <v>3.0610866600536433</v>
      </c>
      <c r="K73" s="77">
        <v>0.87285614542596024</v>
      </c>
      <c r="L73" s="77">
        <v>1.1100746256536356</v>
      </c>
      <c r="M73" s="77">
        <v>0.30896415295167834</v>
      </c>
      <c r="N73" s="79">
        <v>3.9883774954073199</v>
      </c>
    </row>
    <row r="74" spans="2:14" x14ac:dyDescent="0.3">
      <c r="B74" s="22" t="s">
        <v>724</v>
      </c>
      <c r="C74" s="80">
        <v>1E-3</v>
      </c>
      <c r="D74" s="77">
        <v>2.777568623648639</v>
      </c>
      <c r="E74" s="77">
        <v>1.9952131206409691</v>
      </c>
      <c r="F74" s="77">
        <v>3.8666984390113481</v>
      </c>
      <c r="G74" s="80">
        <v>1E-3</v>
      </c>
      <c r="H74" s="77">
        <v>2.6228070125576268</v>
      </c>
      <c r="I74" s="77">
        <v>1.9479635747609358</v>
      </c>
      <c r="J74" s="77">
        <v>3.5314400711859841</v>
      </c>
      <c r="K74" s="80">
        <v>1E-3</v>
      </c>
      <c r="L74" s="77">
        <v>1.8856062130519478</v>
      </c>
      <c r="M74" s="77">
        <v>1.4460838571486023</v>
      </c>
      <c r="N74" s="79">
        <v>2.4587168808528763</v>
      </c>
    </row>
    <row r="75" spans="2:14" x14ac:dyDescent="0.3">
      <c r="B75" s="22" t="s">
        <v>725</v>
      </c>
      <c r="C75" s="80">
        <v>1E-3</v>
      </c>
      <c r="D75" s="77">
        <v>2.4515097076521886</v>
      </c>
      <c r="E75" s="77">
        <v>1.7758649264379776</v>
      </c>
      <c r="F75" s="77">
        <v>3.3842100022593224</v>
      </c>
      <c r="G75" s="80">
        <v>1E-3</v>
      </c>
      <c r="H75" s="77">
        <v>2.3336394644250085</v>
      </c>
      <c r="I75" s="77">
        <v>1.7396156579762332</v>
      </c>
      <c r="J75" s="77">
        <v>3.1305036402450237</v>
      </c>
      <c r="K75" s="80">
        <v>1E-3</v>
      </c>
      <c r="L75" s="77">
        <v>1.925041953464474</v>
      </c>
      <c r="M75" s="77">
        <v>1.4606672178559035</v>
      </c>
      <c r="N75" s="79">
        <v>2.5370505186239476</v>
      </c>
    </row>
    <row r="76" spans="2:14" x14ac:dyDescent="0.3">
      <c r="B76" s="22" t="s">
        <v>726</v>
      </c>
      <c r="C76" s="80">
        <v>3.5194552974561734E-2</v>
      </c>
      <c r="D76" s="77">
        <v>1.6348516346653206</v>
      </c>
      <c r="E76" s="77">
        <v>1.0346985426375004</v>
      </c>
      <c r="F76" s="77">
        <v>2.5831097244564751</v>
      </c>
      <c r="G76" s="80">
        <v>1.9944397749614262E-2</v>
      </c>
      <c r="H76" s="77">
        <v>1.6440317884948847</v>
      </c>
      <c r="I76" s="77">
        <v>1.0816481445065722</v>
      </c>
      <c r="J76" s="77">
        <v>2.4988167689361451</v>
      </c>
      <c r="K76" s="77">
        <v>0.25450867970006275</v>
      </c>
      <c r="L76" s="77">
        <v>1.2568301886684592</v>
      </c>
      <c r="M76" s="77">
        <v>0.84823017633199349</v>
      </c>
      <c r="N76" s="79">
        <v>1.8622564572969609</v>
      </c>
    </row>
    <row r="77" spans="2:14" x14ac:dyDescent="0.3">
      <c r="B77" s="22" t="s">
        <v>727</v>
      </c>
      <c r="C77" s="77">
        <v>0.79117965290024006</v>
      </c>
      <c r="D77" s="77">
        <v>0.75848303663167271</v>
      </c>
      <c r="E77" s="77">
        <v>9.8010776607139471E-2</v>
      </c>
      <c r="F77" s="77">
        <v>5.8697271542290439</v>
      </c>
      <c r="G77" s="77">
        <v>0.61231283789511182</v>
      </c>
      <c r="H77" s="77">
        <v>0.58931419669703855</v>
      </c>
      <c r="I77" s="77">
        <v>7.6235616687165178E-2</v>
      </c>
      <c r="J77" s="77">
        <v>4.5554983027656792</v>
      </c>
      <c r="K77" s="77">
        <v>0.24942756308830494</v>
      </c>
      <c r="L77" s="77">
        <v>0.29955808109397081</v>
      </c>
      <c r="M77" s="77">
        <v>3.8511256248740751E-2</v>
      </c>
      <c r="N77" s="79">
        <v>2.3300991110004667</v>
      </c>
    </row>
    <row r="78" spans="2:14" x14ac:dyDescent="0.3">
      <c r="B78" s="22" t="s">
        <v>788</v>
      </c>
      <c r="C78" s="77">
        <v>0.33832522441555501</v>
      </c>
      <c r="D78" s="77">
        <v>1.3302411873078441</v>
      </c>
      <c r="E78" s="77">
        <v>0.74172764961965565</v>
      </c>
      <c r="F78" s="77">
        <v>2.3857026461364512</v>
      </c>
      <c r="G78" s="77">
        <v>0.34826379645611538</v>
      </c>
      <c r="H78" s="77">
        <v>1.2934278701931525</v>
      </c>
      <c r="I78" s="77">
        <v>0.75551992090651787</v>
      </c>
      <c r="J78" s="77">
        <v>2.2143104491342633</v>
      </c>
      <c r="K78" s="77">
        <v>0.84869408607271279</v>
      </c>
      <c r="L78" s="77">
        <v>0.95210590881997137</v>
      </c>
      <c r="M78" s="77">
        <v>0.57506317654987316</v>
      </c>
      <c r="N78" s="79">
        <v>1.5763583873489173</v>
      </c>
    </row>
    <row r="79" spans="2:14" x14ac:dyDescent="0.3">
      <c r="B79" s="22" t="s">
        <v>728</v>
      </c>
      <c r="C79" s="77">
        <v>5.514239837756009E-2</v>
      </c>
      <c r="D79" s="77">
        <v>1.7562333574005762</v>
      </c>
      <c r="E79" s="77">
        <v>0.98768060322755014</v>
      </c>
      <c r="F79" s="77">
        <v>3.1228269498939429</v>
      </c>
      <c r="G79" s="77">
        <v>5.2312604055013735E-2</v>
      </c>
      <c r="H79" s="77">
        <v>1.697115384614484</v>
      </c>
      <c r="I79" s="77">
        <v>0.99472299465881675</v>
      </c>
      <c r="J79" s="77">
        <v>2.895480092609156</v>
      </c>
      <c r="K79" s="77">
        <v>0.80749764598785911</v>
      </c>
      <c r="L79" s="77">
        <v>1.0639960918375475</v>
      </c>
      <c r="M79" s="77">
        <v>0.64600294500248068</v>
      </c>
      <c r="N79" s="79">
        <v>1.7524497251962647</v>
      </c>
    </row>
    <row r="80" spans="2:14" x14ac:dyDescent="0.3">
      <c r="B80" s="22" t="s">
        <v>729</v>
      </c>
      <c r="C80" s="77">
        <v>0.60719690913425306</v>
      </c>
      <c r="D80" s="77">
        <v>1.0086932037571306</v>
      </c>
      <c r="E80" s="77">
        <v>0.97594931542228858</v>
      </c>
      <c r="F80" s="77">
        <v>1.0425356760105653</v>
      </c>
      <c r="G80" s="77">
        <v>0.41419910354196632</v>
      </c>
      <c r="H80" s="77">
        <v>1.0127444300135875</v>
      </c>
      <c r="I80" s="77">
        <v>0.98242219886482118</v>
      </c>
      <c r="J80" s="77">
        <v>1.0440025497272718</v>
      </c>
      <c r="K80" s="77">
        <v>0.95947768945996681</v>
      </c>
      <c r="L80" s="77">
        <v>0.99917622425943209</v>
      </c>
      <c r="M80" s="77">
        <v>0.96791166856454169</v>
      </c>
      <c r="N80" s="79">
        <v>1.0314506576885669</v>
      </c>
    </row>
    <row r="81" spans="2:14" x14ac:dyDescent="0.3">
      <c r="B81" s="22" t="s">
        <v>730</v>
      </c>
      <c r="C81" s="80">
        <v>1E-3</v>
      </c>
      <c r="D81" s="77">
        <v>0.9453907186069761</v>
      </c>
      <c r="E81" s="77">
        <v>0.92219633436171267</v>
      </c>
      <c r="F81" s="77">
        <v>0.96916847045030008</v>
      </c>
      <c r="G81" s="80">
        <v>8.6717759659402007E-4</v>
      </c>
      <c r="H81" s="77">
        <v>0.96349323285914656</v>
      </c>
      <c r="I81" s="77">
        <v>0.94263492906556356</v>
      </c>
      <c r="J81" s="77">
        <v>0.98481308207580931</v>
      </c>
      <c r="K81" s="80">
        <v>7.3638869361268664E-4</v>
      </c>
      <c r="L81" s="77">
        <v>0.96196782666043701</v>
      </c>
      <c r="M81" s="77">
        <v>0.94055302043890254</v>
      </c>
      <c r="N81" s="79">
        <v>0.98387021190786406</v>
      </c>
    </row>
    <row r="82" spans="2:14" x14ac:dyDescent="0.3">
      <c r="B82" s="22" t="s">
        <v>764</v>
      </c>
      <c r="C82" s="77">
        <v>0.1430010636781798</v>
      </c>
      <c r="D82" s="78"/>
      <c r="E82" s="78"/>
      <c r="F82" s="78"/>
      <c r="G82" s="77">
        <v>7.7421391081598109E-2</v>
      </c>
      <c r="H82" s="77"/>
      <c r="I82" s="77"/>
      <c r="J82" s="77"/>
      <c r="K82" s="80">
        <v>2.7745414481715994E-3</v>
      </c>
      <c r="L82" s="77"/>
      <c r="M82" s="77"/>
      <c r="N82" s="79"/>
    </row>
    <row r="83" spans="2:14" x14ac:dyDescent="0.3">
      <c r="B83" s="22" t="s">
        <v>759</v>
      </c>
      <c r="C83" s="77">
        <v>0.20116381843444386</v>
      </c>
      <c r="D83" s="77">
        <v>0.75475093579038333</v>
      </c>
      <c r="E83" s="77">
        <v>0.49027160151198557</v>
      </c>
      <c r="F83" s="77">
        <v>1.1619048978559554</v>
      </c>
      <c r="G83" s="77">
        <v>0.11433047781105246</v>
      </c>
      <c r="H83" s="77">
        <v>0.72820653025073467</v>
      </c>
      <c r="I83" s="77">
        <v>0.49122227207816455</v>
      </c>
      <c r="J83" s="77">
        <v>1.0795209843731064</v>
      </c>
      <c r="K83" s="80">
        <v>6.6349580809824124E-3</v>
      </c>
      <c r="L83" s="77">
        <v>0.61295681063123431</v>
      </c>
      <c r="M83" s="77">
        <v>0.43048124342578126</v>
      </c>
      <c r="N83" s="79">
        <v>0.87278146826852765</v>
      </c>
    </row>
    <row r="84" spans="2:14" x14ac:dyDescent="0.3">
      <c r="B84" s="22" t="s">
        <v>760</v>
      </c>
      <c r="C84" s="77">
        <v>0.11458879601860711</v>
      </c>
      <c r="D84" s="77">
        <v>0.38963210702618473</v>
      </c>
      <c r="E84" s="77">
        <v>0.12083495334750341</v>
      </c>
      <c r="F84" s="77">
        <v>1.2563680840681264</v>
      </c>
      <c r="G84" s="77">
        <v>8.5996006963845698E-2</v>
      </c>
      <c r="H84" s="77">
        <v>0.40823705993037868</v>
      </c>
      <c r="I84" s="77">
        <v>0.14680579785244802</v>
      </c>
      <c r="J84" s="77">
        <v>1.1352242182430983</v>
      </c>
      <c r="K84" s="80">
        <v>2.2215439788667073E-2</v>
      </c>
      <c r="L84" s="77">
        <v>0.36607142857257796</v>
      </c>
      <c r="M84" s="77">
        <v>0.15469841048917757</v>
      </c>
      <c r="N84" s="79">
        <v>0.86625512436369245</v>
      </c>
    </row>
    <row r="85" spans="2:14" x14ac:dyDescent="0.3">
      <c r="B85" s="22" t="s">
        <v>731</v>
      </c>
      <c r="C85" s="77">
        <v>0.69776154573441773</v>
      </c>
      <c r="D85" s="77">
        <v>1.522954091754227</v>
      </c>
      <c r="E85" s="77">
        <v>0.18225107985879432</v>
      </c>
      <c r="F85" s="77">
        <v>12.726339769223722</v>
      </c>
      <c r="G85" s="77">
        <v>0.21154767795683271</v>
      </c>
      <c r="H85" s="77">
        <v>2.8557692307684417</v>
      </c>
      <c r="I85" s="77">
        <v>0.55052121867058901</v>
      </c>
      <c r="J85" s="77">
        <v>14.813993762307041</v>
      </c>
      <c r="K85" s="77">
        <v>0.73335888127939031</v>
      </c>
      <c r="L85" s="77">
        <v>1.3310104529552411</v>
      </c>
      <c r="M85" s="77">
        <v>0.25687023274676524</v>
      </c>
      <c r="N85" s="79">
        <v>6.8968241548744622</v>
      </c>
    </row>
    <row r="86" spans="2:14" x14ac:dyDescent="0.3">
      <c r="B86" s="22" t="s">
        <v>732</v>
      </c>
      <c r="C86" s="77">
        <v>0.99934690228049561</v>
      </c>
      <c r="D86" s="77">
        <v>5.6337556208104721E-9</v>
      </c>
      <c r="E86" s="77">
        <v>0</v>
      </c>
      <c r="F86" s="79" t="s">
        <v>676</v>
      </c>
      <c r="G86" s="77">
        <v>0.99933827212452231</v>
      </c>
      <c r="H86" s="77">
        <v>4.3832018878457217E-9</v>
      </c>
      <c r="I86" s="77">
        <v>0</v>
      </c>
      <c r="J86" s="77" t="s">
        <v>676</v>
      </c>
      <c r="K86" s="77">
        <v>0.99931213955302745</v>
      </c>
      <c r="L86" s="77">
        <v>2.0498113602789466E-9</v>
      </c>
      <c r="M86" s="77">
        <v>0</v>
      </c>
      <c r="N86" s="79" t="s">
        <v>676</v>
      </c>
    </row>
    <row r="87" spans="2:14" x14ac:dyDescent="0.3">
      <c r="B87" s="22" t="s">
        <v>733</v>
      </c>
      <c r="C87" s="77">
        <v>0.9996229597772377</v>
      </c>
      <c r="D87" s="77">
        <v>5.6411248237153889E-9</v>
      </c>
      <c r="E87" s="77">
        <v>0</v>
      </c>
      <c r="F87" s="79" t="s">
        <v>676</v>
      </c>
      <c r="G87" s="77">
        <v>0.99961797788568096</v>
      </c>
      <c r="H87" s="77">
        <v>4.3890972501696506E-9</v>
      </c>
      <c r="I87" s="77">
        <v>0</v>
      </c>
      <c r="J87" s="77" t="s">
        <v>676</v>
      </c>
      <c r="K87" s="77">
        <v>0.99960290499629989</v>
      </c>
      <c r="L87" s="77">
        <v>2.0540951875731576E-9</v>
      </c>
      <c r="M87" s="77">
        <v>0</v>
      </c>
      <c r="N87" s="79" t="s">
        <v>676</v>
      </c>
    </row>
    <row r="88" spans="2:14" x14ac:dyDescent="0.3">
      <c r="B88" s="22" t="s">
        <v>388</v>
      </c>
      <c r="C88" s="77">
        <v>0.99993638082294956</v>
      </c>
      <c r="D88" s="78"/>
      <c r="E88" s="78"/>
      <c r="F88" s="78"/>
      <c r="G88" s="77">
        <v>0.97444465489267362</v>
      </c>
      <c r="H88" s="77"/>
      <c r="I88" s="77"/>
      <c r="J88" s="77"/>
      <c r="K88" s="77">
        <v>0.99768892053226566</v>
      </c>
      <c r="L88" s="77"/>
      <c r="M88" s="77"/>
      <c r="N88" s="79"/>
    </row>
    <row r="89" spans="2:14" x14ac:dyDescent="0.3">
      <c r="B89" s="22" t="s">
        <v>105</v>
      </c>
      <c r="C89" s="77">
        <v>0.99946638102924334</v>
      </c>
      <c r="D89" s="77">
        <v>179483672.20638818</v>
      </c>
      <c r="E89" s="77">
        <v>0</v>
      </c>
      <c r="F89" s="79" t="s">
        <v>676</v>
      </c>
      <c r="G89" s="77">
        <v>0.99946642249723661</v>
      </c>
      <c r="H89" s="77">
        <v>179492631.69890434</v>
      </c>
      <c r="I89" s="77">
        <v>0</v>
      </c>
      <c r="J89" s="77" t="s">
        <v>676</v>
      </c>
      <c r="K89" s="77">
        <v>0.9994399348904639</v>
      </c>
      <c r="L89" s="77">
        <v>461581773.30891103</v>
      </c>
      <c r="M89" s="77">
        <v>0</v>
      </c>
      <c r="N89" s="79" t="s">
        <v>676</v>
      </c>
    </row>
    <row r="90" spans="2:14" x14ac:dyDescent="0.3">
      <c r="B90" s="22" t="s">
        <v>765</v>
      </c>
      <c r="C90" s="77">
        <v>0.99946671528207853</v>
      </c>
      <c r="D90" s="77">
        <v>177359605.07968509</v>
      </c>
      <c r="E90" s="77">
        <v>0</v>
      </c>
      <c r="F90" s="79" t="s">
        <v>676</v>
      </c>
      <c r="G90" s="77">
        <v>0.99945967229438404</v>
      </c>
      <c r="H90" s="77">
        <v>228279675.60895085</v>
      </c>
      <c r="I90" s="77">
        <v>0</v>
      </c>
      <c r="J90" s="77" t="s">
        <v>676</v>
      </c>
      <c r="K90" s="77">
        <v>0.99943839841276094</v>
      </c>
      <c r="L90" s="77">
        <v>487548781.58654445</v>
      </c>
      <c r="M90" s="77">
        <v>0</v>
      </c>
      <c r="N90" s="79" t="s">
        <v>676</v>
      </c>
    </row>
    <row r="91" spans="2:14" x14ac:dyDescent="0.3">
      <c r="B91" s="22" t="s">
        <v>734</v>
      </c>
      <c r="C91" s="80">
        <v>5.6299780891641794E-3</v>
      </c>
      <c r="D91" s="77">
        <v>1.8128810645062063</v>
      </c>
      <c r="E91" s="77">
        <v>1.1897676592819797</v>
      </c>
      <c r="F91" s="77">
        <v>2.7623357622853599</v>
      </c>
      <c r="G91" s="80">
        <v>1.1481163693132596E-2</v>
      </c>
      <c r="H91" s="77">
        <v>1.6614420062677269</v>
      </c>
      <c r="I91" s="77">
        <v>1.120785247916829</v>
      </c>
      <c r="J91" s="77">
        <v>2.4629067391113373</v>
      </c>
      <c r="K91" s="80">
        <v>5.2589722705872156E-3</v>
      </c>
      <c r="L91" s="77">
        <v>1.7360544217345411</v>
      </c>
      <c r="M91" s="77">
        <v>1.1784601765380847</v>
      </c>
      <c r="N91" s="79">
        <v>2.5574771343379807</v>
      </c>
    </row>
    <row r="92" spans="2:14" x14ac:dyDescent="0.3">
      <c r="B92" s="22" t="s">
        <v>735</v>
      </c>
      <c r="C92" s="80">
        <v>7.6379216406097742E-3</v>
      </c>
      <c r="D92" s="77">
        <v>1.8015926878213675</v>
      </c>
      <c r="E92" s="77">
        <v>1.1690232092630441</v>
      </c>
      <c r="F92" s="77">
        <v>2.7764514742675996</v>
      </c>
      <c r="G92" s="80">
        <v>4.0417556124828447E-2</v>
      </c>
      <c r="H92" s="77">
        <v>1.5373091328135231</v>
      </c>
      <c r="I92" s="77">
        <v>1.0189553379602792</v>
      </c>
      <c r="J92" s="77">
        <v>2.3193552080140267</v>
      </c>
      <c r="K92" s="80">
        <v>1.6494343074179685E-2</v>
      </c>
      <c r="L92" s="77">
        <v>1.6325768188783478</v>
      </c>
      <c r="M92" s="77">
        <v>1.0936283448059145</v>
      </c>
      <c r="N92" s="79">
        <v>2.437123253249216</v>
      </c>
    </row>
    <row r="93" spans="2:14" x14ac:dyDescent="0.3">
      <c r="B93" s="22" t="s">
        <v>736</v>
      </c>
      <c r="C93" s="77">
        <v>0.99793278857426349</v>
      </c>
      <c r="D93" s="77">
        <v>5.5342713815940623E-9</v>
      </c>
      <c r="E93" s="77">
        <v>0</v>
      </c>
      <c r="F93" s="79" t="s">
        <v>676</v>
      </c>
      <c r="G93" s="77">
        <v>0.69341275449390327</v>
      </c>
      <c r="H93" s="77">
        <v>0.78529253893978723</v>
      </c>
      <c r="I93" s="77">
        <v>0.23613726123231052</v>
      </c>
      <c r="J93" s="77">
        <v>2.6115504537329524</v>
      </c>
      <c r="K93" s="77">
        <v>0.63379643722083467</v>
      </c>
      <c r="L93" s="77">
        <v>0.78722334042824449</v>
      </c>
      <c r="M93" s="77">
        <v>0.29418755395912238</v>
      </c>
      <c r="N93" s="79">
        <v>2.1065493063010901</v>
      </c>
    </row>
    <row r="94" spans="2:14" x14ac:dyDescent="0.3">
      <c r="B94" s="22" t="s">
        <v>737</v>
      </c>
      <c r="C94" s="77">
        <v>0.25865741817233479</v>
      </c>
      <c r="D94" s="77">
        <v>0.61515541486107006</v>
      </c>
      <c r="E94" s="77">
        <v>0.26475471468308742</v>
      </c>
      <c r="F94" s="77">
        <v>1.4293085767551341</v>
      </c>
      <c r="G94" s="77">
        <v>0.26158347514312941</v>
      </c>
      <c r="H94" s="77">
        <v>0.6546301692579003</v>
      </c>
      <c r="I94" s="77">
        <v>0.31243296950978011</v>
      </c>
      <c r="J94" s="77">
        <v>1.371624317289641</v>
      </c>
      <c r="K94" s="77">
        <v>0.24370526887110766</v>
      </c>
      <c r="L94" s="77">
        <v>0.694167262852323</v>
      </c>
      <c r="M94" s="77">
        <v>0.37577262251522625</v>
      </c>
      <c r="N94" s="79">
        <v>1.2823397979089357</v>
      </c>
    </row>
    <row r="95" spans="2:14" x14ac:dyDescent="0.3">
      <c r="B95" s="22" t="s">
        <v>738</v>
      </c>
      <c r="C95" s="77">
        <v>8.1061115921087001E-2</v>
      </c>
      <c r="D95" s="77">
        <v>0.40510232688843784</v>
      </c>
      <c r="E95" s="77">
        <v>0.14678285252299333</v>
      </c>
      <c r="F95" s="77">
        <v>1.1180317893380596</v>
      </c>
      <c r="G95" s="77">
        <v>0.68464081221491524</v>
      </c>
      <c r="H95" s="77">
        <v>0.8697530864230778</v>
      </c>
      <c r="I95" s="77">
        <v>0.4435371612503699</v>
      </c>
      <c r="J95" s="77">
        <v>1.7055401383052409</v>
      </c>
      <c r="K95" s="77">
        <v>0.65590013066220654</v>
      </c>
      <c r="L95" s="77">
        <v>1.1374999999940847</v>
      </c>
      <c r="M95" s="77">
        <v>0.64541560802301012</v>
      </c>
      <c r="N95" s="79">
        <v>2.0047644245077088</v>
      </c>
    </row>
    <row r="96" spans="2:14" x14ac:dyDescent="0.3">
      <c r="B96" s="22" t="s">
        <v>739</v>
      </c>
      <c r="C96" s="77">
        <v>0.24680030716380075</v>
      </c>
      <c r="D96" s="77">
        <v>0.60774414153816236</v>
      </c>
      <c r="E96" s="77">
        <v>0.26164257724368356</v>
      </c>
      <c r="F96" s="77">
        <v>1.4116698645341543</v>
      </c>
      <c r="G96" s="77">
        <v>0.40129687311414675</v>
      </c>
      <c r="H96" s="77">
        <v>0.74012291489224691</v>
      </c>
      <c r="I96" s="77">
        <v>0.3665220421797184</v>
      </c>
      <c r="J96" s="77">
        <v>1.4945402079801784</v>
      </c>
      <c r="K96" s="77">
        <v>0.50929805148246698</v>
      </c>
      <c r="L96" s="77">
        <v>1.2352153109977579</v>
      </c>
      <c r="M96" s="77">
        <v>0.65958581359002444</v>
      </c>
      <c r="N96" s="79">
        <v>2.3132044884634908</v>
      </c>
    </row>
    <row r="97" spans="2:16" x14ac:dyDescent="0.3">
      <c r="B97" s="22" t="s">
        <v>740</v>
      </c>
      <c r="C97" s="77">
        <v>0.99886856766266896</v>
      </c>
      <c r="D97" s="77">
        <v>5.6116480120957326E-9</v>
      </c>
      <c r="E97" s="77">
        <v>0</v>
      </c>
      <c r="F97" s="79" t="s">
        <v>676</v>
      </c>
      <c r="G97" s="77">
        <v>0.99885361317708155</v>
      </c>
      <c r="H97" s="77">
        <v>4.3655158008739101E-9</v>
      </c>
      <c r="I97" s="77">
        <v>0</v>
      </c>
      <c r="J97" s="77" t="s">
        <v>676</v>
      </c>
      <c r="K97" s="77">
        <v>0.4842507185464805</v>
      </c>
      <c r="L97" s="77">
        <v>0.47271825396834072</v>
      </c>
      <c r="M97" s="77">
        <v>5.7920371577669612E-2</v>
      </c>
      <c r="N97" s="79">
        <v>3.8580993448085819</v>
      </c>
    </row>
    <row r="98" spans="2:16" x14ac:dyDescent="0.3">
      <c r="B98" s="22" t="s">
        <v>741</v>
      </c>
      <c r="C98" s="77">
        <v>0.2150236352128716</v>
      </c>
      <c r="D98" s="77">
        <v>4.5808383231572023</v>
      </c>
      <c r="E98" s="77">
        <v>0.41317574190095196</v>
      </c>
      <c r="F98" s="77">
        <v>50.78729851457755</v>
      </c>
      <c r="G98" s="77">
        <v>0.30074798711682527</v>
      </c>
      <c r="H98" s="77">
        <v>3.5598086124392738</v>
      </c>
      <c r="I98" s="77">
        <v>0.32138634699506879</v>
      </c>
      <c r="J98" s="77">
        <v>39.429918152034205</v>
      </c>
      <c r="K98" s="77">
        <v>0.67831711108736426</v>
      </c>
      <c r="L98" s="77">
        <v>1.6631944444364675</v>
      </c>
      <c r="M98" s="77">
        <v>0.15026925777815725</v>
      </c>
      <c r="N98" s="79">
        <v>18.408394377565223</v>
      </c>
    </row>
    <row r="99" spans="2:16" x14ac:dyDescent="0.3">
      <c r="B99" s="22" t="s">
        <v>742</v>
      </c>
      <c r="C99" s="77">
        <v>0.25149608954954461</v>
      </c>
      <c r="D99" s="77">
        <v>0.31034482789950529</v>
      </c>
      <c r="E99" s="77">
        <v>4.2006049806601282E-2</v>
      </c>
      <c r="F99" s="77">
        <v>2.2928581156145214</v>
      </c>
      <c r="G99" s="77">
        <v>0.16296849722463169</v>
      </c>
      <c r="H99" s="77">
        <v>0.24104933203677728</v>
      </c>
      <c r="I99" s="77">
        <v>3.2663848062956212E-2</v>
      </c>
      <c r="J99" s="77">
        <v>1.7788712574031542</v>
      </c>
      <c r="K99" s="77">
        <v>0.51486509487059795</v>
      </c>
      <c r="L99" s="77">
        <v>0.66083916649705376</v>
      </c>
      <c r="M99" s="77">
        <v>0.18997318856276885</v>
      </c>
      <c r="N99" s="79">
        <v>2.2987896727975818</v>
      </c>
    </row>
    <row r="100" spans="2:16" x14ac:dyDescent="0.3">
      <c r="B100" s="22" t="s">
        <v>743</v>
      </c>
      <c r="C100" s="77">
        <v>0.99972495636349878</v>
      </c>
      <c r="D100" s="78"/>
      <c r="E100" s="78"/>
      <c r="F100" s="78"/>
      <c r="G100" s="77">
        <v>0.96083315052529239</v>
      </c>
      <c r="H100" s="77"/>
      <c r="I100" s="77"/>
      <c r="J100" s="77"/>
      <c r="K100" s="77">
        <v>0.24412364687694257</v>
      </c>
      <c r="L100" s="77"/>
      <c r="M100" s="77"/>
      <c r="N100" s="79"/>
    </row>
    <row r="101" spans="2:16" x14ac:dyDescent="0.3">
      <c r="B101" s="22" t="s">
        <v>766</v>
      </c>
      <c r="C101" s="77">
        <v>0.98938636347333841</v>
      </c>
      <c r="D101" s="77">
        <v>1.0141685309470572</v>
      </c>
      <c r="E101" s="77">
        <v>0.12760369775036226</v>
      </c>
      <c r="F101" s="77">
        <v>8.0604075532003279</v>
      </c>
      <c r="G101" s="77">
        <v>0.81039280934467739</v>
      </c>
      <c r="H101" s="77">
        <v>0.77601410934744364</v>
      </c>
      <c r="I101" s="77">
        <v>9.7765482259705369E-2</v>
      </c>
      <c r="J101" s="77">
        <v>6.1596167071177623</v>
      </c>
      <c r="K101" s="77">
        <v>0.99943698282732574</v>
      </c>
      <c r="L101" s="77">
        <v>513539092.70317298</v>
      </c>
      <c r="M101" s="77">
        <v>0</v>
      </c>
      <c r="N101" s="79" t="s">
        <v>676</v>
      </c>
    </row>
    <row r="102" spans="2:16" x14ac:dyDescent="0.3">
      <c r="B102" s="22" t="s">
        <v>767</v>
      </c>
      <c r="C102" s="77">
        <v>0.91981400921598833</v>
      </c>
      <c r="D102" s="77">
        <v>1.0268456375838944</v>
      </c>
      <c r="E102" s="77">
        <v>0.61306209185644134</v>
      </c>
      <c r="F102" s="77">
        <v>1.7199105562572974</v>
      </c>
      <c r="G102" s="77">
        <v>0.62174834351219777</v>
      </c>
      <c r="H102" s="77">
        <v>0.88406670685151822</v>
      </c>
      <c r="I102" s="77">
        <v>0.54186732603831245</v>
      </c>
      <c r="J102" s="77">
        <v>1.4423714156701661</v>
      </c>
      <c r="K102" s="77">
        <v>0.99946648676526728</v>
      </c>
      <c r="L102" s="77">
        <v>179519221.29538363</v>
      </c>
      <c r="M102" s="77">
        <v>0</v>
      </c>
      <c r="N102" s="79" t="s">
        <v>676</v>
      </c>
    </row>
    <row r="103" spans="2:16" x14ac:dyDescent="0.3">
      <c r="B103" s="22" t="s">
        <v>768</v>
      </c>
      <c r="C103" s="77">
        <v>0.99934700159547052</v>
      </c>
      <c r="D103" s="77">
        <v>5.6500519453552503E-9</v>
      </c>
      <c r="E103" s="77">
        <v>0</v>
      </c>
      <c r="F103" s="79" t="s">
        <v>676</v>
      </c>
      <c r="G103" s="77">
        <v>0.99933779871782902</v>
      </c>
      <c r="H103" s="77">
        <v>4.323265704219055E-9</v>
      </c>
      <c r="I103" s="77">
        <v>0</v>
      </c>
      <c r="J103" s="77" t="s">
        <v>676</v>
      </c>
      <c r="K103" s="77">
        <v>0.99944812177202924</v>
      </c>
      <c r="L103" s="77">
        <v>345334685.2399745</v>
      </c>
      <c r="M103" s="77">
        <v>0</v>
      </c>
      <c r="N103" s="79" t="s">
        <v>676</v>
      </c>
    </row>
    <row r="104" spans="2:16" x14ac:dyDescent="0.3">
      <c r="B104" s="22" t="s">
        <v>744</v>
      </c>
      <c r="C104" s="77">
        <v>0.99907628495020373</v>
      </c>
      <c r="D104" s="77">
        <v>5.6227018164531048E-9</v>
      </c>
      <c r="E104" s="77">
        <v>0</v>
      </c>
      <c r="F104" s="79" t="s">
        <v>676</v>
      </c>
      <c r="G104" s="77">
        <v>0.99906407737060876</v>
      </c>
      <c r="H104" s="77">
        <v>4.3743588443598469E-9</v>
      </c>
      <c r="I104" s="77">
        <v>0</v>
      </c>
      <c r="J104" s="77" t="s">
        <v>676</v>
      </c>
      <c r="K104" s="77">
        <v>0.99920568569606127</v>
      </c>
      <c r="L104" s="77">
        <v>2.0476694466318323E-9</v>
      </c>
      <c r="M104" s="77">
        <v>0</v>
      </c>
      <c r="N104" s="79" t="s">
        <v>676</v>
      </c>
    </row>
    <row r="105" spans="2:16" x14ac:dyDescent="0.3">
      <c r="B105" s="22" t="s">
        <v>745</v>
      </c>
      <c r="C105" s="77">
        <v>0.99893331217733716</v>
      </c>
      <c r="D105" s="77">
        <v>5.6153326135481533E-9</v>
      </c>
      <c r="E105" s="77">
        <v>0</v>
      </c>
      <c r="F105" s="79" t="s">
        <v>676</v>
      </c>
      <c r="G105" s="77">
        <v>0.29064055990267912</v>
      </c>
      <c r="H105" s="77">
        <v>2.378205128204482</v>
      </c>
      <c r="I105" s="77">
        <v>0.47686422431584624</v>
      </c>
      <c r="J105" s="77">
        <v>11.860524114453167</v>
      </c>
      <c r="K105" s="77">
        <v>0.55701927125405126</v>
      </c>
      <c r="L105" s="77">
        <v>1.6655052264726022</v>
      </c>
      <c r="M105" s="77">
        <v>0.30350146525521049</v>
      </c>
      <c r="N105" s="79">
        <v>9.139684571456721</v>
      </c>
    </row>
    <row r="106" spans="2:16" x14ac:dyDescent="0.3">
      <c r="B106" s="22" t="s">
        <v>403</v>
      </c>
      <c r="C106" s="77">
        <v>0.15103367092549885</v>
      </c>
      <c r="D106" s="78"/>
      <c r="E106" s="78"/>
      <c r="F106" s="78"/>
      <c r="G106" s="77">
        <v>9.9979327337332335E-2</v>
      </c>
      <c r="H106" s="77"/>
      <c r="I106" s="77"/>
      <c r="J106" s="77"/>
      <c r="K106" s="77">
        <v>0.11405046087749461</v>
      </c>
      <c r="L106" s="77"/>
      <c r="M106" s="77"/>
      <c r="N106" s="79"/>
    </row>
    <row r="107" spans="2:16" x14ac:dyDescent="0.3">
      <c r="B107" s="22" t="s">
        <v>769</v>
      </c>
      <c r="C107" s="77">
        <v>6.2895511479840405E-2</v>
      </c>
      <c r="D107" s="77">
        <v>1.5519380897725752</v>
      </c>
      <c r="E107" s="77">
        <v>0.97663885840793463</v>
      </c>
      <c r="F107" s="77">
        <v>2.4661232898444974</v>
      </c>
      <c r="G107" s="80">
        <v>3.75971688921585E-2</v>
      </c>
      <c r="H107" s="77">
        <v>1.556659904820588</v>
      </c>
      <c r="I107" s="77">
        <v>1.0257073237333472</v>
      </c>
      <c r="J107" s="77">
        <v>2.3624575970230648</v>
      </c>
      <c r="K107" s="80">
        <v>3.7246317087691293E-2</v>
      </c>
      <c r="L107" s="77">
        <v>1.4653220076292759</v>
      </c>
      <c r="M107" s="77">
        <v>1.0228340098063526</v>
      </c>
      <c r="N107" s="79">
        <v>2.0992346416494332</v>
      </c>
    </row>
    <row r="108" spans="2:16" ht="15.75" customHeight="1" x14ac:dyDescent="0.3">
      <c r="B108" s="22" t="s">
        <v>770</v>
      </c>
      <c r="C108" s="77">
        <v>0.10625789064601719</v>
      </c>
      <c r="D108" s="77">
        <v>1.6576086710744047</v>
      </c>
      <c r="E108" s="77">
        <v>0.89775712938568497</v>
      </c>
      <c r="F108" s="77">
        <v>3.0605900153655363</v>
      </c>
      <c r="G108" s="77">
        <v>8.628632208240479E-2</v>
      </c>
      <c r="H108" s="77">
        <v>1.6279491827583217</v>
      </c>
      <c r="I108" s="77">
        <v>0.93285759938199364</v>
      </c>
      <c r="J108" s="77">
        <v>2.8409679498770486</v>
      </c>
      <c r="K108" s="77">
        <v>0.22628377270989675</v>
      </c>
      <c r="L108" s="77">
        <v>1.3466666645782879</v>
      </c>
      <c r="M108" s="77">
        <v>0.83153731748954263</v>
      </c>
      <c r="N108" s="79">
        <v>2.180913673196895</v>
      </c>
      <c r="P108" s="97"/>
    </row>
    <row r="109" spans="2:16" ht="25.5" customHeight="1" x14ac:dyDescent="0.3">
      <c r="B109" s="86" t="s">
        <v>812</v>
      </c>
      <c r="C109" s="80">
        <v>1E-3</v>
      </c>
      <c r="D109" s="77"/>
      <c r="E109" s="77"/>
      <c r="F109" s="77"/>
      <c r="G109" s="80">
        <v>1E-3</v>
      </c>
      <c r="H109" s="77"/>
      <c r="I109" s="77"/>
      <c r="J109" s="77"/>
      <c r="K109" s="80">
        <v>1E-3</v>
      </c>
      <c r="L109" s="77"/>
      <c r="M109" s="77"/>
      <c r="N109" s="77"/>
      <c r="P109" s="97"/>
    </row>
    <row r="110" spans="2:16" x14ac:dyDescent="0.3">
      <c r="B110" s="87" t="s">
        <v>131</v>
      </c>
      <c r="C110" s="80">
        <v>1E-3</v>
      </c>
      <c r="D110" s="77">
        <v>6.2550768071536993</v>
      </c>
      <c r="E110" s="77">
        <v>4.3221106063859516</v>
      </c>
      <c r="F110" s="77">
        <v>9.0525184167159374</v>
      </c>
      <c r="G110" s="80">
        <v>1E-3</v>
      </c>
      <c r="H110" s="77">
        <v>5.3742256015870415</v>
      </c>
      <c r="I110" s="77">
        <v>3.7836432806938385</v>
      </c>
      <c r="J110" s="77">
        <v>7.6334629546412254</v>
      </c>
      <c r="K110" s="80">
        <v>1E-3</v>
      </c>
      <c r="L110" s="77">
        <v>4.9457561781509813</v>
      </c>
      <c r="M110" s="77">
        <v>3.4793455583302819</v>
      </c>
      <c r="N110" s="77">
        <v>7.0302025951849005</v>
      </c>
      <c r="P110" s="97"/>
    </row>
    <row r="111" spans="2:16" x14ac:dyDescent="0.3">
      <c r="B111" s="87" t="s">
        <v>132</v>
      </c>
      <c r="C111" s="80">
        <v>1E-3</v>
      </c>
      <c r="D111" s="77">
        <v>16.176922777121632</v>
      </c>
      <c r="E111" s="77">
        <v>4.8557759258159408</v>
      </c>
      <c r="F111" s="77">
        <v>53.893102675033994</v>
      </c>
      <c r="G111" s="80">
        <v>1E-3</v>
      </c>
      <c r="H111" s="77">
        <v>44.967153275779097</v>
      </c>
      <c r="I111" s="77">
        <v>9.6188505517963474</v>
      </c>
      <c r="J111" s="77">
        <v>210.21689263586575</v>
      </c>
      <c r="K111" s="77">
        <v>0.99864827671519829</v>
      </c>
      <c r="L111" s="77">
        <v>7200634098.5374031</v>
      </c>
      <c r="M111" s="77">
        <v>0</v>
      </c>
      <c r="N111" s="77" t="s">
        <v>790</v>
      </c>
      <c r="P111" s="97"/>
    </row>
    <row r="112" spans="2:16" ht="24.75" customHeight="1" x14ac:dyDescent="0.3">
      <c r="B112" s="86" t="s">
        <v>814</v>
      </c>
      <c r="C112" s="77">
        <v>0.15315781228426875</v>
      </c>
      <c r="D112" s="77">
        <v>1.3772897939392665</v>
      </c>
      <c r="E112" s="77">
        <v>0.88771178837933851</v>
      </c>
      <c r="F112" s="79">
        <v>2.1368728018723453</v>
      </c>
      <c r="G112" s="77">
        <v>0.31120334077164924</v>
      </c>
      <c r="H112" s="77">
        <v>1.2368959306402199</v>
      </c>
      <c r="I112" s="77">
        <v>0.81965866435410084</v>
      </c>
      <c r="J112" s="79">
        <v>1.8665227487589864</v>
      </c>
      <c r="K112" s="77">
        <v>0.14770280783377954</v>
      </c>
      <c r="L112" s="77">
        <v>1.3093841642085104</v>
      </c>
      <c r="M112" s="77">
        <v>0.90902425198304226</v>
      </c>
      <c r="N112" s="79">
        <v>1.8860738706804088</v>
      </c>
      <c r="P112" s="97"/>
    </row>
    <row r="113" spans="2:16" ht="25.5" customHeight="1" x14ac:dyDescent="0.3">
      <c r="B113" s="86" t="s">
        <v>850</v>
      </c>
      <c r="C113" s="80">
        <v>1.06133706497931E-2</v>
      </c>
      <c r="D113" s="77"/>
      <c r="E113" s="77"/>
      <c r="F113" s="77"/>
      <c r="G113" s="77">
        <v>6.9330713295368343E-2</v>
      </c>
      <c r="H113" s="77"/>
      <c r="I113" s="77"/>
      <c r="J113" s="77"/>
      <c r="K113" s="77">
        <v>0.19668487065854406</v>
      </c>
      <c r="L113" s="77"/>
      <c r="M113" s="77"/>
      <c r="N113" s="77"/>
      <c r="P113" s="97"/>
    </row>
    <row r="114" spans="2:16" x14ac:dyDescent="0.3">
      <c r="B114" s="87" t="s">
        <v>138</v>
      </c>
      <c r="C114" s="80">
        <v>6.6894862524117561E-3</v>
      </c>
      <c r="D114" s="77">
        <v>1.6598639272669897</v>
      </c>
      <c r="E114" s="77">
        <v>1.1508566810767764</v>
      </c>
      <c r="F114" s="77">
        <v>2.3939977082675443</v>
      </c>
      <c r="G114" s="80">
        <v>3.5605793613233752E-2</v>
      </c>
      <c r="H114" s="77">
        <v>1.4132173691832803</v>
      </c>
      <c r="I114" s="77">
        <v>1.0235521222512227</v>
      </c>
      <c r="J114" s="77">
        <v>1.9512277774078211</v>
      </c>
      <c r="K114" s="77">
        <v>0.27646705150362849</v>
      </c>
      <c r="L114" s="77">
        <v>1.1774871344479814</v>
      </c>
      <c r="M114" s="77">
        <v>0.87733840414277819</v>
      </c>
      <c r="N114" s="77">
        <v>1.5803205983501929</v>
      </c>
      <c r="P114" s="97"/>
    </row>
    <row r="115" spans="2:16" x14ac:dyDescent="0.3">
      <c r="B115" s="87" t="s">
        <v>851</v>
      </c>
      <c r="C115" s="80">
        <v>1.3983066117976561E-2</v>
      </c>
      <c r="D115" s="77">
        <v>1.8739333050718783</v>
      </c>
      <c r="E115" s="77">
        <v>1.1356337461088819</v>
      </c>
      <c r="F115" s="77">
        <v>3.0922170496339993</v>
      </c>
      <c r="G115" s="77">
        <v>7.4471802574588686E-2</v>
      </c>
      <c r="H115" s="77">
        <v>1.5168902135689186</v>
      </c>
      <c r="I115" s="77">
        <v>0.95966281097128503</v>
      </c>
      <c r="J115" s="77">
        <v>2.3976712379761151</v>
      </c>
      <c r="K115" s="77">
        <v>7.6412913036536315E-2</v>
      </c>
      <c r="L115" s="77">
        <v>1.4453208081044508</v>
      </c>
      <c r="M115" s="77">
        <v>0.96165840883510689</v>
      </c>
      <c r="N115" s="77">
        <v>2.1722393514659006</v>
      </c>
      <c r="P115" s="97"/>
    </row>
    <row r="116" spans="2:16" x14ac:dyDescent="0.3">
      <c r="B116" s="22" t="s">
        <v>771</v>
      </c>
      <c r="C116" s="77">
        <v>0.941140352584249</v>
      </c>
      <c r="D116" s="78"/>
      <c r="E116" s="78"/>
      <c r="F116" s="78"/>
      <c r="G116" s="77">
        <v>0.8922150086319528</v>
      </c>
      <c r="H116" s="77"/>
      <c r="I116" s="77"/>
      <c r="J116" s="77"/>
      <c r="K116" s="77">
        <v>0.89728228197043725</v>
      </c>
      <c r="L116" s="77"/>
      <c r="M116" s="77"/>
      <c r="N116" s="79"/>
    </row>
    <row r="117" spans="2:16" x14ac:dyDescent="0.3">
      <c r="B117" s="22" t="s">
        <v>146</v>
      </c>
      <c r="C117" s="77">
        <v>0.75731311832584547</v>
      </c>
      <c r="D117" s="77">
        <v>0.94045430677655228</v>
      </c>
      <c r="E117" s="77">
        <v>0.63712810606208847</v>
      </c>
      <c r="F117" s="77">
        <v>1.3881891172579583</v>
      </c>
      <c r="G117" s="77">
        <v>0.68910611319497417</v>
      </c>
      <c r="H117" s="77">
        <v>0.9303340517247134</v>
      </c>
      <c r="I117" s="77">
        <v>0.65312862800122018</v>
      </c>
      <c r="J117" s="77">
        <v>1.3251929416220671</v>
      </c>
      <c r="K117" s="77">
        <v>0.91107599888762691</v>
      </c>
      <c r="L117" s="77">
        <v>0.98179348704968328</v>
      </c>
      <c r="M117" s="77">
        <v>0.71117577400629362</v>
      </c>
      <c r="N117" s="79">
        <v>1.3553870736950138</v>
      </c>
    </row>
    <row r="118" spans="2:16" x14ac:dyDescent="0.3">
      <c r="B118" s="22" t="s">
        <v>147</v>
      </c>
      <c r="C118" s="77">
        <v>0.9960275015540988</v>
      </c>
      <c r="D118" s="77">
        <v>1.0009704968939066</v>
      </c>
      <c r="E118" s="77">
        <v>0.68325189082823845</v>
      </c>
      <c r="F118" s="77">
        <v>1.4664312665677066</v>
      </c>
      <c r="G118" s="77">
        <v>0.95731705962961255</v>
      </c>
      <c r="H118" s="77">
        <v>1.0094882729210781</v>
      </c>
      <c r="I118" s="77">
        <v>0.71434768338703769</v>
      </c>
      <c r="J118" s="77">
        <v>1.4265694379147931</v>
      </c>
      <c r="K118" s="77">
        <v>0.65093745616168852</v>
      </c>
      <c r="L118" s="77">
        <v>0.9297058654982685</v>
      </c>
      <c r="M118" s="77">
        <v>0.67799289954593489</v>
      </c>
      <c r="N118" s="79">
        <v>1.2748702780232044</v>
      </c>
    </row>
    <row r="119" spans="2:16" x14ac:dyDescent="0.3">
      <c r="B119" s="22" t="s">
        <v>774</v>
      </c>
      <c r="C119" s="80">
        <v>4.6722242925511755E-2</v>
      </c>
      <c r="D119" s="78"/>
      <c r="E119" s="78"/>
      <c r="F119" s="78"/>
      <c r="G119" s="80">
        <v>1.9238019619542069E-2</v>
      </c>
      <c r="H119" s="77"/>
      <c r="I119" s="77"/>
      <c r="J119" s="77"/>
      <c r="K119" s="80">
        <v>2.7357803064673836E-2</v>
      </c>
      <c r="L119" s="77"/>
      <c r="M119" s="77"/>
      <c r="N119" s="79"/>
    </row>
    <row r="120" spans="2:16" x14ac:dyDescent="0.3">
      <c r="B120" s="22" t="s">
        <v>772</v>
      </c>
      <c r="C120" s="80">
        <v>2.4166472311778393E-2</v>
      </c>
      <c r="D120" s="77">
        <v>1.6538221551003467</v>
      </c>
      <c r="E120" s="77">
        <v>1.0679276496089458</v>
      </c>
      <c r="F120" s="77">
        <v>2.5611545142616219</v>
      </c>
      <c r="G120" s="80">
        <v>2.2761163499708185E-2</v>
      </c>
      <c r="H120" s="77">
        <v>1.5667697859113376</v>
      </c>
      <c r="I120" s="77">
        <v>1.0645898386034864</v>
      </c>
      <c r="J120" s="77">
        <v>2.3058341090919932</v>
      </c>
      <c r="K120" s="80">
        <v>1.0609719800851071E-2</v>
      </c>
      <c r="L120" s="77">
        <v>1.5798319294545762</v>
      </c>
      <c r="M120" s="77">
        <v>1.112429158623667</v>
      </c>
      <c r="N120" s="79">
        <v>2.2436205541502869</v>
      </c>
    </row>
    <row r="121" spans="2:16" x14ac:dyDescent="0.3">
      <c r="B121" s="22" t="s">
        <v>773</v>
      </c>
      <c r="C121" s="77">
        <v>0.52933590386912943</v>
      </c>
      <c r="D121" s="77">
        <v>1.1952054678613497</v>
      </c>
      <c r="E121" s="77">
        <v>0.68570801866639153</v>
      </c>
      <c r="F121" s="77">
        <v>2.0832717009550747</v>
      </c>
      <c r="G121" s="77">
        <v>0.94910724152755643</v>
      </c>
      <c r="H121" s="77">
        <v>1.0165895061536208</v>
      </c>
      <c r="I121" s="77">
        <v>0.61337350730253848</v>
      </c>
      <c r="J121" s="77">
        <v>1.6848693523894323</v>
      </c>
      <c r="K121" s="77">
        <v>0.33616178885233827</v>
      </c>
      <c r="L121" s="77">
        <v>1.2380952355485351</v>
      </c>
      <c r="M121" s="77">
        <v>0.8011881137337008</v>
      </c>
      <c r="N121" s="79">
        <v>1.913258304774953</v>
      </c>
    </row>
    <row r="122" spans="2:16" x14ac:dyDescent="0.3">
      <c r="B122" s="22" t="s">
        <v>746</v>
      </c>
      <c r="C122" s="77">
        <v>0.29158763910225527</v>
      </c>
      <c r="D122" s="77">
        <v>0.84212784227893256</v>
      </c>
      <c r="E122" s="77">
        <v>0.61192717860373624</v>
      </c>
      <c r="F122" s="77">
        <v>1.1589276102420214</v>
      </c>
      <c r="G122" s="77">
        <v>0.49615951465236219</v>
      </c>
      <c r="H122" s="77">
        <v>0.90448494877532604</v>
      </c>
      <c r="I122" s="77">
        <v>0.67738808531444283</v>
      </c>
      <c r="J122" s="77">
        <v>1.2077168764805573</v>
      </c>
      <c r="K122" s="77">
        <v>0.25055726039795057</v>
      </c>
      <c r="L122" s="77">
        <v>1.1673360106857258</v>
      </c>
      <c r="M122" s="77">
        <v>0.89654656034653624</v>
      </c>
      <c r="N122" s="79">
        <v>1.5199136577100465</v>
      </c>
    </row>
    <row r="123" spans="2:16" ht="22.8" x14ac:dyDescent="0.3">
      <c r="B123" s="22" t="s">
        <v>747</v>
      </c>
      <c r="C123" s="80">
        <v>5.9921361970747796E-4</v>
      </c>
      <c r="D123" s="77">
        <v>1.0234578613498393</v>
      </c>
      <c r="E123" s="77">
        <v>1.0099947322866802</v>
      </c>
      <c r="F123" s="77">
        <v>1.0371004525808465</v>
      </c>
      <c r="G123" s="80">
        <v>1.2214961054776211E-2</v>
      </c>
      <c r="H123" s="77">
        <v>1.0166664640891385</v>
      </c>
      <c r="I123" s="77">
        <v>1.00360738437939</v>
      </c>
      <c r="J123" s="77">
        <v>1.0298954703712895</v>
      </c>
      <c r="K123" s="80">
        <v>1.0570578906408692E-2</v>
      </c>
      <c r="L123" s="77">
        <v>1.0167354334363006</v>
      </c>
      <c r="M123" s="77">
        <v>1.0038806692026947</v>
      </c>
      <c r="N123" s="79">
        <v>1.0297548038512696</v>
      </c>
    </row>
    <row r="124" spans="2:16" x14ac:dyDescent="0.3">
      <c r="B124" s="22" t="s">
        <v>320</v>
      </c>
      <c r="C124" s="80">
        <v>1E-3</v>
      </c>
      <c r="D124" s="77">
        <v>0.97799305977214879</v>
      </c>
      <c r="E124" s="77">
        <v>0.97035641850137422</v>
      </c>
      <c r="F124" s="77">
        <v>0.98568980090807257</v>
      </c>
      <c r="G124" s="80">
        <v>1E-3</v>
      </c>
      <c r="H124" s="77">
        <v>0.98211873180677356</v>
      </c>
      <c r="I124" s="77">
        <v>0.97530528205319655</v>
      </c>
      <c r="J124" s="77">
        <v>0.98897978009016352</v>
      </c>
      <c r="K124" s="80">
        <v>1E-3</v>
      </c>
      <c r="L124" s="77">
        <v>0.98484812210219475</v>
      </c>
      <c r="M124" s="77">
        <v>0.97879254289633699</v>
      </c>
      <c r="N124" s="79">
        <v>0.99094116587578396</v>
      </c>
    </row>
    <row r="125" spans="2:16" x14ac:dyDescent="0.3">
      <c r="B125" s="22" t="s">
        <v>321</v>
      </c>
      <c r="C125" s="80">
        <v>1E-3</v>
      </c>
      <c r="D125" s="77">
        <v>0.9669967388475984</v>
      </c>
      <c r="E125" s="77">
        <v>0.95446760920144613</v>
      </c>
      <c r="F125" s="77">
        <v>0.97969033619090107</v>
      </c>
      <c r="G125" s="80">
        <v>1E-3</v>
      </c>
      <c r="H125" s="77">
        <v>0.97335877686183758</v>
      </c>
      <c r="I125" s="77">
        <v>0.96199436192220855</v>
      </c>
      <c r="J125" s="77">
        <v>0.98485744407157561</v>
      </c>
      <c r="K125" s="80">
        <v>1E-3</v>
      </c>
      <c r="L125" s="77">
        <v>0.97342612925628358</v>
      </c>
      <c r="M125" s="77">
        <v>0.96318442752129108</v>
      </c>
      <c r="N125" s="79">
        <v>0.98377673272539001</v>
      </c>
    </row>
    <row r="126" spans="2:16" x14ac:dyDescent="0.3">
      <c r="B126" s="22" t="s">
        <v>778</v>
      </c>
      <c r="C126" s="77">
        <v>0.48616054729695246</v>
      </c>
      <c r="D126" s="78"/>
      <c r="E126" s="78"/>
      <c r="F126" s="78"/>
      <c r="G126" s="77">
        <v>0.78259510069663651</v>
      </c>
      <c r="H126" s="77"/>
      <c r="I126" s="77"/>
      <c r="J126" s="77"/>
      <c r="K126" s="77">
        <v>0.36099046545316327</v>
      </c>
      <c r="L126" s="77"/>
      <c r="M126" s="77"/>
      <c r="N126" s="79"/>
    </row>
    <row r="127" spans="2:16" x14ac:dyDescent="0.3">
      <c r="B127" s="22" t="s">
        <v>775</v>
      </c>
      <c r="C127" s="77">
        <v>0.50830776972933056</v>
      </c>
      <c r="D127" s="77">
        <v>0.59837962965671898</v>
      </c>
      <c r="E127" s="77">
        <v>0.13066354779506917</v>
      </c>
      <c r="F127" s="77">
        <v>2.7403065907079576</v>
      </c>
      <c r="G127" s="77">
        <v>0.75796854592566032</v>
      </c>
      <c r="H127" s="77">
        <v>0.78758949880675766</v>
      </c>
      <c r="I127" s="77">
        <v>0.17247361360755462</v>
      </c>
      <c r="J127" s="77">
        <v>3.5964760386020558</v>
      </c>
      <c r="K127" s="77">
        <v>0.75945126843383437</v>
      </c>
      <c r="L127" s="77">
        <v>1.2757973730984435</v>
      </c>
      <c r="M127" s="77">
        <v>0.26833906366922661</v>
      </c>
      <c r="N127" s="79">
        <v>6.0656801695158897</v>
      </c>
    </row>
    <row r="128" spans="2:16" x14ac:dyDescent="0.3">
      <c r="B128" s="22" t="s">
        <v>776</v>
      </c>
      <c r="C128" s="77">
        <v>0.4862927737945052</v>
      </c>
      <c r="D128" s="77">
        <v>0.58123028395612442</v>
      </c>
      <c r="E128" s="77">
        <v>0.12616836638826917</v>
      </c>
      <c r="F128" s="77">
        <v>2.6776017844923738</v>
      </c>
      <c r="G128" s="77">
        <v>0.69686237965398146</v>
      </c>
      <c r="H128" s="77">
        <v>0.73867313915903587</v>
      </c>
      <c r="I128" s="77">
        <v>0.16091823183255399</v>
      </c>
      <c r="J128" s="77">
        <v>3.3907780386428596</v>
      </c>
      <c r="K128" s="77">
        <v>0.91802465394721178</v>
      </c>
      <c r="L128" s="77">
        <v>1.0855745719502501</v>
      </c>
      <c r="M128" s="77">
        <v>0.22729376626273715</v>
      </c>
      <c r="N128" s="79">
        <v>5.1847975007934446</v>
      </c>
    </row>
    <row r="129" spans="2:14" x14ac:dyDescent="0.3">
      <c r="B129" s="22" t="s">
        <v>777</v>
      </c>
      <c r="C129" s="77">
        <v>0.84490496567807871</v>
      </c>
      <c r="D129" s="77">
        <v>1.195652173912872</v>
      </c>
      <c r="E129" s="77">
        <v>0.19956136347852693</v>
      </c>
      <c r="F129" s="77">
        <v>7.1636317574889778</v>
      </c>
      <c r="G129" s="77">
        <v>0.8449049656780615</v>
      </c>
      <c r="H129" s="77">
        <v>1.1956521739129575</v>
      </c>
      <c r="I129" s="77">
        <v>0.19956136347843823</v>
      </c>
      <c r="J129" s="77">
        <v>7.1636317574931896</v>
      </c>
      <c r="K129" s="77">
        <v>0.35386043569986958</v>
      </c>
      <c r="L129" s="77">
        <v>2.3999999995081454</v>
      </c>
      <c r="M129" s="77">
        <v>0.37708370914102401</v>
      </c>
      <c r="N129" s="79">
        <v>15.275122891837631</v>
      </c>
    </row>
    <row r="130" spans="2:14" x14ac:dyDescent="0.3">
      <c r="B130" s="22" t="s">
        <v>748</v>
      </c>
      <c r="C130" s="80">
        <v>6.1760858923876484E-4</v>
      </c>
      <c r="D130" s="77">
        <v>0.57140740848545035</v>
      </c>
      <c r="E130" s="77">
        <v>0.41476993267570111</v>
      </c>
      <c r="F130" s="77">
        <v>0.78719888002910299</v>
      </c>
      <c r="G130" s="80">
        <v>5.2402830741874193E-3</v>
      </c>
      <c r="H130" s="77">
        <v>0.65959638013526523</v>
      </c>
      <c r="I130" s="77">
        <v>0.49250136074634687</v>
      </c>
      <c r="J130" s="77">
        <v>0.88338311193340668</v>
      </c>
      <c r="K130" s="80">
        <v>4.6681445501316953E-3</v>
      </c>
      <c r="L130" s="77">
        <v>0.67433388574404174</v>
      </c>
      <c r="M130" s="77">
        <v>0.51324072457676506</v>
      </c>
      <c r="N130" s="79">
        <v>0.88599007773134186</v>
      </c>
    </row>
    <row r="131" spans="2:14" x14ac:dyDescent="0.3">
      <c r="B131" s="22" t="s">
        <v>749</v>
      </c>
      <c r="C131" s="77">
        <v>0.17664398320430319</v>
      </c>
      <c r="D131" s="77">
        <v>0.79218017506825367</v>
      </c>
      <c r="E131" s="77">
        <v>0.56501533919910552</v>
      </c>
      <c r="F131" s="77">
        <v>1.1106768015549877</v>
      </c>
      <c r="G131" s="77">
        <v>0.31349707396596704</v>
      </c>
      <c r="H131" s="77">
        <v>0.85266318247584494</v>
      </c>
      <c r="I131" s="77">
        <v>0.62541579725686003</v>
      </c>
      <c r="J131" s="77">
        <v>1.162481833587649</v>
      </c>
      <c r="K131" s="77">
        <v>8.6773779359012509E-2</v>
      </c>
      <c r="L131" s="77">
        <v>0.78525641027687776</v>
      </c>
      <c r="M131" s="77">
        <v>0.59547481589224538</v>
      </c>
      <c r="N131" s="79">
        <v>1.0355226004931675</v>
      </c>
    </row>
    <row r="132" spans="2:14" x14ac:dyDescent="0.3">
      <c r="B132" s="22" t="s">
        <v>750</v>
      </c>
      <c r="C132" s="77">
        <v>0.99827098458833419</v>
      </c>
      <c r="D132" s="77">
        <v>179616017.6504803</v>
      </c>
      <c r="E132" s="77">
        <v>0</v>
      </c>
      <c r="F132" s="79" t="s">
        <v>676</v>
      </c>
      <c r="G132" s="77">
        <v>0.69280529558368564</v>
      </c>
      <c r="H132" s="77">
        <v>1.3433038748049244</v>
      </c>
      <c r="I132" s="77">
        <v>0.31064473662349995</v>
      </c>
      <c r="J132" s="77">
        <v>5.808774742747139</v>
      </c>
      <c r="K132" s="77">
        <v>0.50964392887402887</v>
      </c>
      <c r="L132" s="77">
        <v>1.6633297645274463</v>
      </c>
      <c r="M132" s="77">
        <v>0.36656146221522384</v>
      </c>
      <c r="N132" s="79">
        <v>7.5476180415782563</v>
      </c>
    </row>
    <row r="133" spans="2:14" x14ac:dyDescent="0.3">
      <c r="B133" s="86" t="s">
        <v>813</v>
      </c>
      <c r="C133" s="80">
        <v>1E-3</v>
      </c>
      <c r="D133" s="77"/>
      <c r="E133" s="77"/>
      <c r="F133" s="77"/>
      <c r="G133" s="80">
        <v>1E-3</v>
      </c>
      <c r="H133" s="77"/>
      <c r="I133" s="77"/>
      <c r="J133" s="77"/>
      <c r="K133" s="80">
        <v>1E-3</v>
      </c>
      <c r="L133" s="77"/>
      <c r="M133" s="77"/>
      <c r="N133" s="77"/>
    </row>
    <row r="134" spans="2:14" x14ac:dyDescent="0.3">
      <c r="B134" s="89" t="s">
        <v>309</v>
      </c>
      <c r="C134" s="80">
        <v>1E-3</v>
      </c>
      <c r="D134" s="77">
        <v>4.6691723152170628</v>
      </c>
      <c r="E134" s="77">
        <v>2.7199323482468243</v>
      </c>
      <c r="F134" s="77">
        <v>8.0153354267218297</v>
      </c>
      <c r="G134" s="80">
        <v>1E-3</v>
      </c>
      <c r="H134" s="77">
        <v>4.6083465485032891</v>
      </c>
      <c r="I134" s="77">
        <v>2.7314767475394728</v>
      </c>
      <c r="J134" s="77">
        <v>7.7748631505768584</v>
      </c>
      <c r="K134" s="80">
        <v>1E-3</v>
      </c>
      <c r="L134" s="77">
        <v>4.0528360637826886</v>
      </c>
      <c r="M134" s="77">
        <v>2.5069794815160482</v>
      </c>
      <c r="N134" s="77">
        <v>6.5519005165389537</v>
      </c>
    </row>
    <row r="135" spans="2:14" x14ac:dyDescent="0.3">
      <c r="B135" s="89" t="s">
        <v>453</v>
      </c>
      <c r="C135" s="80">
        <v>9.1495039446919623E-4</v>
      </c>
      <c r="D135" s="77">
        <v>1.9227693032268707</v>
      </c>
      <c r="E135" s="77">
        <v>1.3064135376743051</v>
      </c>
      <c r="F135" s="77">
        <v>2.8299169342757029</v>
      </c>
      <c r="G135" s="80">
        <v>1E-3</v>
      </c>
      <c r="H135" s="77">
        <v>2.436006287720986</v>
      </c>
      <c r="I135" s="77">
        <v>1.6978311813570204</v>
      </c>
      <c r="J135" s="77">
        <v>3.4951217170326845</v>
      </c>
      <c r="K135" s="80">
        <v>1E-3</v>
      </c>
      <c r="L135" s="77">
        <v>2.0521619996290212</v>
      </c>
      <c r="M135" s="77">
        <v>1.4850900456681262</v>
      </c>
      <c r="N135" s="77">
        <v>2.8357666829735786</v>
      </c>
    </row>
    <row r="136" spans="2:14" ht="22.8" x14ac:dyDescent="0.3">
      <c r="B136" s="22" t="s">
        <v>782</v>
      </c>
      <c r="C136" s="80">
        <v>1E-3</v>
      </c>
      <c r="D136" s="78"/>
      <c r="E136" s="78"/>
      <c r="F136" s="78"/>
      <c r="G136" s="80">
        <v>1E-3</v>
      </c>
      <c r="H136" s="77"/>
      <c r="I136" s="77"/>
      <c r="J136" s="77"/>
      <c r="K136" s="80">
        <v>1E-3</v>
      </c>
      <c r="L136" s="77"/>
      <c r="M136" s="77"/>
      <c r="N136" s="79"/>
    </row>
    <row r="137" spans="2:14" x14ac:dyDescent="0.3">
      <c r="B137" s="22" t="s">
        <v>779</v>
      </c>
      <c r="C137" s="80">
        <v>1E-3</v>
      </c>
      <c r="D137" s="77">
        <v>8.8689369328993379</v>
      </c>
      <c r="E137" s="77">
        <v>5.9995408775010537</v>
      </c>
      <c r="F137" s="77">
        <v>13.110676954418683</v>
      </c>
      <c r="G137" s="80">
        <v>1E-3</v>
      </c>
      <c r="H137" s="77">
        <v>7.5653323202900173</v>
      </c>
      <c r="I137" s="77">
        <v>5.2324469552251882</v>
      </c>
      <c r="J137" s="77">
        <v>10.93833413051037</v>
      </c>
      <c r="K137" s="80">
        <v>1E-3</v>
      </c>
      <c r="L137" s="77">
        <v>1.7893544737445935E-2</v>
      </c>
      <c r="M137" s="77">
        <v>4.1415296703929336E-3</v>
      </c>
      <c r="N137" s="79">
        <v>7.7309344313016046E-2</v>
      </c>
    </row>
    <row r="138" spans="2:14" x14ac:dyDescent="0.3">
      <c r="B138" s="22" t="s">
        <v>780</v>
      </c>
      <c r="C138" s="80">
        <v>1E-3</v>
      </c>
      <c r="D138" s="77">
        <v>14.385500575372612</v>
      </c>
      <c r="E138" s="77">
        <v>7.4137383029441457</v>
      </c>
      <c r="F138" s="77">
        <v>27.91339784975478</v>
      </c>
      <c r="G138" s="80">
        <v>1E-3</v>
      </c>
      <c r="H138" s="77">
        <v>21.415094134154312</v>
      </c>
      <c r="I138" s="77">
        <v>10.958972397847914</v>
      </c>
      <c r="J138" s="77">
        <v>41.847560165837251</v>
      </c>
      <c r="K138" s="80">
        <v>6.3506920162777732E-3</v>
      </c>
      <c r="L138" s="77">
        <v>0.12575757578276459</v>
      </c>
      <c r="M138" s="77">
        <v>2.8369075751013099E-2</v>
      </c>
      <c r="N138" s="79">
        <v>0.55747208705567375</v>
      </c>
    </row>
    <row r="139" spans="2:14" x14ac:dyDescent="0.3">
      <c r="B139" s="22" t="s">
        <v>781</v>
      </c>
      <c r="C139" s="80">
        <v>1E-3</v>
      </c>
      <c r="D139" s="77">
        <v>30.768987341769197</v>
      </c>
      <c r="E139" s="77">
        <v>12.537853190797501</v>
      </c>
      <c r="F139" s="77">
        <v>75.509783663189793</v>
      </c>
      <c r="G139" s="80">
        <v>1E-3</v>
      </c>
      <c r="H139" s="77">
        <v>34.264150614646901</v>
      </c>
      <c r="I139" s="77">
        <v>13.13458450700216</v>
      </c>
      <c r="J139" s="77">
        <v>89.384785389847735</v>
      </c>
      <c r="K139" s="77">
        <v>0.16189383836114057</v>
      </c>
      <c r="L139" s="77">
        <v>0.31111111117342483</v>
      </c>
      <c r="M139" s="77">
        <v>6.0585115614503089E-2</v>
      </c>
      <c r="N139" s="79">
        <v>1.5975891522833561</v>
      </c>
    </row>
    <row r="140" spans="2:14" x14ac:dyDescent="0.3">
      <c r="B140" s="22" t="s">
        <v>751</v>
      </c>
      <c r="C140" s="80">
        <v>1E-3</v>
      </c>
      <c r="D140" s="77">
        <v>13.278260868505361</v>
      </c>
      <c r="E140" s="77">
        <v>4.1664170481598308</v>
      </c>
      <c r="F140" s="77">
        <v>42.317465979540387</v>
      </c>
      <c r="G140" s="80">
        <v>1E-3</v>
      </c>
      <c r="H140" s="77">
        <v>22.194029850732839</v>
      </c>
      <c r="I140" s="77">
        <v>5.9590139918765184</v>
      </c>
      <c r="J140" s="77">
        <v>82.660480691388102</v>
      </c>
      <c r="K140" s="77">
        <v>0.99845646808556199</v>
      </c>
      <c r="L140" s="77">
        <v>5598757578.112215</v>
      </c>
      <c r="M140" s="77">
        <v>0</v>
      </c>
      <c r="N140" s="79" t="s">
        <v>676</v>
      </c>
    </row>
    <row r="141" spans="2:14" x14ac:dyDescent="0.3">
      <c r="B141" s="22" t="s">
        <v>752</v>
      </c>
      <c r="C141" s="80">
        <v>1E-3</v>
      </c>
      <c r="D141" s="77">
        <v>15.633946829240854</v>
      </c>
      <c r="E141" s="77">
        <v>3.7024990268197033</v>
      </c>
      <c r="F141" s="77">
        <v>66.014951439292403</v>
      </c>
      <c r="G141" s="77">
        <v>0.99869729992129797</v>
      </c>
      <c r="H141" s="77">
        <v>11916126316.080137</v>
      </c>
      <c r="I141" s="77">
        <v>0</v>
      </c>
      <c r="J141" s="77" t="s">
        <v>676</v>
      </c>
      <c r="K141" s="77">
        <v>0.99874051621054816</v>
      </c>
      <c r="L141" s="77">
        <v>5519059961.3418922</v>
      </c>
      <c r="M141" s="77">
        <v>0</v>
      </c>
      <c r="N141" s="79" t="s">
        <v>676</v>
      </c>
    </row>
    <row r="142" spans="2:14" x14ac:dyDescent="0.3">
      <c r="B142" s="22" t="s">
        <v>753</v>
      </c>
      <c r="C142" s="80">
        <v>1E-3</v>
      </c>
      <c r="D142" s="77">
        <v>14.192831539115604</v>
      </c>
      <c r="E142" s="77">
        <v>5.9710595816747292</v>
      </c>
      <c r="F142" s="77">
        <v>33.735464257621224</v>
      </c>
      <c r="G142" s="80">
        <v>1E-3</v>
      </c>
      <c r="H142" s="77">
        <v>16.29670329668545</v>
      </c>
      <c r="I142" s="77">
        <v>6.5631817283174509</v>
      </c>
      <c r="J142" s="77">
        <v>40.465516472645895</v>
      </c>
      <c r="K142" s="80">
        <v>1E-3</v>
      </c>
      <c r="L142" s="77">
        <v>22.448143385088027</v>
      </c>
      <c r="M142" s="77">
        <v>6.5935485652123615</v>
      </c>
      <c r="N142" s="79">
        <v>76.426090814914843</v>
      </c>
    </row>
    <row r="143" spans="2:14" x14ac:dyDescent="0.3">
      <c r="B143" s="22" t="s">
        <v>754</v>
      </c>
      <c r="C143" s="80">
        <v>1E-3</v>
      </c>
      <c r="D143" s="77">
        <v>21.331182792429022</v>
      </c>
      <c r="E143" s="77">
        <v>7.9950572210151218</v>
      </c>
      <c r="F143" s="77">
        <v>56.912583205532925</v>
      </c>
      <c r="G143" s="80">
        <v>1E-3</v>
      </c>
      <c r="H143" s="77">
        <v>28.576923076890449</v>
      </c>
      <c r="I143" s="77">
        <v>9.3896635117735343</v>
      </c>
      <c r="J143" s="77">
        <v>86.972289424274109</v>
      </c>
      <c r="K143" s="80">
        <v>1E-3</v>
      </c>
      <c r="L143" s="77">
        <v>63.697416974159104</v>
      </c>
      <c r="M143" s="77">
        <v>8.4651957820626755</v>
      </c>
      <c r="N143" s="79">
        <v>479.29912474998355</v>
      </c>
    </row>
    <row r="144" spans="2:14" x14ac:dyDescent="0.3">
      <c r="B144" s="22" t="s">
        <v>783</v>
      </c>
      <c r="C144" s="77">
        <v>0.86952640217221844</v>
      </c>
      <c r="D144" s="77">
        <v>0.95545977013813477</v>
      </c>
      <c r="E144" s="77">
        <v>0.55476021402249809</v>
      </c>
      <c r="F144" s="77">
        <v>1.6455819095840838</v>
      </c>
      <c r="G144" s="77">
        <v>0.94492136320609565</v>
      </c>
      <c r="H144" s="77">
        <v>1.0178939588437794</v>
      </c>
      <c r="I144" s="77">
        <v>0.61543391925665825</v>
      </c>
      <c r="J144" s="77">
        <v>1.6835407978522015</v>
      </c>
      <c r="K144" s="77">
        <v>0.2581874186865637</v>
      </c>
      <c r="L144" s="77">
        <v>1.3148390993333217</v>
      </c>
      <c r="M144" s="77">
        <v>0.81811679804256432</v>
      </c>
      <c r="N144" s="79">
        <v>2.1131479774917366</v>
      </c>
    </row>
    <row r="145" spans="2:14" x14ac:dyDescent="0.3">
      <c r="B145" s="22" t="s">
        <v>809</v>
      </c>
      <c r="C145" s="80">
        <v>1E-3</v>
      </c>
      <c r="D145" s="77">
        <v>1.2962776573564858</v>
      </c>
      <c r="E145" s="77">
        <v>1.2251844056092451</v>
      </c>
      <c r="F145" s="77">
        <v>1.3714962068310375</v>
      </c>
      <c r="G145" s="80">
        <v>1E-3</v>
      </c>
      <c r="H145" s="77">
        <v>1.2571878981802174</v>
      </c>
      <c r="I145" s="77">
        <v>1.1931497569695995</v>
      </c>
      <c r="J145" s="77">
        <v>1.324663062703086</v>
      </c>
      <c r="K145" s="80">
        <v>1E-3</v>
      </c>
      <c r="L145" s="77">
        <v>1.253202387151598</v>
      </c>
      <c r="M145" s="77">
        <v>1.1919103395801955</v>
      </c>
      <c r="N145" s="79">
        <v>1.3176462784236083</v>
      </c>
    </row>
    <row r="146" spans="2:14" x14ac:dyDescent="0.3">
      <c r="B146" s="22" t="s">
        <v>808</v>
      </c>
      <c r="C146" s="80">
        <v>1E-3</v>
      </c>
      <c r="D146" s="78"/>
      <c r="E146" s="78"/>
      <c r="F146" s="78"/>
      <c r="G146" s="80">
        <v>1E-3</v>
      </c>
      <c r="H146" s="77"/>
      <c r="I146" s="77"/>
      <c r="J146" s="77"/>
      <c r="K146" s="80">
        <v>1E-3</v>
      </c>
      <c r="L146" s="77"/>
      <c r="M146" s="77"/>
      <c r="N146" s="79"/>
    </row>
    <row r="147" spans="2:14" x14ac:dyDescent="0.3">
      <c r="B147" s="22" t="s">
        <v>806</v>
      </c>
      <c r="C147" s="77">
        <v>0.4243020187710338</v>
      </c>
      <c r="D147" s="77">
        <v>1.5422077911158398</v>
      </c>
      <c r="E147" s="77">
        <v>0.53285962513983098</v>
      </c>
      <c r="F147" s="77">
        <v>4.4634736031168929</v>
      </c>
      <c r="G147" s="77">
        <v>5.7698881568738189E-2</v>
      </c>
      <c r="H147" s="77">
        <v>2.2844705882246554</v>
      </c>
      <c r="I147" s="77">
        <v>0.97338036870173639</v>
      </c>
      <c r="J147" s="77">
        <v>5.3615277606473413</v>
      </c>
      <c r="K147" s="77">
        <v>0.13036801640436937</v>
      </c>
      <c r="L147" s="77">
        <v>1.8070818069456784</v>
      </c>
      <c r="M147" s="77">
        <v>0.83947580259505716</v>
      </c>
      <c r="N147" s="79">
        <v>3.8899806842547879</v>
      </c>
    </row>
    <row r="148" spans="2:14" x14ac:dyDescent="0.3">
      <c r="B148" s="22" t="s">
        <v>810</v>
      </c>
      <c r="C148" s="80">
        <v>1E-3</v>
      </c>
      <c r="D148" s="77">
        <v>4.9070247899131703</v>
      </c>
      <c r="E148" s="77">
        <v>2.2754817893876296</v>
      </c>
      <c r="F148" s="77">
        <v>10.581887493506343</v>
      </c>
      <c r="G148" s="80">
        <v>7.7636216488863232E-4</v>
      </c>
      <c r="H148" s="77">
        <v>3.7085561497153505</v>
      </c>
      <c r="I148" s="77">
        <v>1.7269597921689417</v>
      </c>
      <c r="J148" s="77">
        <v>7.9639310526843499</v>
      </c>
      <c r="K148" s="80">
        <v>1.0313837603285442E-2</v>
      </c>
      <c r="L148" s="77">
        <v>2.678733031472416</v>
      </c>
      <c r="M148" s="77">
        <v>1.261701674012214</v>
      </c>
      <c r="N148" s="79">
        <v>5.687248262961357</v>
      </c>
    </row>
    <row r="149" spans="2:14" x14ac:dyDescent="0.3">
      <c r="B149" s="22" t="s">
        <v>807</v>
      </c>
      <c r="C149" s="80">
        <v>1E-3</v>
      </c>
      <c r="D149" s="77">
        <v>4.1666666637157448</v>
      </c>
      <c r="E149" s="77">
        <v>2.4691006923062271</v>
      </c>
      <c r="F149" s="77">
        <v>7.0313499731370648</v>
      </c>
      <c r="G149" s="80">
        <v>1E-3</v>
      </c>
      <c r="H149" s="77">
        <v>3.3509453781356555</v>
      </c>
      <c r="I149" s="77">
        <v>2.010486459986295</v>
      </c>
      <c r="J149" s="77">
        <v>5.5851333250586794</v>
      </c>
      <c r="K149" s="80">
        <v>1E-3</v>
      </c>
      <c r="L149" s="77">
        <v>3.6832579182745726</v>
      </c>
      <c r="M149" s="77">
        <v>2.2337087008750216</v>
      </c>
      <c r="N149" s="79">
        <v>6.0734816886453951</v>
      </c>
    </row>
    <row r="150" spans="2:14" x14ac:dyDescent="0.3">
      <c r="B150" s="22" t="s">
        <v>784</v>
      </c>
      <c r="C150" s="80">
        <v>1E-3</v>
      </c>
      <c r="D150" s="77">
        <v>1.0180295943106648</v>
      </c>
      <c r="E150" s="77">
        <v>1.0135040947855349</v>
      </c>
      <c r="F150" s="77">
        <v>1.0225753011009231</v>
      </c>
      <c r="G150" s="80">
        <v>1E-3</v>
      </c>
      <c r="H150" s="77">
        <v>1.0165791096940313</v>
      </c>
      <c r="I150" s="77">
        <v>1.0123783533362174</v>
      </c>
      <c r="J150" s="77">
        <v>1.0207972966437968</v>
      </c>
      <c r="K150" s="80">
        <v>1E-3</v>
      </c>
      <c r="L150" s="77">
        <v>1.0153712640413175</v>
      </c>
      <c r="M150" s="77">
        <v>1.0113430350406656</v>
      </c>
      <c r="N150" s="79">
        <v>1.0194155376760052</v>
      </c>
    </row>
    <row r="151" spans="2:14" x14ac:dyDescent="0.3">
      <c r="B151" s="22" t="s">
        <v>785</v>
      </c>
      <c r="C151" s="80">
        <v>1E-3</v>
      </c>
      <c r="D151" s="77">
        <v>1.0190002913245115</v>
      </c>
      <c r="E151" s="77">
        <v>1.012503738647768</v>
      </c>
      <c r="F151" s="77">
        <v>1.0255385279922082</v>
      </c>
      <c r="G151" s="80">
        <v>1E-3</v>
      </c>
      <c r="H151" s="77">
        <v>1.0184973629528928</v>
      </c>
      <c r="I151" s="77">
        <v>1.0125882998928781</v>
      </c>
      <c r="J151" s="77">
        <v>1.0244409089575068</v>
      </c>
      <c r="K151" s="80">
        <v>1E-3</v>
      </c>
      <c r="L151" s="77">
        <v>1.0176450341238663</v>
      </c>
      <c r="M151" s="77">
        <v>1.0122430222870011</v>
      </c>
      <c r="N151" s="79">
        <v>1.0230758747412152</v>
      </c>
    </row>
    <row r="154" spans="2:14" x14ac:dyDescent="0.3">
      <c r="B154" s="163" t="s">
        <v>804</v>
      </c>
      <c r="C154" s="162" t="s">
        <v>468</v>
      </c>
      <c r="D154" s="162"/>
      <c r="E154" s="162"/>
      <c r="F154" s="162"/>
      <c r="G154" s="162" t="s">
        <v>469</v>
      </c>
      <c r="H154" s="162"/>
      <c r="I154" s="162"/>
      <c r="J154" s="162"/>
      <c r="K154" s="162" t="s">
        <v>470</v>
      </c>
      <c r="L154" s="162"/>
      <c r="M154" s="162"/>
      <c r="N154" s="162"/>
    </row>
    <row r="155" spans="2:14" ht="15" customHeight="1" x14ac:dyDescent="0.3">
      <c r="B155" s="163"/>
      <c r="C155" s="164" t="s">
        <v>443</v>
      </c>
      <c r="D155" s="164" t="s">
        <v>786</v>
      </c>
      <c r="E155" s="164" t="s">
        <v>787</v>
      </c>
      <c r="F155" s="124"/>
      <c r="G155" s="164" t="s">
        <v>443</v>
      </c>
      <c r="H155" s="164" t="s">
        <v>786</v>
      </c>
      <c r="I155" s="164" t="s">
        <v>787</v>
      </c>
      <c r="J155" s="124"/>
      <c r="K155" s="164" t="s">
        <v>443</v>
      </c>
      <c r="L155" s="164" t="s">
        <v>786</v>
      </c>
      <c r="M155" s="164" t="s">
        <v>787</v>
      </c>
      <c r="N155" s="124"/>
    </row>
    <row r="156" spans="2:14" x14ac:dyDescent="0.3">
      <c r="B156" s="163"/>
      <c r="C156" s="165"/>
      <c r="D156" s="165"/>
      <c r="E156" s="100" t="s">
        <v>72</v>
      </c>
      <c r="F156" s="100" t="s">
        <v>75</v>
      </c>
      <c r="G156" s="165"/>
      <c r="H156" s="165"/>
      <c r="I156" s="100" t="s">
        <v>72</v>
      </c>
      <c r="J156" s="100" t="s">
        <v>75</v>
      </c>
      <c r="K156" s="124"/>
      <c r="L156" s="124"/>
      <c r="M156" s="76" t="s">
        <v>72</v>
      </c>
      <c r="N156" s="76" t="s">
        <v>75</v>
      </c>
    </row>
    <row r="157" spans="2:14" x14ac:dyDescent="0.3">
      <c r="B157" s="88" t="s">
        <v>818</v>
      </c>
      <c r="C157" s="98">
        <v>0.88227304770826409</v>
      </c>
      <c r="D157" s="77">
        <v>0.9978432337643236</v>
      </c>
      <c r="E157" s="77">
        <v>0.96973257820785819</v>
      </c>
      <c r="F157" s="77">
        <v>1.0267687623832933</v>
      </c>
      <c r="G157" s="98">
        <v>0.84346431100952213</v>
      </c>
      <c r="H157" s="77">
        <v>1.0026407557574539</v>
      </c>
      <c r="I157" s="77">
        <v>0.97673544823649616</v>
      </c>
      <c r="J157" s="77">
        <v>1.0292331325958681</v>
      </c>
      <c r="K157" s="98">
        <v>0.52261194315185988</v>
      </c>
      <c r="L157" s="77">
        <v>1.007489626335017</v>
      </c>
      <c r="M157" s="77">
        <v>0.98470465716109645</v>
      </c>
      <c r="N157" s="77">
        <v>1.0308018143216864</v>
      </c>
    </row>
    <row r="158" spans="2:14" x14ac:dyDescent="0.3">
      <c r="B158" s="88" t="s">
        <v>789</v>
      </c>
      <c r="C158" s="99">
        <v>1E-3</v>
      </c>
      <c r="D158" s="77">
        <v>2.865854987154858</v>
      </c>
      <c r="E158" s="77">
        <v>1.7333765395972667</v>
      </c>
      <c r="F158" s="77">
        <v>4.7382231268161812</v>
      </c>
      <c r="G158" s="99">
        <v>1E-3</v>
      </c>
      <c r="H158" s="77">
        <v>2.3375042139439417</v>
      </c>
      <c r="I158" s="77">
        <v>1.4646106751560219</v>
      </c>
      <c r="J158" s="77">
        <v>3.7306337055228842</v>
      </c>
      <c r="K158" s="99">
        <v>6.713795914299517E-3</v>
      </c>
      <c r="L158" s="77">
        <v>1.7861944006702162</v>
      </c>
      <c r="M158" s="77">
        <v>1.1742849481514095</v>
      </c>
      <c r="N158" s="77">
        <v>2.7169644318512196</v>
      </c>
    </row>
    <row r="159" spans="2:14" x14ac:dyDescent="0.3">
      <c r="B159" s="81" t="s">
        <v>802</v>
      </c>
      <c r="C159" s="98">
        <v>7.2106620510269226E-2</v>
      </c>
      <c r="D159" s="77"/>
      <c r="E159" s="77"/>
      <c r="F159" s="77"/>
      <c r="G159" s="98">
        <v>0.13852677537176133</v>
      </c>
      <c r="H159" s="77"/>
      <c r="I159" s="77"/>
      <c r="J159" s="77"/>
      <c r="K159" s="98">
        <v>0.11739020367102661</v>
      </c>
      <c r="L159" s="77"/>
      <c r="M159" s="77"/>
      <c r="N159" s="77"/>
    </row>
    <row r="160" spans="2:14" x14ac:dyDescent="0.3">
      <c r="B160" s="82" t="s">
        <v>797</v>
      </c>
      <c r="C160" s="98">
        <v>8.5794202632078431E-2</v>
      </c>
      <c r="D160" s="77">
        <v>2.0833724758375296</v>
      </c>
      <c r="E160" s="77">
        <v>0.90179434205926812</v>
      </c>
      <c r="F160" s="77">
        <v>4.8131161071224984</v>
      </c>
      <c r="G160" s="99">
        <v>3.5302586471345529E-2</v>
      </c>
      <c r="H160" s="77">
        <v>2.3846544707652502</v>
      </c>
      <c r="I160" s="77">
        <v>1.0616546272420795</v>
      </c>
      <c r="J160" s="77">
        <v>5.3563341589844899</v>
      </c>
      <c r="K160" s="99">
        <v>1.9537768169389524E-2</v>
      </c>
      <c r="L160" s="77">
        <v>2.2827172504513076</v>
      </c>
      <c r="M160" s="77">
        <v>1.1417913005223688</v>
      </c>
      <c r="N160" s="77">
        <v>4.5637044555550919</v>
      </c>
    </row>
    <row r="161" spans="2:14" x14ac:dyDescent="0.3">
      <c r="B161" s="82" t="s">
        <v>798</v>
      </c>
      <c r="C161" s="98">
        <v>0.91840392806549476</v>
      </c>
      <c r="D161" s="77">
        <v>1.0428262396001649</v>
      </c>
      <c r="E161" s="77">
        <v>0.46749975167791813</v>
      </c>
      <c r="F161" s="77">
        <v>2.3261757083196044</v>
      </c>
      <c r="G161" s="98">
        <v>0.44586494194467163</v>
      </c>
      <c r="H161" s="77">
        <v>1.3484801772043851</v>
      </c>
      <c r="I161" s="77">
        <v>0.62518781583317029</v>
      </c>
      <c r="J161" s="77">
        <v>2.9085640223007876</v>
      </c>
      <c r="K161" s="98">
        <v>0.22643118817498131</v>
      </c>
      <c r="L161" s="77">
        <v>1.4581357401142128</v>
      </c>
      <c r="M161" s="77">
        <v>0.79138931443913607</v>
      </c>
      <c r="N161" s="77">
        <v>2.6866168114807683</v>
      </c>
    </row>
    <row r="162" spans="2:14" x14ac:dyDescent="0.3">
      <c r="B162" s="82" t="s">
        <v>799</v>
      </c>
      <c r="C162" s="98">
        <v>0.56625820321691567</v>
      </c>
      <c r="D162" s="77">
        <v>1.2937336707646994</v>
      </c>
      <c r="E162" s="77">
        <v>0.53660763112747389</v>
      </c>
      <c r="F162" s="77">
        <v>3.1191259940779643</v>
      </c>
      <c r="G162" s="98">
        <v>0.1404065010581575</v>
      </c>
      <c r="H162" s="77">
        <v>1.8757473345401581</v>
      </c>
      <c r="I162" s="77">
        <v>0.81284120148317218</v>
      </c>
      <c r="J162" s="77">
        <v>4.3285552659172719</v>
      </c>
      <c r="K162" s="98">
        <v>0.41990362128989944</v>
      </c>
      <c r="L162" s="77">
        <v>1.3257793702862892</v>
      </c>
      <c r="M162" s="77">
        <v>0.66814863450802242</v>
      </c>
      <c r="N162" s="77">
        <v>2.6306885143467356</v>
      </c>
    </row>
    <row r="163" spans="2:14" x14ac:dyDescent="0.3">
      <c r="B163" s="82" t="s">
        <v>800</v>
      </c>
      <c r="C163" s="98">
        <v>0.99849284466822863</v>
      </c>
      <c r="D163" s="77">
        <v>1.1166127970257303E-8</v>
      </c>
      <c r="E163" s="77">
        <v>0</v>
      </c>
      <c r="F163" s="77" t="s">
        <v>790</v>
      </c>
      <c r="G163" s="98">
        <v>0.99851618700967859</v>
      </c>
      <c r="H163" s="77">
        <v>1.28571281088508E-8</v>
      </c>
      <c r="I163" s="77">
        <v>0</v>
      </c>
      <c r="J163" s="77" t="s">
        <v>790</v>
      </c>
      <c r="K163" s="98">
        <v>0.81852179773493716</v>
      </c>
      <c r="L163" s="77">
        <v>0.76028089580727409</v>
      </c>
      <c r="M163" s="77">
        <v>7.3154093385071853E-2</v>
      </c>
      <c r="N163" s="77">
        <v>7.9014996124258703</v>
      </c>
    </row>
    <row r="164" spans="2:14" x14ac:dyDescent="0.3">
      <c r="B164" s="82" t="s">
        <v>801</v>
      </c>
      <c r="C164" s="98">
        <v>0.80388329598074382</v>
      </c>
      <c r="D164" s="77">
        <v>0.90018883035607344</v>
      </c>
      <c r="E164" s="77">
        <v>0.39255475643978627</v>
      </c>
      <c r="F164" s="77">
        <v>2.0642723518295552</v>
      </c>
      <c r="G164" s="98">
        <v>0.48526051323127639</v>
      </c>
      <c r="H164" s="77">
        <v>1.324298819842332</v>
      </c>
      <c r="I164" s="77">
        <v>0.60171028462270992</v>
      </c>
      <c r="J164" s="77">
        <v>2.9146375075431137</v>
      </c>
      <c r="K164" s="98">
        <v>0.66393319090634839</v>
      </c>
      <c r="L164" s="77">
        <v>1.153202952504375</v>
      </c>
      <c r="M164" s="77">
        <v>0.60624945334645541</v>
      </c>
      <c r="N164" s="77">
        <v>2.193613606286946</v>
      </c>
    </row>
    <row r="165" spans="2:14" x14ac:dyDescent="0.3">
      <c r="B165" s="81" t="s">
        <v>791</v>
      </c>
      <c r="C165" s="99">
        <v>1E-3</v>
      </c>
      <c r="D165" s="77">
        <v>2.3142016698934316</v>
      </c>
      <c r="E165" s="77">
        <v>1.5245128130176304</v>
      </c>
      <c r="F165" s="77">
        <v>3.5129448065029893</v>
      </c>
      <c r="G165" s="99">
        <v>1E-3</v>
      </c>
      <c r="H165" s="77">
        <v>2.1484342444129911</v>
      </c>
      <c r="I165" s="77">
        <v>1.4555645300787741</v>
      </c>
      <c r="J165" s="77">
        <v>3.171119938129173</v>
      </c>
      <c r="K165" s="99">
        <v>1.2554283560621594E-2</v>
      </c>
      <c r="L165" s="77">
        <v>1.609201183029249</v>
      </c>
      <c r="M165" s="77">
        <v>1.107598096774473</v>
      </c>
      <c r="N165" s="77">
        <v>2.3379675849966808</v>
      </c>
    </row>
    <row r="166" spans="2:14" x14ac:dyDescent="0.3">
      <c r="B166" s="81" t="s">
        <v>792</v>
      </c>
      <c r="C166" s="98">
        <v>0.25336956702742353</v>
      </c>
      <c r="D166" s="77">
        <v>1.2719726401050284</v>
      </c>
      <c r="E166" s="77">
        <v>0.84178096992509832</v>
      </c>
      <c r="F166" s="77">
        <v>1.9220135106163285</v>
      </c>
      <c r="G166" s="99">
        <v>3.8388533419878419E-2</v>
      </c>
      <c r="H166" s="77">
        <v>1.4928204073797997</v>
      </c>
      <c r="I166" s="77">
        <v>1.0216545238764752</v>
      </c>
      <c r="J166" s="77">
        <v>2.1812782272366591</v>
      </c>
      <c r="K166" s="99">
        <v>3.2331529641795166E-3</v>
      </c>
      <c r="L166" s="77">
        <v>1.6979866764512295</v>
      </c>
      <c r="M166" s="77">
        <v>1.193685392958487</v>
      </c>
      <c r="N166" s="77">
        <v>2.4153422421130024</v>
      </c>
    </row>
    <row r="167" spans="2:14" x14ac:dyDescent="0.3">
      <c r="B167" s="81" t="s">
        <v>793</v>
      </c>
      <c r="C167" s="98">
        <v>0.13385506002389805</v>
      </c>
      <c r="D167" s="77">
        <v>0.72219266599001464</v>
      </c>
      <c r="E167" s="77">
        <v>0.47189868620590231</v>
      </c>
      <c r="F167" s="77">
        <v>1.1052419980296215</v>
      </c>
      <c r="G167" s="98">
        <v>6.6693132255053897E-2</v>
      </c>
      <c r="H167" s="77">
        <v>0.69497580290293703</v>
      </c>
      <c r="I167" s="77">
        <v>0.47104364577741398</v>
      </c>
      <c r="J167" s="77">
        <v>1.0253643605009244</v>
      </c>
      <c r="K167" s="99">
        <v>1.9630026762098213E-2</v>
      </c>
      <c r="L167" s="77">
        <v>0.66637309051117388</v>
      </c>
      <c r="M167" s="77">
        <v>0.47385295564186541</v>
      </c>
      <c r="N167" s="77">
        <v>0.93711158803665928</v>
      </c>
    </row>
    <row r="168" spans="2:14" x14ac:dyDescent="0.3">
      <c r="B168" s="88" t="s">
        <v>819</v>
      </c>
      <c r="C168" s="98">
        <v>0.39463354179151361</v>
      </c>
      <c r="D168" s="77"/>
      <c r="E168" s="77"/>
      <c r="F168" s="77"/>
      <c r="G168" s="98">
        <v>0.79788440478020883</v>
      </c>
      <c r="H168" s="77"/>
      <c r="I168" s="77"/>
      <c r="J168" s="77"/>
      <c r="K168" s="98">
        <v>0.30577674596086635</v>
      </c>
      <c r="L168" s="77"/>
      <c r="M168" s="77"/>
      <c r="N168" s="77"/>
    </row>
    <row r="169" spans="2:14" x14ac:dyDescent="0.3">
      <c r="B169" s="83" t="s">
        <v>803</v>
      </c>
      <c r="C169" s="98">
        <v>0.4502590109912008</v>
      </c>
      <c r="D169" s="77">
        <v>1.4286604160260179</v>
      </c>
      <c r="E169" s="77">
        <v>0.56588434510495356</v>
      </c>
      <c r="F169" s="77">
        <v>3.6068687921399927</v>
      </c>
      <c r="G169" s="98">
        <v>0.82173099391838755</v>
      </c>
      <c r="H169" s="77">
        <v>1.0985286717125049</v>
      </c>
      <c r="I169" s="77">
        <v>0.48507499665294018</v>
      </c>
      <c r="J169" s="77">
        <v>2.4877910650955539</v>
      </c>
      <c r="K169" s="98">
        <v>0.14827372425466398</v>
      </c>
      <c r="L169" s="77">
        <v>1.6226798324650793</v>
      </c>
      <c r="M169" s="77">
        <v>0.84179695754971084</v>
      </c>
      <c r="N169" s="77">
        <v>3.127939362424466</v>
      </c>
    </row>
    <row r="170" spans="2:14" x14ac:dyDescent="0.3">
      <c r="B170" s="88" t="s">
        <v>820</v>
      </c>
      <c r="C170" s="98">
        <v>0.20135956060490889</v>
      </c>
      <c r="D170" s="77">
        <v>1.6929548325114743</v>
      </c>
      <c r="E170" s="77">
        <v>0.75492702975413073</v>
      </c>
      <c r="F170" s="77">
        <v>3.7965206595628209</v>
      </c>
      <c r="G170" s="98">
        <v>0.56709221182340563</v>
      </c>
      <c r="H170" s="77">
        <v>1.2243808197150332</v>
      </c>
      <c r="I170" s="77">
        <v>0.61213635719261239</v>
      </c>
      <c r="J170" s="77">
        <v>2.448977869181447</v>
      </c>
      <c r="K170" s="98">
        <v>0.4573540069550931</v>
      </c>
      <c r="L170" s="77">
        <v>1.2344194305119454</v>
      </c>
      <c r="M170" s="77">
        <v>0.70837153234641692</v>
      </c>
      <c r="N170" s="77">
        <v>2.1511188138490178</v>
      </c>
    </row>
    <row r="171" spans="2:14" x14ac:dyDescent="0.3">
      <c r="B171" s="88" t="s">
        <v>794</v>
      </c>
      <c r="C171" s="99">
        <v>1E-3</v>
      </c>
      <c r="D171" s="77">
        <v>4.4135109786379907</v>
      </c>
      <c r="E171" s="77">
        <v>2.8370095754004372</v>
      </c>
      <c r="F171" s="77">
        <v>6.8660604206133664</v>
      </c>
      <c r="G171" s="99">
        <v>1E-3</v>
      </c>
      <c r="H171" s="77">
        <v>3.9952871719931395</v>
      </c>
      <c r="I171" s="77">
        <v>2.681032883048315</v>
      </c>
      <c r="J171" s="77">
        <v>5.9537947809666161</v>
      </c>
      <c r="K171" s="99">
        <v>1E-3</v>
      </c>
      <c r="L171" s="77">
        <v>2.3873035233577458</v>
      </c>
      <c r="M171" s="77">
        <v>1.6898466511656962</v>
      </c>
      <c r="N171" s="77">
        <v>3.3726244382618105</v>
      </c>
    </row>
    <row r="172" spans="2:14" ht="22.8" x14ac:dyDescent="0.3">
      <c r="B172" s="86" t="s">
        <v>812</v>
      </c>
      <c r="C172" s="99">
        <v>1E-3</v>
      </c>
      <c r="D172" s="77"/>
      <c r="E172" s="77"/>
      <c r="F172" s="77"/>
      <c r="G172" s="99">
        <v>1E-3</v>
      </c>
      <c r="H172" s="77"/>
      <c r="I172" s="77"/>
      <c r="J172" s="77"/>
      <c r="K172" s="99">
        <v>7.9240560565241071E-3</v>
      </c>
      <c r="L172" s="77"/>
      <c r="M172" s="77"/>
      <c r="N172" s="77"/>
    </row>
    <row r="173" spans="2:14" x14ac:dyDescent="0.3">
      <c r="B173" s="87" t="s">
        <v>131</v>
      </c>
      <c r="C173" s="99">
        <v>2.0097106914173952E-3</v>
      </c>
      <c r="D173" s="77">
        <v>3.1548249471965524</v>
      </c>
      <c r="E173" s="77">
        <v>1.5217921766881397</v>
      </c>
      <c r="F173" s="77">
        <v>6.5402625929607332</v>
      </c>
      <c r="G173" s="99">
        <v>5.8662935508745008E-4</v>
      </c>
      <c r="H173" s="77">
        <v>3.4509476061370901</v>
      </c>
      <c r="I173" s="77">
        <v>1.7031039048557541</v>
      </c>
      <c r="J173" s="77">
        <v>6.9925501000550883</v>
      </c>
      <c r="K173" s="99">
        <v>1.867210167748031E-3</v>
      </c>
      <c r="L173" s="77">
        <v>3.024470810254809</v>
      </c>
      <c r="M173" s="77">
        <v>1.5058927090765246</v>
      </c>
      <c r="N173" s="77">
        <v>6.0744192643664219</v>
      </c>
    </row>
    <row r="174" spans="2:14" x14ac:dyDescent="0.3">
      <c r="B174" s="87" t="s">
        <v>132</v>
      </c>
      <c r="C174" s="99">
        <v>1.0108088442602177E-3</v>
      </c>
      <c r="D174" s="77">
        <v>12.660544770524172</v>
      </c>
      <c r="E174" s="77">
        <v>2.7873084979035307</v>
      </c>
      <c r="F174" s="77">
        <v>57.506872313204084</v>
      </c>
      <c r="G174" s="99">
        <v>1E-3</v>
      </c>
      <c r="H174" s="77">
        <v>55.20556038631333</v>
      </c>
      <c r="I174" s="77">
        <v>9.4722427957624866</v>
      </c>
      <c r="J174" s="77">
        <v>321.74575370157214</v>
      </c>
      <c r="K174" s="98">
        <v>0.99857098041964321</v>
      </c>
      <c r="L174" s="77"/>
      <c r="M174" s="77"/>
      <c r="N174" s="77"/>
    </row>
    <row r="175" spans="2:14" ht="22.8" x14ac:dyDescent="0.3">
      <c r="B175" s="86" t="s">
        <v>850</v>
      </c>
      <c r="C175" s="99">
        <v>4.6379586433666568E-2</v>
      </c>
      <c r="D175" s="77"/>
      <c r="E175" s="77"/>
      <c r="F175" s="77"/>
      <c r="G175" s="98">
        <v>8.1336242247659674E-2</v>
      </c>
      <c r="H175" s="77"/>
      <c r="I175" s="77"/>
      <c r="J175" s="77"/>
      <c r="K175" s="98"/>
      <c r="L175" s="77"/>
      <c r="M175" s="77"/>
      <c r="N175" s="77"/>
    </row>
    <row r="176" spans="2:14" x14ac:dyDescent="0.3">
      <c r="B176" s="87" t="s">
        <v>138</v>
      </c>
      <c r="C176" s="99">
        <v>2.0028604814070192E-2</v>
      </c>
      <c r="D176" s="77">
        <v>1.7080875024701296</v>
      </c>
      <c r="E176" s="77">
        <v>1.0878614427357614</v>
      </c>
      <c r="F176" s="77">
        <v>2.6819251068937029</v>
      </c>
      <c r="G176" s="98">
        <v>5.7584297617895748E-2</v>
      </c>
      <c r="H176" s="77">
        <v>1.4876590048767664</v>
      </c>
      <c r="I176" s="77">
        <v>0.98729731283424538</v>
      </c>
      <c r="J176" s="77">
        <v>2.241603705410355</v>
      </c>
      <c r="K176" s="98"/>
      <c r="L176" s="77"/>
      <c r="M176" s="77"/>
      <c r="N176" s="77"/>
    </row>
    <row r="177" spans="2:14" x14ac:dyDescent="0.3">
      <c r="B177" s="87" t="s">
        <v>851</v>
      </c>
      <c r="C177" s="98">
        <v>0.77221764779036861</v>
      </c>
      <c r="D177" s="77">
        <v>1.1032940210014701</v>
      </c>
      <c r="E177" s="77">
        <v>0.56707376852761726</v>
      </c>
      <c r="F177" s="77">
        <v>2.1465596970534353</v>
      </c>
      <c r="G177" s="98">
        <v>0.80597357155661498</v>
      </c>
      <c r="H177" s="77">
        <v>0.92470504455407154</v>
      </c>
      <c r="I177" s="77">
        <v>0.49513610245275219</v>
      </c>
      <c r="J177" s="77">
        <v>1.7269583356736595</v>
      </c>
      <c r="K177" s="98"/>
      <c r="L177" s="77"/>
      <c r="M177" s="77"/>
      <c r="N177" s="77"/>
    </row>
    <row r="178" spans="2:14" x14ac:dyDescent="0.3">
      <c r="B178" s="86" t="s">
        <v>813</v>
      </c>
      <c r="C178" s="98">
        <v>6.2554377781118206E-2</v>
      </c>
      <c r="D178" s="77"/>
      <c r="E178" s="77"/>
      <c r="F178" s="77"/>
      <c r="G178" s="99">
        <v>1E-3</v>
      </c>
      <c r="H178" s="77"/>
      <c r="I178" s="77"/>
      <c r="J178" s="77"/>
      <c r="K178" s="99">
        <v>2.6270000835474207E-3</v>
      </c>
      <c r="L178" s="77"/>
      <c r="M178" s="77"/>
      <c r="N178" s="77"/>
    </row>
    <row r="179" spans="2:14" x14ac:dyDescent="0.3">
      <c r="B179" s="89" t="s">
        <v>309</v>
      </c>
      <c r="C179" s="98">
        <v>7.6263292219147696E-2</v>
      </c>
      <c r="D179" s="77">
        <v>1.8754146053391862</v>
      </c>
      <c r="E179" s="77">
        <v>0.93576366683422241</v>
      </c>
      <c r="F179" s="77">
        <v>3.7586199022008309</v>
      </c>
      <c r="G179" s="99">
        <v>1.5006088217839985E-2</v>
      </c>
      <c r="H179" s="77">
        <v>2.2940865314760188</v>
      </c>
      <c r="I179" s="77">
        <v>1.1749512334857561</v>
      </c>
      <c r="J179" s="77">
        <v>4.4791927221407279</v>
      </c>
      <c r="K179" s="99">
        <v>2.4166633477462712E-2</v>
      </c>
      <c r="L179" s="77">
        <v>2.0161488769995173</v>
      </c>
      <c r="M179" s="77">
        <v>1.0959238426515596</v>
      </c>
      <c r="N179" s="77">
        <v>3.7090682180904087</v>
      </c>
    </row>
    <row r="180" spans="2:14" x14ac:dyDescent="0.3">
      <c r="B180" s="89" t="s">
        <v>453</v>
      </c>
      <c r="C180" s="99">
        <v>2.694705636330302E-2</v>
      </c>
      <c r="D180" s="77">
        <v>1.6686938229187496</v>
      </c>
      <c r="E180" s="77">
        <v>1.0601393484480686</v>
      </c>
      <c r="F180" s="77">
        <v>2.6265783632344757</v>
      </c>
      <c r="G180" s="99">
        <v>1E-3</v>
      </c>
      <c r="H180" s="77">
        <v>2.5507137606839447</v>
      </c>
      <c r="I180" s="77">
        <v>1.6538560451876625</v>
      </c>
      <c r="J180" s="77">
        <v>3.9339220048043426</v>
      </c>
      <c r="K180" s="99">
        <v>7.6044109675999579E-4</v>
      </c>
      <c r="L180" s="77">
        <v>1.9601579942350249</v>
      </c>
      <c r="M180" s="77">
        <v>1.3247555814706455</v>
      </c>
      <c r="N180" s="77">
        <v>2.9003232113943072</v>
      </c>
    </row>
    <row r="181" spans="2:14" ht="22.8" x14ac:dyDescent="0.3">
      <c r="B181" s="22" t="s">
        <v>782</v>
      </c>
      <c r="C181" s="99">
        <v>1E-3</v>
      </c>
      <c r="D181" s="77"/>
      <c r="E181" s="77"/>
      <c r="F181" s="77"/>
      <c r="G181" s="99">
        <v>1E-3</v>
      </c>
      <c r="H181" s="77"/>
      <c r="I181" s="77"/>
      <c r="J181" s="77"/>
      <c r="K181" s="99">
        <v>1E-3</v>
      </c>
      <c r="L181" s="77"/>
      <c r="M181" s="77"/>
      <c r="N181" s="77"/>
    </row>
    <row r="182" spans="2:14" x14ac:dyDescent="0.3">
      <c r="B182" s="22" t="s">
        <v>779</v>
      </c>
      <c r="C182" s="99">
        <v>1E-3</v>
      </c>
      <c r="D182" s="77">
        <v>7.3895604690434533</v>
      </c>
      <c r="E182" s="77">
        <v>4.6335702997015495</v>
      </c>
      <c r="F182" s="77">
        <v>11.784779423583338</v>
      </c>
      <c r="G182" s="99">
        <v>1E-3</v>
      </c>
      <c r="H182" s="77">
        <v>6.616366752786293</v>
      </c>
      <c r="I182" s="77">
        <v>4.2604186481005639</v>
      </c>
      <c r="J182" s="77">
        <v>10.275119095841148</v>
      </c>
      <c r="K182" s="99">
        <v>1E-3</v>
      </c>
      <c r="L182" s="77">
        <v>5.6356702996148691</v>
      </c>
      <c r="M182" s="77">
        <v>3.7218911457638129</v>
      </c>
      <c r="N182" s="77">
        <v>8.5335058125250871</v>
      </c>
    </row>
    <row r="183" spans="2:14" x14ac:dyDescent="0.3">
      <c r="B183" s="22" t="s">
        <v>780</v>
      </c>
      <c r="C183" s="99">
        <v>1E-3</v>
      </c>
      <c r="D183" s="77">
        <v>8.0826419684997362</v>
      </c>
      <c r="E183" s="77">
        <v>3.611882657846444</v>
      </c>
      <c r="F183" s="77">
        <v>18.087271204404306</v>
      </c>
      <c r="G183" s="99">
        <v>1E-3</v>
      </c>
      <c r="H183" s="77">
        <v>15.999089063835953</v>
      </c>
      <c r="I183" s="77">
        <v>6.9777033012055307</v>
      </c>
      <c r="J183" s="77">
        <v>36.684112210436254</v>
      </c>
      <c r="K183" s="99">
        <v>1E-3</v>
      </c>
      <c r="L183" s="77">
        <v>11.218413830706917</v>
      </c>
      <c r="M183" s="77">
        <v>4.5411898955076735</v>
      </c>
      <c r="N183" s="77">
        <v>27.713619507850758</v>
      </c>
    </row>
    <row r="184" spans="2:14" x14ac:dyDescent="0.3">
      <c r="B184" s="22" t="s">
        <v>781</v>
      </c>
      <c r="C184" s="99">
        <v>1E-3</v>
      </c>
      <c r="D184" s="77">
        <v>22.349625147941303</v>
      </c>
      <c r="E184" s="77">
        <v>7.9826236008282834</v>
      </c>
      <c r="F184" s="77">
        <v>62.574132168985287</v>
      </c>
      <c r="G184" s="99">
        <v>1E-3</v>
      </c>
      <c r="H184" s="77">
        <v>30.807973482741968</v>
      </c>
      <c r="I184" s="77">
        <v>10.411010115245853</v>
      </c>
      <c r="J184" s="77">
        <v>91.166103923328933</v>
      </c>
      <c r="K184" s="99">
        <v>1E-3</v>
      </c>
      <c r="L184" s="77">
        <v>45.763489761019223</v>
      </c>
      <c r="M184" s="77">
        <v>9.849870524960517</v>
      </c>
      <c r="N184" s="77">
        <v>212.62177911879769</v>
      </c>
    </row>
    <row r="185" spans="2:14" x14ac:dyDescent="0.3">
      <c r="B185" s="88" t="s">
        <v>795</v>
      </c>
      <c r="C185" s="98">
        <v>0.96698919764122016</v>
      </c>
      <c r="D185" s="77">
        <v>0.99731372908738536</v>
      </c>
      <c r="E185" s="77">
        <v>0.87802359732636548</v>
      </c>
      <c r="F185" s="77">
        <v>1.1328108689275653</v>
      </c>
      <c r="G185" s="98">
        <v>0.39322568986114104</v>
      </c>
      <c r="H185" s="77">
        <v>0.94931262665646854</v>
      </c>
      <c r="I185" s="77">
        <v>0.84246016895030162</v>
      </c>
      <c r="J185" s="77">
        <v>1.0697175918147968</v>
      </c>
      <c r="K185" s="98">
        <v>0.72771702620348599</v>
      </c>
      <c r="L185" s="77">
        <v>1.0183146428096024</v>
      </c>
      <c r="M185" s="77">
        <v>0.91941355902159971</v>
      </c>
      <c r="N185" s="77">
        <v>1.1278544911431816</v>
      </c>
    </row>
    <row r="186" spans="2:14" x14ac:dyDescent="0.3">
      <c r="B186" s="22" t="s">
        <v>808</v>
      </c>
      <c r="C186" s="98">
        <v>0.3415766201755841</v>
      </c>
      <c r="D186" s="77"/>
      <c r="E186" s="77"/>
      <c r="F186" s="77"/>
      <c r="G186" s="98">
        <v>8.9513746399161237E-2</v>
      </c>
      <c r="H186" s="77"/>
      <c r="I186" s="77"/>
      <c r="J186" s="77"/>
      <c r="K186" s="98">
        <v>0.26665753276048076</v>
      </c>
      <c r="L186" s="77"/>
      <c r="M186" s="77"/>
      <c r="N186" s="77"/>
    </row>
    <row r="187" spans="2:14" x14ac:dyDescent="0.3">
      <c r="B187" s="22" t="s">
        <v>806</v>
      </c>
      <c r="C187" s="98">
        <v>0.28890095048113462</v>
      </c>
      <c r="D187" s="77">
        <v>0.45017321869019117</v>
      </c>
      <c r="E187" s="77">
        <v>0.10298987714827702</v>
      </c>
      <c r="F187" s="77">
        <v>1.9677266585541999</v>
      </c>
      <c r="G187" s="98">
        <v>0.92567445674254878</v>
      </c>
      <c r="H187" s="77">
        <v>0.94482105427212981</v>
      </c>
      <c r="I187" s="77">
        <v>0.28671504962948813</v>
      </c>
      <c r="J187" s="77">
        <v>3.1134983174042898</v>
      </c>
      <c r="K187" s="98">
        <v>0.95981661553410835</v>
      </c>
      <c r="L187" s="77">
        <v>1.0263932884243803</v>
      </c>
      <c r="M187" s="77">
        <v>0.37256187378525413</v>
      </c>
      <c r="N187" s="77">
        <v>2.8276730837193607</v>
      </c>
    </row>
    <row r="188" spans="2:14" x14ac:dyDescent="0.3">
      <c r="B188" s="22" t="s">
        <v>810</v>
      </c>
      <c r="C188" s="98">
        <v>0.2824259598785559</v>
      </c>
      <c r="D188" s="77">
        <v>0.4584589341782232</v>
      </c>
      <c r="E188" s="77">
        <v>0.11058853645299381</v>
      </c>
      <c r="F188" s="77">
        <v>1.9006001984407519</v>
      </c>
      <c r="G188" s="98">
        <v>7.6535670875633385E-2</v>
      </c>
      <c r="H188" s="77">
        <v>0.29164610042089717</v>
      </c>
      <c r="I188" s="77">
        <v>7.4587037729339875E-2</v>
      </c>
      <c r="J188" s="77">
        <v>1.1403784153403569</v>
      </c>
      <c r="K188" s="98">
        <v>6.374963998027762E-2</v>
      </c>
      <c r="L188" s="77">
        <v>0.29352699619074829</v>
      </c>
      <c r="M188" s="77">
        <v>8.0324436493503404E-2</v>
      </c>
      <c r="N188" s="77">
        <v>1.0726262299982896</v>
      </c>
    </row>
    <row r="189" spans="2:14" x14ac:dyDescent="0.3">
      <c r="B189" s="22" t="s">
        <v>807</v>
      </c>
      <c r="C189" s="98">
        <v>8.1080517248606515E-2</v>
      </c>
      <c r="D189" s="77">
        <v>0.31629025526896831</v>
      </c>
      <c r="E189" s="77">
        <v>8.6778301990568171E-2</v>
      </c>
      <c r="F189" s="77">
        <v>1.152817274403253</v>
      </c>
      <c r="G189" s="99">
        <v>1.6258462535023433E-2</v>
      </c>
      <c r="H189" s="77">
        <v>0.22012649397879941</v>
      </c>
      <c r="I189" s="77">
        <v>6.4054318807406085E-2</v>
      </c>
      <c r="J189" s="77">
        <v>0.7564778496371406</v>
      </c>
      <c r="K189" s="98">
        <v>0.16967709906993789</v>
      </c>
      <c r="L189" s="77">
        <v>0.45309418208054697</v>
      </c>
      <c r="M189" s="77">
        <v>0.14638023741020409</v>
      </c>
      <c r="N189" s="77">
        <v>1.4024730487349852</v>
      </c>
    </row>
    <row r="190" spans="2:14" x14ac:dyDescent="0.3">
      <c r="B190" s="88" t="s">
        <v>796</v>
      </c>
      <c r="C190" s="98">
        <v>0.27858968669281026</v>
      </c>
      <c r="D190" s="77">
        <v>1.0079865483851695</v>
      </c>
      <c r="E190" s="77">
        <v>0.99358575511705949</v>
      </c>
      <c r="F190" s="77">
        <v>1.0225960632917317</v>
      </c>
      <c r="G190" s="98">
        <v>0.12657207193871176</v>
      </c>
      <c r="H190" s="77">
        <v>1.0101136082896305</v>
      </c>
      <c r="I190" s="77">
        <v>0.99715727756075512</v>
      </c>
      <c r="J190" s="77">
        <v>1.0232382840827534</v>
      </c>
      <c r="K190" s="98">
        <v>0.73600400423107382</v>
      </c>
      <c r="L190" s="77">
        <v>1.0018532603431751</v>
      </c>
      <c r="M190" s="77">
        <v>0.99112749088205854</v>
      </c>
      <c r="N190" s="77">
        <v>1.0126951017845278</v>
      </c>
    </row>
    <row r="194" spans="2:8" x14ac:dyDescent="0.3">
      <c r="B194" s="90" t="s">
        <v>839</v>
      </c>
    </row>
    <row r="195" spans="2:8" ht="15" customHeight="1" x14ac:dyDescent="0.3">
      <c r="C195" s="93" t="s">
        <v>468</v>
      </c>
      <c r="D195" s="93" t="s">
        <v>468</v>
      </c>
      <c r="E195" s="93" t="s">
        <v>840</v>
      </c>
      <c r="F195" s="93" t="s">
        <v>469</v>
      </c>
      <c r="G195" s="93" t="s">
        <v>841</v>
      </c>
      <c r="H195" s="93" t="s">
        <v>470</v>
      </c>
    </row>
    <row r="196" spans="2:8" x14ac:dyDescent="0.3">
      <c r="B196" s="90">
        <v>0</v>
      </c>
      <c r="C196" s="91">
        <v>1</v>
      </c>
      <c r="D196" s="19">
        <f t="shared" ref="D196:D209" si="0">C196/168</f>
        <v>5.9523809523809521E-3</v>
      </c>
      <c r="E196" s="91">
        <v>1</v>
      </c>
      <c r="F196" s="19">
        <f t="shared" ref="F196:F209" si="1">E196/210</f>
        <v>4.7619047619047623E-3</v>
      </c>
      <c r="G196" s="91">
        <v>2</v>
      </c>
      <c r="H196" s="19">
        <f t="shared" ref="H196:H209" si="2">G196/289</f>
        <v>6.920415224913495E-3</v>
      </c>
    </row>
    <row r="197" spans="2:8" x14ac:dyDescent="0.3">
      <c r="B197" s="90">
        <v>1</v>
      </c>
      <c r="C197" s="91">
        <v>6</v>
      </c>
      <c r="D197" s="19">
        <f t="shared" si="0"/>
        <v>3.5714285714285712E-2</v>
      </c>
      <c r="E197" s="91">
        <v>12</v>
      </c>
      <c r="F197" s="19">
        <f t="shared" si="1"/>
        <v>5.7142857142857141E-2</v>
      </c>
      <c r="G197" s="91">
        <v>20</v>
      </c>
      <c r="H197" s="19">
        <f t="shared" si="2"/>
        <v>6.9204152249134954E-2</v>
      </c>
    </row>
    <row r="198" spans="2:8" x14ac:dyDescent="0.3">
      <c r="B198" s="90">
        <v>2</v>
      </c>
      <c r="C198" s="91">
        <v>22</v>
      </c>
      <c r="D198" s="19">
        <f t="shared" si="0"/>
        <v>0.13095238095238096</v>
      </c>
      <c r="E198" s="91">
        <v>28</v>
      </c>
      <c r="F198" s="19">
        <f t="shared" si="1"/>
        <v>0.13333333333333333</v>
      </c>
      <c r="G198" s="91">
        <v>37</v>
      </c>
      <c r="H198" s="19">
        <f t="shared" si="2"/>
        <v>0.12802768166089964</v>
      </c>
    </row>
    <row r="199" spans="2:8" x14ac:dyDescent="0.3">
      <c r="B199" s="90">
        <v>3</v>
      </c>
      <c r="C199" s="91">
        <v>29</v>
      </c>
      <c r="D199" s="19">
        <f t="shared" si="0"/>
        <v>0.17261904761904762</v>
      </c>
      <c r="E199" s="91">
        <v>41</v>
      </c>
      <c r="F199" s="19">
        <f t="shared" si="1"/>
        <v>0.19523809523809524</v>
      </c>
      <c r="G199" s="91">
        <v>56</v>
      </c>
      <c r="H199" s="19">
        <f t="shared" si="2"/>
        <v>0.19377162629757785</v>
      </c>
    </row>
    <row r="200" spans="2:8" x14ac:dyDescent="0.3">
      <c r="B200" s="90">
        <v>4</v>
      </c>
      <c r="C200" s="91">
        <v>26</v>
      </c>
      <c r="D200" s="19">
        <f t="shared" si="0"/>
        <v>0.15476190476190477</v>
      </c>
      <c r="E200" s="91">
        <v>30</v>
      </c>
      <c r="F200" s="19">
        <f t="shared" si="1"/>
        <v>0.14285714285714285</v>
      </c>
      <c r="G200" s="91">
        <v>40</v>
      </c>
      <c r="H200" s="19">
        <f t="shared" si="2"/>
        <v>0.13840830449826991</v>
      </c>
    </row>
    <row r="201" spans="2:8" x14ac:dyDescent="0.3">
      <c r="B201" s="90">
        <v>5</v>
      </c>
      <c r="C201" s="91">
        <v>18</v>
      </c>
      <c r="D201" s="19">
        <f t="shared" si="0"/>
        <v>0.10714285714285714</v>
      </c>
      <c r="E201" s="91">
        <v>22</v>
      </c>
      <c r="F201" s="19">
        <f t="shared" si="1"/>
        <v>0.10476190476190476</v>
      </c>
      <c r="G201" s="91">
        <v>30</v>
      </c>
      <c r="H201" s="19">
        <f t="shared" si="2"/>
        <v>0.10380622837370242</v>
      </c>
    </row>
    <row r="202" spans="2:8" x14ac:dyDescent="0.3">
      <c r="B202" s="90">
        <v>6</v>
      </c>
      <c r="C202" s="91">
        <v>9</v>
      </c>
      <c r="D202" s="19">
        <f t="shared" si="0"/>
        <v>5.3571428571428568E-2</v>
      </c>
      <c r="E202" s="91">
        <v>13</v>
      </c>
      <c r="F202" s="19">
        <f t="shared" si="1"/>
        <v>6.1904761904761907E-2</v>
      </c>
      <c r="G202" s="91">
        <v>17</v>
      </c>
      <c r="H202" s="19">
        <f t="shared" si="2"/>
        <v>5.8823529411764705E-2</v>
      </c>
    </row>
    <row r="203" spans="2:8" x14ac:dyDescent="0.3">
      <c r="B203" s="90">
        <v>7</v>
      </c>
      <c r="C203" s="91">
        <v>13</v>
      </c>
      <c r="D203" s="19">
        <f t="shared" si="0"/>
        <v>7.7380952380952384E-2</v>
      </c>
      <c r="E203" s="91">
        <v>16</v>
      </c>
      <c r="F203" s="19">
        <f t="shared" si="1"/>
        <v>7.6190476190476197E-2</v>
      </c>
      <c r="G203" s="91">
        <v>22</v>
      </c>
      <c r="H203" s="19">
        <f t="shared" si="2"/>
        <v>7.6124567474048443E-2</v>
      </c>
    </row>
    <row r="204" spans="2:8" x14ac:dyDescent="0.3">
      <c r="B204" s="90">
        <v>8</v>
      </c>
      <c r="C204" s="91">
        <v>14</v>
      </c>
      <c r="D204" s="19">
        <f t="shared" si="0"/>
        <v>8.3333333333333329E-2</v>
      </c>
      <c r="E204" s="91">
        <v>16</v>
      </c>
      <c r="F204" s="19">
        <f t="shared" si="1"/>
        <v>7.6190476190476197E-2</v>
      </c>
      <c r="G204" s="91">
        <v>26</v>
      </c>
      <c r="H204" s="19">
        <f t="shared" si="2"/>
        <v>8.9965397923875437E-2</v>
      </c>
    </row>
    <row r="205" spans="2:8" x14ac:dyDescent="0.3">
      <c r="B205" s="90">
        <v>9</v>
      </c>
      <c r="C205" s="91">
        <v>5</v>
      </c>
      <c r="D205" s="19">
        <f t="shared" si="0"/>
        <v>2.976190476190476E-2</v>
      </c>
      <c r="E205" s="91">
        <v>5</v>
      </c>
      <c r="F205" s="19">
        <f t="shared" si="1"/>
        <v>2.3809523809523808E-2</v>
      </c>
      <c r="G205" s="91">
        <v>8</v>
      </c>
      <c r="H205" s="19">
        <f t="shared" si="2"/>
        <v>2.768166089965398E-2</v>
      </c>
    </row>
    <row r="206" spans="2:8" x14ac:dyDescent="0.3">
      <c r="B206" s="90">
        <v>10</v>
      </c>
      <c r="C206" s="91">
        <v>11</v>
      </c>
      <c r="D206" s="19">
        <f t="shared" si="0"/>
        <v>6.5476190476190479E-2</v>
      </c>
      <c r="E206" s="91">
        <v>11</v>
      </c>
      <c r="F206" s="19">
        <f t="shared" si="1"/>
        <v>5.2380952380952382E-2</v>
      </c>
      <c r="G206" s="91">
        <v>12</v>
      </c>
      <c r="H206" s="19">
        <f t="shared" si="2"/>
        <v>4.1522491349480967E-2</v>
      </c>
    </row>
    <row r="207" spans="2:8" x14ac:dyDescent="0.3">
      <c r="B207" s="90">
        <v>11</v>
      </c>
      <c r="C207" s="91">
        <v>11</v>
      </c>
      <c r="D207" s="19">
        <f t="shared" si="0"/>
        <v>6.5476190476190479E-2</v>
      </c>
      <c r="E207" s="91">
        <v>11</v>
      </c>
      <c r="F207" s="19">
        <f t="shared" si="1"/>
        <v>5.2380952380952382E-2</v>
      </c>
      <c r="G207" s="91">
        <v>12</v>
      </c>
      <c r="H207" s="19">
        <f t="shared" si="2"/>
        <v>4.1522491349480967E-2</v>
      </c>
    </row>
    <row r="208" spans="2:8" x14ac:dyDescent="0.3">
      <c r="B208" s="90">
        <v>12</v>
      </c>
      <c r="C208" s="91">
        <v>3</v>
      </c>
      <c r="D208" s="19">
        <f t="shared" si="0"/>
        <v>1.7857142857142856E-2</v>
      </c>
      <c r="E208" s="91">
        <v>4</v>
      </c>
      <c r="F208" s="19">
        <f t="shared" si="1"/>
        <v>1.9047619047619049E-2</v>
      </c>
      <c r="G208" s="91">
        <v>6</v>
      </c>
      <c r="H208" s="19">
        <f t="shared" si="2"/>
        <v>2.0761245674740483E-2</v>
      </c>
    </row>
    <row r="209" spans="2:8" x14ac:dyDescent="0.3">
      <c r="B209" s="90">
        <v>13</v>
      </c>
      <c r="C209" s="91">
        <v>0</v>
      </c>
      <c r="D209" s="19">
        <f t="shared" si="0"/>
        <v>0</v>
      </c>
      <c r="E209" s="91">
        <v>0</v>
      </c>
      <c r="F209" s="19">
        <f t="shared" si="1"/>
        <v>0</v>
      </c>
      <c r="G209" s="91">
        <v>1</v>
      </c>
      <c r="H209" s="19">
        <f t="shared" si="2"/>
        <v>3.4602076124567475E-3</v>
      </c>
    </row>
  </sheetData>
  <mergeCells count="25">
    <mergeCell ref="K4:N4"/>
    <mergeCell ref="K5:K6"/>
    <mergeCell ref="L5:L6"/>
    <mergeCell ref="M5:N5"/>
    <mergeCell ref="E5:F5"/>
    <mergeCell ref="G5:G6"/>
    <mergeCell ref="H5:H6"/>
    <mergeCell ref="I5:J5"/>
    <mergeCell ref="C4:F4"/>
    <mergeCell ref="G4:J4"/>
    <mergeCell ref="C5:C6"/>
    <mergeCell ref="D5:D6"/>
    <mergeCell ref="K154:N154"/>
    <mergeCell ref="B154:B156"/>
    <mergeCell ref="C155:C156"/>
    <mergeCell ref="D155:D156"/>
    <mergeCell ref="E155:F155"/>
    <mergeCell ref="C154:F154"/>
    <mergeCell ref="G154:J154"/>
    <mergeCell ref="M155:N155"/>
    <mergeCell ref="K155:K156"/>
    <mergeCell ref="L155:L156"/>
    <mergeCell ref="G155:G156"/>
    <mergeCell ref="H155:H156"/>
    <mergeCell ref="I155:J155"/>
  </mergeCells>
  <pageMargins left="0" right="0" top="0" bottom="0" header="0.3" footer="0.3"/>
  <pageSetup paperSize="9" scale="7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25"/>
  <sheetViews>
    <sheetView workbookViewId="0">
      <selection activeCell="C65" sqref="C65"/>
    </sheetView>
  </sheetViews>
  <sheetFormatPr defaultRowHeight="14.4" x14ac:dyDescent="0.3"/>
  <cols>
    <col min="3" max="3" width="27.44140625" customWidth="1"/>
    <col min="4" max="4" width="16" customWidth="1"/>
    <col min="5" max="5" width="15.88671875" customWidth="1"/>
    <col min="7" max="7" width="23.33203125" customWidth="1"/>
  </cols>
  <sheetData>
    <row r="4" spans="3:13" x14ac:dyDescent="0.3">
      <c r="C4" s="8"/>
      <c r="D4" s="8"/>
      <c r="E4" s="8"/>
      <c r="F4" s="18"/>
      <c r="G4" s="18"/>
      <c r="H4" s="18"/>
      <c r="I4" s="18"/>
      <c r="J4" s="18"/>
      <c r="K4" s="18"/>
      <c r="L4" s="18"/>
      <c r="M4" s="18"/>
    </row>
    <row r="5" spans="3:13" x14ac:dyDescent="0.3">
      <c r="C5" s="3" t="s">
        <v>314</v>
      </c>
      <c r="D5" s="5">
        <v>54.462941176470586</v>
      </c>
      <c r="E5" s="5">
        <v>11.917379529097984</v>
      </c>
      <c r="F5" s="18"/>
      <c r="G5" s="18"/>
      <c r="H5" s="18"/>
      <c r="I5" s="18"/>
      <c r="J5" s="18"/>
      <c r="K5" s="18"/>
      <c r="L5" s="18"/>
      <c r="M5" s="18"/>
    </row>
    <row r="6" spans="3:13" x14ac:dyDescent="0.3">
      <c r="C6" s="15" t="s">
        <v>35</v>
      </c>
      <c r="D6" s="9"/>
      <c r="E6" s="9"/>
      <c r="F6" s="18"/>
      <c r="G6" s="18"/>
      <c r="H6" s="18"/>
      <c r="I6" s="18"/>
      <c r="J6" s="18"/>
      <c r="K6" s="18"/>
      <c r="L6" s="18"/>
      <c r="M6" s="18"/>
    </row>
    <row r="7" spans="3:13" x14ac:dyDescent="0.3">
      <c r="C7" s="9" t="s">
        <v>309</v>
      </c>
      <c r="D7" s="10">
        <v>45</v>
      </c>
      <c r="E7" s="19">
        <f>D7/1700</f>
        <v>2.6470588235294117E-2</v>
      </c>
      <c r="F7" s="18"/>
      <c r="G7" s="18"/>
      <c r="H7" s="18"/>
      <c r="I7" s="18"/>
      <c r="J7" s="18"/>
      <c r="K7" s="18"/>
      <c r="L7" s="18"/>
      <c r="M7" s="18"/>
    </row>
    <row r="8" spans="3:13" x14ac:dyDescent="0.3">
      <c r="C8" s="9" t="s">
        <v>310</v>
      </c>
      <c r="D8" s="10">
        <v>621</v>
      </c>
      <c r="E8" s="19">
        <f t="shared" ref="E8:E10" si="0">D8/1700</f>
        <v>0.36529411764705882</v>
      </c>
      <c r="F8" s="18"/>
      <c r="G8" s="18"/>
      <c r="H8" s="18"/>
      <c r="I8" s="18"/>
      <c r="J8" s="18"/>
      <c r="K8" s="18"/>
      <c r="L8" s="18"/>
      <c r="M8" s="18"/>
    </row>
    <row r="9" spans="3:13" x14ac:dyDescent="0.3">
      <c r="C9" s="9" t="s">
        <v>311</v>
      </c>
      <c r="D9" s="10">
        <v>906</v>
      </c>
      <c r="E9" s="19">
        <f t="shared" si="0"/>
        <v>0.53294117647058825</v>
      </c>
      <c r="F9" s="18"/>
      <c r="G9" s="18"/>
      <c r="H9" s="18"/>
      <c r="I9" s="18"/>
      <c r="J9" s="18"/>
      <c r="K9" s="18"/>
      <c r="L9" s="18"/>
      <c r="M9" s="18"/>
    </row>
    <row r="10" spans="3:13" x14ac:dyDescent="0.3">
      <c r="C10" s="9" t="s">
        <v>312</v>
      </c>
      <c r="D10" s="10">
        <v>128</v>
      </c>
      <c r="E10" s="19">
        <f t="shared" si="0"/>
        <v>7.5294117647058817E-2</v>
      </c>
      <c r="F10" s="18"/>
      <c r="G10" s="18"/>
      <c r="H10" s="18"/>
      <c r="I10" s="18"/>
      <c r="J10" s="18"/>
      <c r="K10" s="18"/>
      <c r="L10" s="18"/>
      <c r="M10" s="18"/>
    </row>
    <row r="11" spans="3:13" x14ac:dyDescent="0.3">
      <c r="C11" s="15" t="s">
        <v>37</v>
      </c>
      <c r="D11" s="9"/>
      <c r="E11" s="9"/>
      <c r="F11" s="18"/>
      <c r="G11" s="18"/>
      <c r="H11" s="18"/>
      <c r="I11" s="18"/>
      <c r="J11" s="18"/>
      <c r="K11" s="18"/>
      <c r="L11" s="18"/>
      <c r="M11" s="18"/>
    </row>
    <row r="12" spans="3:13" x14ac:dyDescent="0.3">
      <c r="C12" s="9" t="s">
        <v>38</v>
      </c>
      <c r="D12" s="10">
        <v>330</v>
      </c>
      <c r="E12" s="19">
        <f t="shared" ref="E12:E13" si="1">D12/1700</f>
        <v>0.19411764705882353</v>
      </c>
      <c r="F12" s="18"/>
      <c r="G12" s="18"/>
      <c r="H12" s="18"/>
      <c r="I12" s="18"/>
      <c r="J12" s="18"/>
      <c r="K12" s="18"/>
      <c r="L12" s="18"/>
      <c r="M12" s="18"/>
    </row>
    <row r="13" spans="3:13" x14ac:dyDescent="0.3">
      <c r="C13" s="9" t="s">
        <v>39</v>
      </c>
      <c r="D13" s="10">
        <v>1370</v>
      </c>
      <c r="E13" s="19">
        <f t="shared" si="1"/>
        <v>0.80588235294117649</v>
      </c>
      <c r="F13" s="18"/>
      <c r="G13" s="18"/>
      <c r="H13" s="18"/>
      <c r="I13" s="18"/>
      <c r="J13" s="18"/>
      <c r="K13" s="18"/>
      <c r="L13" s="18"/>
      <c r="M13" s="18"/>
    </row>
    <row r="14" spans="3:13" x14ac:dyDescent="0.3">
      <c r="C14" s="15" t="s">
        <v>49</v>
      </c>
      <c r="D14" s="9"/>
      <c r="E14" s="9"/>
      <c r="F14" s="18"/>
      <c r="G14" s="18"/>
      <c r="H14" s="18"/>
      <c r="I14" s="18"/>
      <c r="J14" s="18"/>
      <c r="K14" s="18"/>
      <c r="L14" s="18"/>
      <c r="M14" s="18"/>
    </row>
    <row r="15" spans="3:13" x14ac:dyDescent="0.3">
      <c r="C15" s="9" t="s">
        <v>50</v>
      </c>
      <c r="D15" s="10">
        <v>94</v>
      </c>
      <c r="E15" s="19">
        <f t="shared" ref="E15:E18" si="2">D15/1700</f>
        <v>5.5294117647058827E-2</v>
      </c>
      <c r="F15" s="18"/>
      <c r="G15" s="18"/>
      <c r="H15" s="18"/>
      <c r="I15" s="18"/>
      <c r="J15" s="18"/>
      <c r="K15" s="18"/>
      <c r="L15" s="18"/>
      <c r="M15" s="18"/>
    </row>
    <row r="16" spans="3:13" x14ac:dyDescent="0.3">
      <c r="C16" s="9" t="s">
        <v>51</v>
      </c>
      <c r="D16" s="10">
        <v>381</v>
      </c>
      <c r="E16" s="19">
        <f t="shared" si="2"/>
        <v>0.22411764705882353</v>
      </c>
      <c r="F16" s="18"/>
      <c r="G16" s="18"/>
      <c r="H16" s="18"/>
      <c r="I16" s="18"/>
      <c r="J16" s="18"/>
      <c r="K16" s="18"/>
      <c r="L16" s="18"/>
      <c r="M16" s="18"/>
    </row>
    <row r="17" spans="3:13" x14ac:dyDescent="0.3">
      <c r="C17" s="9" t="s">
        <v>52</v>
      </c>
      <c r="D17" s="10">
        <v>572</v>
      </c>
      <c r="E17" s="19">
        <f t="shared" si="2"/>
        <v>0.33647058823529413</v>
      </c>
      <c r="F17" s="18"/>
      <c r="G17" s="18"/>
      <c r="H17" s="18"/>
      <c r="I17" s="18"/>
      <c r="J17" s="18"/>
      <c r="K17" s="18"/>
      <c r="L17" s="18"/>
      <c r="M17" s="18"/>
    </row>
    <row r="18" spans="3:13" x14ac:dyDescent="0.3">
      <c r="C18" s="9" t="s">
        <v>53</v>
      </c>
      <c r="D18" s="10">
        <v>653</v>
      </c>
      <c r="E18" s="19">
        <f t="shared" si="2"/>
        <v>0.38411764705882351</v>
      </c>
      <c r="F18" s="18"/>
      <c r="G18" s="18"/>
      <c r="H18" s="18"/>
      <c r="I18" s="18"/>
      <c r="J18" s="18"/>
      <c r="K18" s="18"/>
      <c r="L18" s="18"/>
      <c r="M18" s="18"/>
    </row>
    <row r="19" spans="3:13" x14ac:dyDescent="0.3">
      <c r="C19" s="15" t="s">
        <v>71</v>
      </c>
      <c r="D19" s="9"/>
      <c r="E19" s="9"/>
      <c r="F19" s="18"/>
      <c r="G19" s="18"/>
      <c r="H19" s="18"/>
      <c r="I19" s="18"/>
      <c r="J19" s="18"/>
      <c r="K19" s="18"/>
      <c r="L19" s="18"/>
      <c r="M19" s="18"/>
    </row>
    <row r="20" spans="3:13" x14ac:dyDescent="0.3">
      <c r="C20" s="9" t="s">
        <v>72</v>
      </c>
      <c r="D20" s="10">
        <v>245</v>
      </c>
      <c r="E20" s="19">
        <f t="shared" ref="E20:E26" si="3">D20/1700</f>
        <v>0.14411764705882352</v>
      </c>
      <c r="F20" s="18"/>
      <c r="G20" s="18"/>
      <c r="H20" s="18"/>
      <c r="I20" s="18"/>
      <c r="J20" s="18"/>
      <c r="K20" s="18"/>
      <c r="L20" s="18"/>
      <c r="M20" s="18"/>
    </row>
    <row r="21" spans="3:13" x14ac:dyDescent="0.3">
      <c r="C21" s="9" t="s">
        <v>73</v>
      </c>
      <c r="D21" s="10">
        <v>570</v>
      </c>
      <c r="E21" s="19">
        <f t="shared" si="3"/>
        <v>0.3352941176470588</v>
      </c>
      <c r="F21" s="18"/>
      <c r="G21" s="18"/>
      <c r="H21" s="18"/>
      <c r="I21" s="18"/>
      <c r="J21" s="18"/>
      <c r="K21" s="18"/>
      <c r="L21" s="18"/>
      <c r="M21" s="18"/>
    </row>
    <row r="22" spans="3:13" x14ac:dyDescent="0.3">
      <c r="C22" s="9" t="s">
        <v>74</v>
      </c>
      <c r="D22" s="10">
        <v>247</v>
      </c>
      <c r="E22" s="19">
        <f t="shared" si="3"/>
        <v>0.14529411764705882</v>
      </c>
      <c r="F22" s="18"/>
      <c r="G22" s="18"/>
      <c r="H22" s="18"/>
      <c r="I22" s="18"/>
      <c r="J22" s="18"/>
      <c r="K22" s="18"/>
      <c r="L22" s="18"/>
      <c r="M22" s="18"/>
    </row>
    <row r="23" spans="3:13" x14ac:dyDescent="0.3">
      <c r="C23" s="9" t="s">
        <v>75</v>
      </c>
      <c r="D23" s="10">
        <v>14</v>
      </c>
      <c r="E23" s="19">
        <f t="shared" si="3"/>
        <v>8.2352941176470594E-3</v>
      </c>
      <c r="F23" s="18"/>
      <c r="G23" s="18"/>
      <c r="H23" s="18"/>
      <c r="I23" s="18"/>
      <c r="J23" s="18"/>
      <c r="K23" s="18"/>
      <c r="L23" s="18"/>
      <c r="M23" s="18"/>
    </row>
    <row r="24" spans="3:13" x14ac:dyDescent="0.3">
      <c r="C24" s="9" t="s">
        <v>76</v>
      </c>
      <c r="D24" s="10">
        <v>484</v>
      </c>
      <c r="E24" s="19">
        <f t="shared" si="3"/>
        <v>0.2847058823529412</v>
      </c>
      <c r="F24" s="18"/>
      <c r="G24" s="18"/>
      <c r="H24" s="18"/>
      <c r="I24" s="18"/>
      <c r="J24" s="18"/>
      <c r="K24" s="18"/>
      <c r="L24" s="18"/>
      <c r="M24" s="18"/>
    </row>
    <row r="25" spans="3:13" x14ac:dyDescent="0.3">
      <c r="C25" s="9" t="s">
        <v>77</v>
      </c>
      <c r="D25" s="10">
        <v>140</v>
      </c>
      <c r="E25" s="19">
        <f t="shared" si="3"/>
        <v>8.2352941176470587E-2</v>
      </c>
      <c r="F25" s="18"/>
      <c r="G25" s="18"/>
      <c r="H25" s="18"/>
      <c r="I25" s="18"/>
      <c r="J25" s="18"/>
      <c r="K25" s="18"/>
      <c r="L25" s="18"/>
      <c r="M25" s="18"/>
    </row>
    <row r="26" spans="3:13" x14ac:dyDescent="0.3">
      <c r="C26" s="9" t="s">
        <v>36</v>
      </c>
      <c r="D26" s="10">
        <v>1700</v>
      </c>
      <c r="E26" s="19">
        <f t="shared" si="3"/>
        <v>1</v>
      </c>
      <c r="F26" s="18"/>
      <c r="G26" s="18"/>
      <c r="H26" s="18"/>
      <c r="I26" s="18"/>
      <c r="J26" s="18"/>
      <c r="K26" s="18"/>
      <c r="L26" s="18"/>
      <c r="M26" s="18"/>
    </row>
    <row r="27" spans="3:13" x14ac:dyDescent="0.3">
      <c r="C27" s="8"/>
      <c r="D27" s="8"/>
      <c r="E27" s="8"/>
      <c r="F27" s="18"/>
      <c r="G27" s="18"/>
      <c r="H27" s="18"/>
      <c r="I27" s="18"/>
      <c r="J27" s="18"/>
      <c r="K27" s="18"/>
      <c r="L27" s="18"/>
      <c r="M27" s="18"/>
    </row>
    <row r="28" spans="3:13" x14ac:dyDescent="0.3">
      <c r="C28" s="6"/>
      <c r="D28" s="6"/>
      <c r="E28" s="6"/>
      <c r="F28" s="18"/>
      <c r="G28" s="18"/>
      <c r="H28" s="18"/>
      <c r="I28" s="18"/>
      <c r="J28" s="18"/>
      <c r="K28" s="18"/>
      <c r="L28" s="18"/>
      <c r="M28" s="18"/>
    </row>
    <row r="29" spans="3:13" x14ac:dyDescent="0.3">
      <c r="C29" s="15" t="s">
        <v>78</v>
      </c>
      <c r="D29" s="9" t="s">
        <v>307</v>
      </c>
      <c r="E29" s="9" t="s">
        <v>308</v>
      </c>
      <c r="F29" s="18"/>
      <c r="G29" s="18"/>
      <c r="H29" s="18"/>
      <c r="I29" s="18"/>
      <c r="J29" s="18"/>
      <c r="K29" s="18"/>
      <c r="L29" s="18"/>
      <c r="M29" s="18"/>
    </row>
    <row r="30" spans="3:13" x14ac:dyDescent="0.3">
      <c r="C30" s="9" t="s">
        <v>79</v>
      </c>
      <c r="D30" s="10">
        <v>5</v>
      </c>
      <c r="E30" s="19">
        <f t="shared" ref="E30:E33" si="4">D30/1700</f>
        <v>2.9411764705882353E-3</v>
      </c>
      <c r="F30" s="18"/>
      <c r="G30" s="18"/>
      <c r="H30" s="18"/>
      <c r="I30" s="18"/>
      <c r="J30" s="18"/>
      <c r="K30" s="18"/>
      <c r="L30" s="18"/>
      <c r="M30" s="18"/>
    </row>
    <row r="31" spans="3:13" x14ac:dyDescent="0.3">
      <c r="C31" s="9" t="s">
        <v>80</v>
      </c>
      <c r="D31" s="10">
        <v>128</v>
      </c>
      <c r="E31" s="19">
        <f t="shared" si="4"/>
        <v>7.5294117647058817E-2</v>
      </c>
      <c r="F31" s="18"/>
      <c r="G31" s="18"/>
      <c r="H31" s="18"/>
      <c r="I31" s="18"/>
      <c r="J31" s="18"/>
      <c r="K31" s="18"/>
      <c r="L31" s="18"/>
      <c r="M31" s="18"/>
    </row>
    <row r="32" spans="3:13" x14ac:dyDescent="0.3">
      <c r="C32" s="9" t="s">
        <v>81</v>
      </c>
      <c r="D32" s="10">
        <v>1567</v>
      </c>
      <c r="E32" s="19">
        <f t="shared" si="4"/>
        <v>0.92176470588235293</v>
      </c>
      <c r="F32" s="18"/>
      <c r="G32" s="18"/>
      <c r="H32" s="18"/>
      <c r="I32" s="18"/>
      <c r="J32" s="18"/>
      <c r="K32" s="18"/>
      <c r="L32" s="18"/>
      <c r="M32" s="18"/>
    </row>
    <row r="33" spans="3:13" x14ac:dyDescent="0.3">
      <c r="C33" s="9" t="s">
        <v>36</v>
      </c>
      <c r="D33" s="10">
        <v>1700</v>
      </c>
      <c r="E33" s="19">
        <f t="shared" si="4"/>
        <v>1</v>
      </c>
      <c r="F33" s="18"/>
      <c r="G33" s="18"/>
      <c r="H33" s="18"/>
      <c r="I33" s="18"/>
      <c r="J33" s="18"/>
      <c r="K33" s="18"/>
      <c r="L33" s="18"/>
      <c r="M33" s="18"/>
    </row>
    <row r="34" spans="3:13" x14ac:dyDescent="0.3">
      <c r="C34" s="8"/>
      <c r="D34" s="8"/>
      <c r="E34" s="8"/>
      <c r="F34" s="18"/>
      <c r="G34" s="18"/>
      <c r="H34" s="18"/>
      <c r="I34" s="18"/>
      <c r="J34" s="18"/>
      <c r="K34" s="18"/>
      <c r="L34" s="18"/>
      <c r="M34" s="18"/>
    </row>
    <row r="35" spans="3:13" x14ac:dyDescent="0.3">
      <c r="C35" s="1"/>
      <c r="D35" s="9" t="s">
        <v>307</v>
      </c>
      <c r="E35" s="9" t="s">
        <v>308</v>
      </c>
      <c r="F35" s="18"/>
      <c r="G35" s="18"/>
      <c r="H35" s="18"/>
      <c r="I35" s="18"/>
      <c r="J35" s="18"/>
      <c r="K35" s="18"/>
      <c r="L35" s="18"/>
      <c r="M35" s="18"/>
    </row>
    <row r="36" spans="3:13" x14ac:dyDescent="0.3">
      <c r="C36" s="11" t="s">
        <v>3</v>
      </c>
      <c r="D36" s="11">
        <v>423</v>
      </c>
      <c r="E36" s="19">
        <f>D36/1700</f>
        <v>0.24882352941176469</v>
      </c>
      <c r="F36" s="18"/>
      <c r="G36" s="18"/>
      <c r="H36" s="18"/>
      <c r="I36" s="18"/>
      <c r="J36" s="18"/>
      <c r="K36" s="18"/>
      <c r="L36" s="18"/>
      <c r="M36" s="18"/>
    </row>
    <row r="37" spans="3:13" x14ac:dyDescent="0.3">
      <c r="C37" s="17" t="s">
        <v>10</v>
      </c>
      <c r="D37" s="20">
        <v>534</v>
      </c>
      <c r="E37" s="19">
        <f t="shared" ref="E37:E48" si="5">D37/1700</f>
        <v>0.31411764705882356</v>
      </c>
      <c r="F37" s="18"/>
      <c r="G37" s="18"/>
      <c r="H37" s="95"/>
      <c r="I37" s="18"/>
      <c r="J37" s="18"/>
      <c r="K37" s="18"/>
      <c r="L37" s="18"/>
      <c r="M37" s="18"/>
    </row>
    <row r="38" spans="3:13" x14ac:dyDescent="0.3">
      <c r="C38" s="17" t="s">
        <v>8</v>
      </c>
      <c r="D38" s="20">
        <v>373</v>
      </c>
      <c r="E38" s="19">
        <f t="shared" si="5"/>
        <v>0.21941176470588236</v>
      </c>
      <c r="F38" s="18"/>
      <c r="G38" s="18"/>
      <c r="H38" s="95"/>
      <c r="I38" s="18"/>
      <c r="J38" s="18"/>
      <c r="K38" s="18"/>
      <c r="L38" s="18"/>
      <c r="M38" s="18"/>
    </row>
    <row r="39" spans="3:13" x14ac:dyDescent="0.3">
      <c r="C39" s="17" t="s">
        <v>17</v>
      </c>
      <c r="D39" s="20">
        <v>126</v>
      </c>
      <c r="E39" s="19">
        <f t="shared" si="5"/>
        <v>7.4117647058823524E-2</v>
      </c>
      <c r="F39" s="18"/>
      <c r="G39" s="18"/>
      <c r="H39" s="95"/>
      <c r="I39" s="18"/>
      <c r="J39" s="18"/>
      <c r="K39" s="18"/>
      <c r="L39" s="18"/>
      <c r="M39" s="18"/>
    </row>
    <row r="40" spans="3:13" x14ac:dyDescent="0.3">
      <c r="C40" s="17" t="s">
        <v>7</v>
      </c>
      <c r="D40" s="20">
        <v>78</v>
      </c>
      <c r="E40" s="19">
        <f t="shared" si="5"/>
        <v>4.5882352941176471E-2</v>
      </c>
      <c r="F40" s="18"/>
      <c r="G40" s="18"/>
      <c r="H40" s="95"/>
      <c r="I40" s="18"/>
      <c r="J40" s="18"/>
      <c r="K40" s="18"/>
      <c r="L40" s="18"/>
      <c r="M40" s="18"/>
    </row>
    <row r="41" spans="3:13" x14ac:dyDescent="0.3">
      <c r="C41" s="17" t="s">
        <v>14</v>
      </c>
      <c r="D41" s="20">
        <v>70</v>
      </c>
      <c r="E41" s="19">
        <f t="shared" si="5"/>
        <v>4.1176470588235294E-2</v>
      </c>
      <c r="F41" s="18"/>
      <c r="G41" s="18"/>
      <c r="H41" s="95"/>
      <c r="I41" s="18"/>
      <c r="J41" s="18"/>
      <c r="K41" s="18"/>
      <c r="L41" s="18"/>
      <c r="M41" s="18"/>
    </row>
    <row r="42" spans="3:13" x14ac:dyDescent="0.3">
      <c r="C42" s="17" t="s">
        <v>13</v>
      </c>
      <c r="D42" s="20">
        <v>67</v>
      </c>
      <c r="E42" s="19">
        <f t="shared" si="5"/>
        <v>3.9411764705882354E-2</v>
      </c>
      <c r="F42" s="18"/>
      <c r="G42" s="18"/>
      <c r="H42" s="95"/>
      <c r="I42" s="18"/>
      <c r="J42" s="18"/>
      <c r="K42" s="18"/>
      <c r="L42" s="18"/>
      <c r="M42" s="18"/>
    </row>
    <row r="43" spans="3:13" x14ac:dyDescent="0.3">
      <c r="C43" s="17" t="s">
        <v>16</v>
      </c>
      <c r="D43" s="20">
        <v>36</v>
      </c>
      <c r="E43" s="19">
        <f t="shared" si="5"/>
        <v>2.1176470588235293E-2</v>
      </c>
      <c r="F43" s="18"/>
      <c r="G43" s="18"/>
      <c r="H43" s="95"/>
      <c r="I43" s="18"/>
      <c r="J43" s="18"/>
      <c r="K43" s="18"/>
      <c r="L43" s="18"/>
      <c r="M43" s="18"/>
    </row>
    <row r="44" spans="3:13" x14ac:dyDescent="0.3">
      <c r="C44" s="17" t="s">
        <v>12</v>
      </c>
      <c r="D44" s="20">
        <v>9</v>
      </c>
      <c r="E44" s="19">
        <f t="shared" si="5"/>
        <v>5.2941176470588233E-3</v>
      </c>
      <c r="F44" s="18"/>
      <c r="G44" s="18"/>
      <c r="H44" s="95"/>
      <c r="I44" s="18"/>
      <c r="J44" s="18"/>
      <c r="K44" s="18"/>
      <c r="L44" s="18"/>
      <c r="M44" s="18"/>
    </row>
    <row r="45" spans="3:13" x14ac:dyDescent="0.3">
      <c r="C45" s="17" t="s">
        <v>5</v>
      </c>
      <c r="D45" s="20">
        <v>6</v>
      </c>
      <c r="E45" s="19">
        <f t="shared" si="5"/>
        <v>3.5294117647058825E-3</v>
      </c>
      <c r="F45" s="18"/>
      <c r="G45" s="18"/>
      <c r="H45" s="95"/>
      <c r="I45" s="18"/>
      <c r="J45" s="18"/>
      <c r="K45" s="18"/>
      <c r="L45" s="18"/>
      <c r="M45" s="18"/>
    </row>
    <row r="46" spans="3:13" x14ac:dyDescent="0.3">
      <c r="C46" s="17" t="s">
        <v>6</v>
      </c>
      <c r="D46" s="20">
        <v>3</v>
      </c>
      <c r="E46" s="19">
        <f t="shared" si="5"/>
        <v>1.7647058823529412E-3</v>
      </c>
      <c r="F46" s="18"/>
      <c r="G46" s="18"/>
      <c r="H46" s="95"/>
      <c r="I46" s="18"/>
      <c r="J46" s="18"/>
      <c r="K46" s="18"/>
      <c r="L46" s="18"/>
      <c r="M46" s="18"/>
    </row>
    <row r="47" spans="3:13" x14ac:dyDescent="0.3">
      <c r="C47" s="17" t="s">
        <v>15</v>
      </c>
      <c r="D47" s="20">
        <v>2</v>
      </c>
      <c r="E47" s="19">
        <f t="shared" si="5"/>
        <v>1.176470588235294E-3</v>
      </c>
      <c r="F47" s="18"/>
      <c r="G47" s="18"/>
      <c r="H47" s="95"/>
      <c r="I47" s="18"/>
      <c r="J47" s="18"/>
      <c r="K47" s="18"/>
      <c r="L47" s="18"/>
      <c r="M47" s="18"/>
    </row>
    <row r="48" spans="3:13" x14ac:dyDescent="0.3">
      <c r="C48" s="17" t="s">
        <v>9</v>
      </c>
      <c r="D48" s="20">
        <v>1</v>
      </c>
      <c r="E48" s="19">
        <f t="shared" si="5"/>
        <v>5.8823529411764701E-4</v>
      </c>
      <c r="F48" s="18"/>
      <c r="G48" s="18"/>
      <c r="H48" s="95"/>
      <c r="I48" s="18"/>
      <c r="J48" s="18"/>
      <c r="K48" s="18"/>
      <c r="L48" s="18"/>
      <c r="M48" s="18"/>
    </row>
    <row r="49" spans="3:13" x14ac:dyDescent="0.3">
      <c r="C49" s="16" t="s">
        <v>18</v>
      </c>
      <c r="D49" s="20">
        <v>738</v>
      </c>
      <c r="E49" s="19">
        <f>D49/1700</f>
        <v>0.43411764705882355</v>
      </c>
      <c r="F49" s="18"/>
      <c r="G49" s="18"/>
      <c r="H49" s="94"/>
      <c r="I49" s="18"/>
      <c r="J49" s="18"/>
      <c r="K49" s="18"/>
      <c r="L49" s="18"/>
      <c r="M49" s="18"/>
    </row>
    <row r="50" spans="3:13" x14ac:dyDescent="0.3">
      <c r="C50" s="15" t="s">
        <v>84</v>
      </c>
      <c r="D50" s="9"/>
      <c r="E50" s="9"/>
      <c r="F50" s="18"/>
      <c r="G50" s="18"/>
      <c r="H50" s="18"/>
      <c r="I50" s="18"/>
      <c r="J50" s="18"/>
      <c r="K50" s="18"/>
      <c r="L50" s="18"/>
      <c r="M50" s="18"/>
    </row>
    <row r="51" spans="3:13" x14ac:dyDescent="0.3">
      <c r="C51" s="9" t="s">
        <v>843</v>
      </c>
      <c r="D51" s="10">
        <v>219</v>
      </c>
      <c r="E51" s="19">
        <f t="shared" ref="E51:E52" si="6">D51/1700</f>
        <v>0.1288235294117647</v>
      </c>
      <c r="F51" s="18"/>
      <c r="G51" s="18"/>
      <c r="H51" s="18"/>
      <c r="I51" s="18"/>
      <c r="J51" s="18"/>
      <c r="K51" s="18"/>
      <c r="L51" s="18"/>
      <c r="M51" s="18"/>
    </row>
    <row r="52" spans="3:13" x14ac:dyDescent="0.3">
      <c r="C52" s="9" t="s">
        <v>87</v>
      </c>
      <c r="D52" s="10">
        <v>1307</v>
      </c>
      <c r="E52" s="19">
        <f t="shared" si="6"/>
        <v>0.76882352941176468</v>
      </c>
      <c r="F52" s="18"/>
      <c r="G52" s="18"/>
      <c r="H52" s="18"/>
      <c r="I52" s="18"/>
      <c r="J52" s="18"/>
      <c r="K52" s="18"/>
      <c r="L52" s="18"/>
      <c r="M52" s="18"/>
    </row>
    <row r="53" spans="3:13" x14ac:dyDescent="0.3">
      <c r="C53" s="9" t="s">
        <v>842</v>
      </c>
      <c r="D53" s="10">
        <v>174</v>
      </c>
      <c r="E53" s="19">
        <f>D53/1700</f>
        <v>0.10235294117647059</v>
      </c>
      <c r="F53" s="18"/>
      <c r="G53" s="18"/>
      <c r="H53" s="18"/>
      <c r="I53" s="18"/>
      <c r="J53" s="18"/>
      <c r="K53" s="18"/>
      <c r="L53" s="18"/>
      <c r="M53" s="18"/>
    </row>
    <row r="54" spans="3:13" x14ac:dyDescent="0.3">
      <c r="C54" s="15" t="s">
        <v>852</v>
      </c>
      <c r="D54" s="9"/>
      <c r="E54" s="9"/>
      <c r="F54" s="18"/>
      <c r="G54" s="18"/>
      <c r="H54" s="18"/>
      <c r="I54" s="18"/>
      <c r="J54" s="18"/>
      <c r="K54" s="18"/>
      <c r="L54" s="18"/>
      <c r="M54" s="18"/>
    </row>
    <row r="55" spans="3:13" x14ac:dyDescent="0.3">
      <c r="C55" s="9" t="s">
        <v>96</v>
      </c>
      <c r="D55" s="10">
        <v>646</v>
      </c>
      <c r="E55" s="19">
        <f t="shared" ref="E55:E58" si="7">D55/1700</f>
        <v>0.38</v>
      </c>
      <c r="F55" s="18"/>
      <c r="G55" s="18"/>
      <c r="H55" s="18"/>
      <c r="I55" s="18"/>
      <c r="J55" s="18"/>
      <c r="K55" s="18"/>
      <c r="L55" s="18"/>
      <c r="M55" s="18"/>
    </row>
    <row r="56" spans="3:13" x14ac:dyDescent="0.3">
      <c r="C56" s="9" t="s">
        <v>97</v>
      </c>
      <c r="D56" s="10">
        <v>23</v>
      </c>
      <c r="E56" s="19">
        <f t="shared" si="7"/>
        <v>1.3529411764705882E-2</v>
      </c>
      <c r="F56" s="18"/>
      <c r="G56" s="18"/>
      <c r="H56" s="18"/>
      <c r="I56" s="18"/>
      <c r="J56" s="18"/>
      <c r="K56" s="18"/>
      <c r="L56" s="18"/>
      <c r="M56" s="18"/>
    </row>
    <row r="57" spans="3:13" x14ac:dyDescent="0.3">
      <c r="C57" s="9" t="s">
        <v>98</v>
      </c>
      <c r="D57" s="10">
        <v>40</v>
      </c>
      <c r="E57" s="19">
        <f t="shared" si="7"/>
        <v>2.3529411764705882E-2</v>
      </c>
      <c r="F57" s="18"/>
      <c r="G57" s="18"/>
      <c r="H57" s="18"/>
      <c r="I57" s="18"/>
      <c r="J57" s="18"/>
      <c r="K57" s="18"/>
      <c r="L57" s="18"/>
      <c r="M57" s="18"/>
    </row>
    <row r="58" spans="3:13" x14ac:dyDescent="0.3">
      <c r="C58" s="9" t="s">
        <v>89</v>
      </c>
      <c r="D58" s="10">
        <v>991</v>
      </c>
      <c r="E58" s="19">
        <f t="shared" si="7"/>
        <v>0.58294117647058818</v>
      </c>
      <c r="F58" s="18"/>
      <c r="G58" s="18"/>
      <c r="H58" s="18"/>
      <c r="I58" s="18"/>
      <c r="J58" s="18"/>
      <c r="K58" s="18"/>
      <c r="L58" s="18"/>
      <c r="M58" s="18"/>
    </row>
    <row r="59" spans="3:13" x14ac:dyDescent="0.3">
      <c r="C59" s="15" t="s">
        <v>99</v>
      </c>
      <c r="D59" s="9"/>
      <c r="E59" s="9"/>
      <c r="F59" s="18"/>
      <c r="G59" s="18"/>
      <c r="H59" s="18"/>
      <c r="I59" s="18"/>
      <c r="J59" s="18"/>
      <c r="K59" s="18"/>
      <c r="L59" s="18"/>
      <c r="M59" s="18"/>
    </row>
    <row r="60" spans="3:13" x14ac:dyDescent="0.3">
      <c r="C60" s="9" t="s">
        <v>83</v>
      </c>
      <c r="D60" s="10">
        <v>700</v>
      </c>
      <c r="E60" s="19">
        <f t="shared" ref="E60" si="8">D60/1700</f>
        <v>0.41176470588235292</v>
      </c>
      <c r="F60" s="18"/>
      <c r="G60" s="18"/>
      <c r="H60" s="18"/>
      <c r="I60" s="18"/>
      <c r="J60" s="18"/>
      <c r="K60" s="18"/>
      <c r="L60" s="18"/>
      <c r="M60" s="18"/>
    </row>
    <row r="61" spans="3:13" x14ac:dyDescent="0.3">
      <c r="C61" s="15" t="s">
        <v>100</v>
      </c>
      <c r="D61" s="9"/>
      <c r="E61" s="9"/>
      <c r="F61" s="18"/>
      <c r="G61" s="18"/>
      <c r="H61" s="18"/>
      <c r="I61" s="18"/>
      <c r="J61" s="18"/>
      <c r="K61" s="18"/>
      <c r="L61" s="18"/>
      <c r="M61" s="18"/>
    </row>
    <row r="62" spans="3:13" x14ac:dyDescent="0.3">
      <c r="C62" s="9" t="s">
        <v>96</v>
      </c>
      <c r="D62" s="10">
        <v>155</v>
      </c>
      <c r="E62" s="19">
        <f t="shared" ref="E62:E65" si="9">D62/1700</f>
        <v>9.1176470588235289E-2</v>
      </c>
      <c r="F62" s="18"/>
      <c r="G62" s="18"/>
      <c r="H62" s="18"/>
      <c r="I62" s="18"/>
      <c r="J62" s="18"/>
      <c r="K62" s="18"/>
      <c r="L62" s="18"/>
      <c r="M62" s="18"/>
    </row>
    <row r="63" spans="3:13" x14ac:dyDescent="0.3">
      <c r="C63" s="9" t="s">
        <v>97</v>
      </c>
      <c r="D63" s="10">
        <v>174</v>
      </c>
      <c r="E63" s="19">
        <f t="shared" si="9"/>
        <v>0.10235294117647059</v>
      </c>
      <c r="F63" s="18"/>
      <c r="G63" s="18"/>
      <c r="H63" s="18"/>
      <c r="I63" s="18"/>
      <c r="J63" s="18"/>
      <c r="K63" s="18"/>
      <c r="L63" s="18"/>
      <c r="M63" s="18"/>
    </row>
    <row r="64" spans="3:13" x14ac:dyDescent="0.3">
      <c r="C64" s="9" t="s">
        <v>98</v>
      </c>
      <c r="D64" s="10">
        <v>68</v>
      </c>
      <c r="E64" s="19">
        <f t="shared" si="9"/>
        <v>0.04</v>
      </c>
      <c r="F64" s="18"/>
      <c r="G64" s="18"/>
      <c r="H64" s="18"/>
      <c r="I64" s="18"/>
      <c r="J64" s="18"/>
      <c r="K64" s="18"/>
      <c r="L64" s="18"/>
      <c r="M64" s="18"/>
    </row>
    <row r="65" spans="3:13" x14ac:dyDescent="0.3">
      <c r="C65" s="9" t="s">
        <v>89</v>
      </c>
      <c r="D65" s="10">
        <v>1303</v>
      </c>
      <c r="E65" s="19">
        <f t="shared" si="9"/>
        <v>0.76647058823529413</v>
      </c>
      <c r="F65" s="18"/>
      <c r="G65" s="18"/>
      <c r="H65" s="18"/>
      <c r="I65" s="18"/>
      <c r="J65" s="18"/>
      <c r="K65" s="18"/>
      <c r="L65" s="18"/>
      <c r="M65" s="18"/>
    </row>
    <row r="66" spans="3:13" x14ac:dyDescent="0.3">
      <c r="C66" s="6"/>
      <c r="D66" s="6"/>
      <c r="E66" s="6"/>
      <c r="F66" s="18"/>
      <c r="G66" s="18"/>
      <c r="H66" s="18"/>
      <c r="I66" s="18"/>
      <c r="J66" s="18"/>
      <c r="K66" s="18"/>
      <c r="L66" s="18"/>
      <c r="M66" s="18"/>
    </row>
    <row r="67" spans="3:13" x14ac:dyDescent="0.3">
      <c r="C67" s="6"/>
      <c r="D67" s="6"/>
      <c r="E67" s="6"/>
      <c r="F67" s="18"/>
      <c r="G67" s="18"/>
      <c r="H67" s="18"/>
      <c r="I67" s="18"/>
      <c r="J67" s="18"/>
      <c r="K67" s="18"/>
      <c r="L67" s="18"/>
      <c r="M67" s="18"/>
    </row>
    <row r="68" spans="3:13" x14ac:dyDescent="0.3">
      <c r="C68" s="15" t="s">
        <v>126</v>
      </c>
      <c r="D68" s="9" t="s">
        <v>307</v>
      </c>
      <c r="E68" s="9" t="s">
        <v>308</v>
      </c>
      <c r="F68" s="18"/>
      <c r="G68" s="18"/>
      <c r="H68" s="18"/>
      <c r="I68" s="18"/>
    </row>
    <row r="69" spans="3:13" x14ac:dyDescent="0.3">
      <c r="C69" s="9" t="s">
        <v>127</v>
      </c>
      <c r="D69" s="10">
        <v>198</v>
      </c>
      <c r="E69" s="19">
        <f t="shared" ref="E69:E71" si="10">D69/1700</f>
        <v>0.11647058823529412</v>
      </c>
      <c r="F69" s="18"/>
      <c r="G69" s="18"/>
      <c r="H69" s="18"/>
      <c r="I69" s="18"/>
    </row>
    <row r="70" spans="3:13" x14ac:dyDescent="0.3">
      <c r="C70" s="9" t="s">
        <v>128</v>
      </c>
      <c r="D70" s="10">
        <v>1174</v>
      </c>
      <c r="E70" s="19">
        <f t="shared" si="10"/>
        <v>0.69058823529411761</v>
      </c>
      <c r="F70" s="18"/>
      <c r="G70" s="18"/>
      <c r="H70" s="18"/>
      <c r="I70" s="18"/>
    </row>
    <row r="71" spans="3:13" x14ac:dyDescent="0.3">
      <c r="C71" s="9" t="s">
        <v>129</v>
      </c>
      <c r="D71" s="10">
        <v>328</v>
      </c>
      <c r="E71" s="19">
        <f t="shared" si="10"/>
        <v>0.19294117647058823</v>
      </c>
      <c r="F71" s="18"/>
      <c r="G71" s="18"/>
      <c r="H71" s="18"/>
      <c r="I71" s="18"/>
    </row>
    <row r="72" spans="3:13" x14ac:dyDescent="0.3">
      <c r="C72" s="15" t="s">
        <v>160</v>
      </c>
      <c r="D72" s="9"/>
      <c r="E72" s="9"/>
      <c r="F72" s="18"/>
      <c r="G72" s="18"/>
      <c r="H72" s="18"/>
      <c r="I72" s="18"/>
    </row>
    <row r="73" spans="3:13" x14ac:dyDescent="0.3">
      <c r="C73" s="9" t="s">
        <v>161</v>
      </c>
      <c r="D73" s="10">
        <v>958</v>
      </c>
      <c r="E73" s="19">
        <f t="shared" ref="E73:E76" si="11">D73/1700</f>
        <v>0.56352941176470583</v>
      </c>
      <c r="F73" s="18"/>
      <c r="G73" s="18"/>
      <c r="H73" s="18"/>
      <c r="I73" s="18"/>
    </row>
    <row r="74" spans="3:13" x14ac:dyDescent="0.3">
      <c r="C74" s="9" t="s">
        <v>162</v>
      </c>
      <c r="D74" s="10">
        <v>701</v>
      </c>
      <c r="E74" s="19">
        <f t="shared" si="11"/>
        <v>0.41235294117647059</v>
      </c>
      <c r="F74" s="18"/>
      <c r="G74" s="18"/>
      <c r="H74" s="18"/>
      <c r="I74" s="18"/>
    </row>
    <row r="75" spans="3:13" x14ac:dyDescent="0.3">
      <c r="C75" s="9" t="s">
        <v>163</v>
      </c>
      <c r="D75" s="10">
        <v>28</v>
      </c>
      <c r="E75" s="19">
        <f t="shared" si="11"/>
        <v>1.6470588235294119E-2</v>
      </c>
      <c r="F75" s="18"/>
      <c r="G75" s="18"/>
      <c r="H75" s="18"/>
      <c r="I75" s="18"/>
    </row>
    <row r="76" spans="3:13" x14ac:dyDescent="0.3">
      <c r="C76" s="9" t="s">
        <v>164</v>
      </c>
      <c r="D76" s="10">
        <v>13</v>
      </c>
      <c r="E76" s="19">
        <f t="shared" si="11"/>
        <v>7.6470588235294122E-3</v>
      </c>
      <c r="F76" s="18"/>
      <c r="G76" s="18"/>
      <c r="H76" s="18"/>
      <c r="I76" s="18"/>
    </row>
    <row r="77" spans="3:13" x14ac:dyDescent="0.3">
      <c r="C77" s="3" t="s">
        <v>319</v>
      </c>
      <c r="D77" s="5">
        <v>84.487058823529409</v>
      </c>
      <c r="E77" s="5">
        <v>18.888363762781271</v>
      </c>
      <c r="F77" s="18"/>
      <c r="G77" s="18"/>
      <c r="H77" s="18"/>
      <c r="I77" s="18"/>
    </row>
    <row r="78" spans="3:13" x14ac:dyDescent="0.3">
      <c r="C78" s="3" t="s">
        <v>320</v>
      </c>
      <c r="D78" s="5">
        <v>123.15485407980941</v>
      </c>
      <c r="E78" s="5">
        <v>23.510093918450856</v>
      </c>
      <c r="F78" s="18"/>
      <c r="G78" s="18"/>
      <c r="H78" s="18"/>
      <c r="I78" s="18"/>
    </row>
    <row r="79" spans="3:13" x14ac:dyDescent="0.3">
      <c r="C79" s="3" t="s">
        <v>321</v>
      </c>
      <c r="D79" s="5">
        <v>77.482121573301555</v>
      </c>
      <c r="E79" s="5">
        <v>13.158067593042087</v>
      </c>
      <c r="F79" s="18"/>
      <c r="G79" s="18"/>
      <c r="H79" s="18"/>
      <c r="I79" s="18"/>
    </row>
    <row r="80" spans="3:13" x14ac:dyDescent="0.3">
      <c r="C80" s="3" t="s">
        <v>323</v>
      </c>
      <c r="D80" s="5">
        <v>1.0538470588235298</v>
      </c>
      <c r="E80" s="5">
        <v>0.43211883368413878</v>
      </c>
      <c r="F80" s="18"/>
      <c r="G80" s="18"/>
      <c r="H80" s="18"/>
      <c r="I80" s="18"/>
    </row>
    <row r="81" spans="3:9" x14ac:dyDescent="0.3">
      <c r="C81" s="3" t="s">
        <v>324</v>
      </c>
      <c r="D81" s="5">
        <v>13.110117647058823</v>
      </c>
      <c r="E81" s="5">
        <v>1.7338009999077457</v>
      </c>
      <c r="F81" s="18"/>
      <c r="G81" s="18"/>
      <c r="H81" s="18"/>
      <c r="I81" s="18"/>
    </row>
    <row r="82" spans="3:9" x14ac:dyDescent="0.3">
      <c r="C82" s="3" t="s">
        <v>325</v>
      </c>
      <c r="D82" s="5">
        <v>7.1541276595744696</v>
      </c>
      <c r="E82" s="5">
        <v>2.1007210235790845</v>
      </c>
      <c r="F82" s="18"/>
      <c r="G82" s="18"/>
      <c r="H82" s="18"/>
      <c r="I82" s="18"/>
    </row>
    <row r="83" spans="3:9" x14ac:dyDescent="0.3">
      <c r="C83" s="3" t="s">
        <v>326</v>
      </c>
      <c r="D83" s="5">
        <v>165.53694117647058</v>
      </c>
      <c r="E83" s="5">
        <v>45.167981023807016</v>
      </c>
      <c r="F83" s="18"/>
      <c r="G83" s="18"/>
      <c r="H83" s="18"/>
      <c r="I83" s="18"/>
    </row>
    <row r="84" spans="3:9" x14ac:dyDescent="0.3">
      <c r="C84" s="3" t="s">
        <v>327</v>
      </c>
      <c r="D84" s="5">
        <v>97.536094117647053</v>
      </c>
      <c r="E84" s="5">
        <v>35.86040436655869</v>
      </c>
      <c r="F84" s="18"/>
      <c r="G84" s="18"/>
      <c r="H84" s="18"/>
      <c r="I84" s="18"/>
    </row>
    <row r="85" spans="3:9" x14ac:dyDescent="0.3">
      <c r="C85" s="3" t="s">
        <v>328</v>
      </c>
      <c r="D85" s="5">
        <v>37.119547058823521</v>
      </c>
      <c r="E85" s="5">
        <v>9.3526962101101212</v>
      </c>
      <c r="F85" s="18"/>
      <c r="G85" s="18"/>
      <c r="H85" s="18"/>
      <c r="I85" s="18"/>
    </row>
    <row r="86" spans="3:9" x14ac:dyDescent="0.3">
      <c r="C86" s="3" t="s">
        <v>329</v>
      </c>
      <c r="D86" s="5">
        <v>158.31029411764706</v>
      </c>
      <c r="E86" s="5">
        <v>77.724753522258922</v>
      </c>
      <c r="F86" s="18"/>
      <c r="G86" s="18"/>
      <c r="H86" s="18"/>
      <c r="I86" s="18"/>
    </row>
    <row r="87" spans="3:9" x14ac:dyDescent="0.3">
      <c r="C87" s="3" t="s">
        <v>330</v>
      </c>
      <c r="D87" s="5">
        <v>1.0163130792996913</v>
      </c>
      <c r="E87" s="5">
        <v>0.29465583772435977</v>
      </c>
      <c r="F87" s="18"/>
      <c r="G87" s="18"/>
      <c r="H87" s="18"/>
      <c r="I87" s="18"/>
    </row>
    <row r="88" spans="3:9" x14ac:dyDescent="0.3">
      <c r="C88" s="3" t="s">
        <v>331</v>
      </c>
      <c r="D88" s="5">
        <v>81.582966014418204</v>
      </c>
      <c r="E88" s="5">
        <v>55.951582930519521</v>
      </c>
      <c r="F88" s="18"/>
      <c r="G88" s="18"/>
      <c r="H88" s="18"/>
      <c r="I88" s="18"/>
    </row>
    <row r="89" spans="3:9" x14ac:dyDescent="0.3">
      <c r="C89" s="96" t="s">
        <v>463</v>
      </c>
      <c r="F89" s="18"/>
      <c r="G89" s="18"/>
      <c r="H89" s="18"/>
      <c r="I89" s="18"/>
    </row>
    <row r="90" spans="3:9" x14ac:dyDescent="0.3">
      <c r="C90" s="3" t="s">
        <v>844</v>
      </c>
      <c r="D90" s="4">
        <v>1557</v>
      </c>
      <c r="E90" s="19">
        <f t="shared" ref="E90:E93" si="12">D90/1700</f>
        <v>0.91588235294117648</v>
      </c>
      <c r="F90" s="18"/>
      <c r="G90" s="18"/>
      <c r="H90" s="18"/>
      <c r="I90" s="18"/>
    </row>
    <row r="91" spans="3:9" x14ac:dyDescent="0.3">
      <c r="C91" s="3" t="s">
        <v>845</v>
      </c>
      <c r="D91" s="4">
        <v>32</v>
      </c>
      <c r="E91" s="19">
        <f t="shared" si="12"/>
        <v>1.8823529411764704E-2</v>
      </c>
      <c r="F91" s="18"/>
      <c r="G91" s="18"/>
      <c r="H91" s="18"/>
      <c r="I91" s="18"/>
    </row>
    <row r="92" spans="3:9" x14ac:dyDescent="0.3">
      <c r="C92" s="3" t="s">
        <v>846</v>
      </c>
      <c r="D92" s="4">
        <v>32</v>
      </c>
      <c r="E92" s="19">
        <f t="shared" si="12"/>
        <v>1.8823529411764704E-2</v>
      </c>
      <c r="F92" s="18"/>
      <c r="G92" s="18"/>
      <c r="H92" s="18"/>
      <c r="I92" s="18"/>
    </row>
    <row r="93" spans="3:9" x14ac:dyDescent="0.3">
      <c r="C93" s="3" t="s">
        <v>847</v>
      </c>
      <c r="D93" s="4">
        <v>79</v>
      </c>
      <c r="E93" s="19">
        <f t="shared" si="12"/>
        <v>4.6470588235294118E-2</v>
      </c>
      <c r="F93" s="18"/>
      <c r="G93" s="18"/>
      <c r="H93" s="18"/>
      <c r="I93" s="18"/>
    </row>
    <row r="94" spans="3:9" ht="24" x14ac:dyDescent="0.3">
      <c r="C94" s="15" t="s">
        <v>133</v>
      </c>
      <c r="D94" s="9"/>
      <c r="E94" s="9"/>
      <c r="F94" s="18"/>
      <c r="G94" s="18"/>
      <c r="H94" s="18"/>
      <c r="I94" s="18"/>
    </row>
    <row r="95" spans="3:9" x14ac:dyDescent="0.3">
      <c r="C95" s="9" t="s">
        <v>848</v>
      </c>
      <c r="D95" s="10">
        <v>188</v>
      </c>
      <c r="E95" s="19">
        <f t="shared" ref="E95:E99" si="13">D95/1700</f>
        <v>0.11058823529411765</v>
      </c>
      <c r="F95" s="18"/>
      <c r="G95" s="18"/>
      <c r="H95" s="18"/>
      <c r="I95" s="18"/>
    </row>
    <row r="96" spans="3:9" x14ac:dyDescent="0.3">
      <c r="C96" s="9" t="s">
        <v>136</v>
      </c>
      <c r="D96" s="10">
        <v>469</v>
      </c>
      <c r="E96" s="19">
        <f t="shared" si="13"/>
        <v>0.27588235294117647</v>
      </c>
      <c r="F96" s="18"/>
      <c r="G96" s="18"/>
      <c r="H96" s="18"/>
      <c r="I96" s="18"/>
    </row>
    <row r="97" spans="3:9" x14ac:dyDescent="0.3">
      <c r="C97" s="9" t="s">
        <v>138</v>
      </c>
      <c r="D97" s="10">
        <v>829</v>
      </c>
      <c r="E97" s="19">
        <f t="shared" si="13"/>
        <v>0.48764705882352943</v>
      </c>
      <c r="F97" s="18"/>
      <c r="G97" s="18"/>
      <c r="H97" s="18"/>
      <c r="I97" s="18"/>
    </row>
    <row r="98" spans="3:9" x14ac:dyDescent="0.3">
      <c r="C98" s="9" t="s">
        <v>137</v>
      </c>
      <c r="D98" s="10">
        <v>63</v>
      </c>
      <c r="E98" s="19">
        <f t="shared" si="13"/>
        <v>3.7058823529411762E-2</v>
      </c>
      <c r="F98" s="18"/>
      <c r="G98" s="18"/>
      <c r="H98" s="18"/>
      <c r="I98" s="18"/>
    </row>
    <row r="99" spans="3:9" x14ac:dyDescent="0.3">
      <c r="C99" s="9" t="s">
        <v>135</v>
      </c>
      <c r="D99" s="10">
        <v>151</v>
      </c>
      <c r="E99" s="19">
        <f t="shared" si="13"/>
        <v>8.8823529411764704E-2</v>
      </c>
      <c r="F99" s="18"/>
      <c r="G99" s="18"/>
      <c r="H99" s="18"/>
      <c r="I99" s="18"/>
    </row>
    <row r="100" spans="3:9" x14ac:dyDescent="0.3">
      <c r="C100" s="15" t="s">
        <v>167</v>
      </c>
      <c r="D100" s="9"/>
      <c r="E100" s="9"/>
      <c r="F100" s="18"/>
      <c r="G100" s="18"/>
      <c r="H100" s="18"/>
      <c r="I100" s="18"/>
    </row>
    <row r="101" spans="3:9" x14ac:dyDescent="0.3">
      <c r="C101" s="9" t="s">
        <v>82</v>
      </c>
      <c r="D101" s="10">
        <v>500</v>
      </c>
      <c r="E101" s="19">
        <f t="shared" ref="E101:E102" si="14">D101/1700</f>
        <v>0.29411764705882354</v>
      </c>
      <c r="F101" s="18"/>
      <c r="G101" s="18"/>
      <c r="H101" s="18"/>
      <c r="I101" s="18"/>
    </row>
    <row r="102" spans="3:9" x14ac:dyDescent="0.3">
      <c r="C102" s="9" t="s">
        <v>83</v>
      </c>
      <c r="D102" s="10">
        <v>1200</v>
      </c>
      <c r="E102" s="19">
        <f t="shared" si="14"/>
        <v>0.70588235294117652</v>
      </c>
      <c r="F102" s="18"/>
      <c r="G102" s="18"/>
      <c r="H102" s="18"/>
      <c r="I102" s="18"/>
    </row>
    <row r="103" spans="3:9" x14ac:dyDescent="0.3">
      <c r="C103" s="15" t="s">
        <v>171</v>
      </c>
      <c r="D103" s="9"/>
      <c r="E103" s="9"/>
      <c r="F103" s="18"/>
      <c r="G103" s="18"/>
      <c r="H103" s="18"/>
      <c r="I103" s="18"/>
    </row>
    <row r="104" spans="3:9" x14ac:dyDescent="0.3">
      <c r="C104" s="9" t="s">
        <v>172</v>
      </c>
      <c r="D104" s="10">
        <v>301</v>
      </c>
      <c r="E104" s="19">
        <f t="shared" ref="E104:E106" si="15">D104/1700</f>
        <v>0.17705882352941177</v>
      </c>
      <c r="F104" s="18"/>
      <c r="G104" s="18"/>
      <c r="H104" s="18"/>
      <c r="I104" s="18"/>
    </row>
    <row r="105" spans="3:9" x14ac:dyDescent="0.3">
      <c r="C105" s="9" t="s">
        <v>173</v>
      </c>
      <c r="D105" s="10">
        <v>11</v>
      </c>
      <c r="E105" s="19">
        <f t="shared" si="15"/>
        <v>6.4705882352941177E-3</v>
      </c>
      <c r="F105" s="18"/>
      <c r="G105" s="18"/>
      <c r="H105" s="18"/>
      <c r="I105" s="18"/>
    </row>
    <row r="106" spans="3:9" x14ac:dyDescent="0.3">
      <c r="C106" s="9" t="s">
        <v>174</v>
      </c>
      <c r="D106" s="10">
        <v>888</v>
      </c>
      <c r="E106" s="19">
        <f t="shared" si="15"/>
        <v>0.52235294117647058</v>
      </c>
      <c r="F106" s="18"/>
      <c r="G106" s="18"/>
      <c r="H106" s="18"/>
      <c r="I106" s="18"/>
    </row>
    <row r="107" spans="3:9" x14ac:dyDescent="0.3">
      <c r="C107" s="20" t="s">
        <v>849</v>
      </c>
      <c r="D107" s="20"/>
      <c r="E107" s="20"/>
      <c r="F107" s="18"/>
      <c r="G107" s="18"/>
      <c r="H107" s="18"/>
      <c r="I107" s="18"/>
    </row>
    <row r="108" spans="3:9" x14ac:dyDescent="0.3">
      <c r="C108" s="40" t="s">
        <v>309</v>
      </c>
      <c r="D108" s="41">
        <v>118</v>
      </c>
      <c r="E108" s="19">
        <f t="shared" ref="E108:E111" si="16">D108/1700</f>
        <v>6.9411764705882353E-2</v>
      </c>
      <c r="F108" s="18"/>
      <c r="G108" s="18"/>
      <c r="H108" s="18"/>
      <c r="I108" s="18"/>
    </row>
    <row r="109" spans="3:9" x14ac:dyDescent="0.3">
      <c r="C109" s="40" t="s">
        <v>453</v>
      </c>
      <c r="D109" s="41">
        <v>946</v>
      </c>
      <c r="E109" s="19">
        <f t="shared" si="16"/>
        <v>0.55647058823529416</v>
      </c>
      <c r="F109" s="18"/>
      <c r="G109" s="18"/>
      <c r="H109" s="18"/>
      <c r="I109" s="18"/>
    </row>
    <row r="110" spans="3:9" x14ac:dyDescent="0.3">
      <c r="C110" s="40" t="s">
        <v>454</v>
      </c>
      <c r="D110" s="41">
        <v>602</v>
      </c>
      <c r="E110" s="19">
        <f t="shared" si="16"/>
        <v>0.35411764705882354</v>
      </c>
      <c r="F110" s="18"/>
      <c r="G110" s="18"/>
      <c r="H110" s="18"/>
      <c r="I110" s="18"/>
    </row>
    <row r="111" spans="3:9" x14ac:dyDescent="0.3">
      <c r="C111" s="40" t="s">
        <v>455</v>
      </c>
      <c r="D111" s="41">
        <v>34</v>
      </c>
      <c r="E111" s="19">
        <f t="shared" si="16"/>
        <v>0.02</v>
      </c>
      <c r="F111" s="18"/>
      <c r="G111" s="18"/>
      <c r="H111" s="18"/>
      <c r="I111" s="18"/>
    </row>
    <row r="112" spans="3:9" ht="24" x14ac:dyDescent="0.3">
      <c r="C112" s="15" t="s">
        <v>182</v>
      </c>
      <c r="D112" s="9"/>
      <c r="E112" s="9"/>
      <c r="F112" s="18"/>
      <c r="G112" s="18"/>
      <c r="H112" s="18"/>
      <c r="I112" s="18"/>
    </row>
    <row r="113" spans="3:9" x14ac:dyDescent="0.3">
      <c r="C113" s="9" t="s">
        <v>183</v>
      </c>
      <c r="D113" s="10">
        <v>170</v>
      </c>
      <c r="E113" s="19">
        <f t="shared" ref="E113:E121" si="17">D113/1700</f>
        <v>0.1</v>
      </c>
      <c r="F113" s="18"/>
      <c r="G113" s="18"/>
      <c r="H113" s="18"/>
      <c r="I113" s="18"/>
    </row>
    <row r="114" spans="3:9" x14ac:dyDescent="0.3">
      <c r="C114" s="9" t="s">
        <v>184</v>
      </c>
      <c r="D114" s="10">
        <v>40</v>
      </c>
      <c r="E114" s="19">
        <f t="shared" si="17"/>
        <v>2.3529411764705882E-2</v>
      </c>
      <c r="F114" s="18"/>
      <c r="G114" s="18"/>
      <c r="H114" s="18"/>
      <c r="I114" s="18"/>
    </row>
    <row r="115" spans="3:9" x14ac:dyDescent="0.3">
      <c r="C115" s="9" t="s">
        <v>185</v>
      </c>
      <c r="D115" s="10">
        <v>22</v>
      </c>
      <c r="E115" s="19">
        <f t="shared" si="17"/>
        <v>1.2941176470588235E-2</v>
      </c>
      <c r="F115" s="18"/>
      <c r="G115" s="18"/>
      <c r="H115" s="18"/>
      <c r="I115" s="18"/>
    </row>
    <row r="116" spans="3:9" x14ac:dyDescent="0.3">
      <c r="C116" s="9" t="s">
        <v>82</v>
      </c>
      <c r="D116" s="10">
        <v>1468</v>
      </c>
      <c r="E116" s="19">
        <f t="shared" si="17"/>
        <v>0.86352941176470588</v>
      </c>
      <c r="F116" s="18"/>
      <c r="G116" s="18"/>
      <c r="H116" s="18"/>
      <c r="I116" s="18"/>
    </row>
    <row r="117" spans="3:9" x14ac:dyDescent="0.3">
      <c r="C117" s="15" t="s">
        <v>186</v>
      </c>
      <c r="D117" s="10">
        <v>12</v>
      </c>
      <c r="E117" s="19">
        <f t="shared" si="17"/>
        <v>7.058823529411765E-3</v>
      </c>
      <c r="F117" s="18"/>
      <c r="G117" s="18"/>
      <c r="H117" s="18"/>
      <c r="I117" s="18"/>
    </row>
    <row r="118" spans="3:9" x14ac:dyDescent="0.3">
      <c r="C118" s="15" t="s">
        <v>187</v>
      </c>
      <c r="D118" s="10">
        <v>8</v>
      </c>
      <c r="E118" s="19">
        <f t="shared" si="17"/>
        <v>4.7058823529411761E-3</v>
      </c>
      <c r="F118" s="18"/>
      <c r="G118" s="18"/>
      <c r="H118" s="18"/>
      <c r="I118" s="18"/>
    </row>
    <row r="119" spans="3:9" x14ac:dyDescent="0.3">
      <c r="C119" s="15" t="s">
        <v>188</v>
      </c>
      <c r="D119" s="10">
        <v>22</v>
      </c>
      <c r="E119" s="19">
        <f t="shared" si="17"/>
        <v>1.2941176470588235E-2</v>
      </c>
      <c r="F119" s="18"/>
      <c r="G119" s="18"/>
      <c r="H119" s="18"/>
      <c r="I119" s="18"/>
    </row>
    <row r="120" spans="3:9" x14ac:dyDescent="0.3">
      <c r="C120" s="15" t="s">
        <v>189</v>
      </c>
      <c r="D120" s="10">
        <v>19</v>
      </c>
      <c r="E120" s="19">
        <f t="shared" si="17"/>
        <v>1.1176470588235295E-2</v>
      </c>
      <c r="F120" s="18"/>
      <c r="G120" s="18"/>
      <c r="H120" s="18"/>
      <c r="I120" s="18"/>
    </row>
    <row r="121" spans="3:9" x14ac:dyDescent="0.3">
      <c r="C121" s="15" t="s">
        <v>190</v>
      </c>
      <c r="D121" s="10">
        <v>1544</v>
      </c>
      <c r="E121" s="19">
        <f t="shared" si="17"/>
        <v>0.90823529411764703</v>
      </c>
      <c r="F121" s="18"/>
      <c r="G121" s="18"/>
      <c r="H121" s="18"/>
      <c r="I121" s="18"/>
    </row>
    <row r="122" spans="3:9" x14ac:dyDescent="0.3">
      <c r="C122" s="3" t="s">
        <v>339</v>
      </c>
      <c r="D122" s="5">
        <v>3.6364705882352939</v>
      </c>
      <c r="E122" s="5">
        <v>2.4515720081373589</v>
      </c>
      <c r="F122" s="18"/>
      <c r="G122" s="18"/>
      <c r="H122" s="18"/>
      <c r="I122" s="18"/>
    </row>
    <row r="123" spans="3:9" x14ac:dyDescent="0.3">
      <c r="C123" s="9" t="s">
        <v>675</v>
      </c>
      <c r="D123" s="5">
        <v>140.60764705882352</v>
      </c>
      <c r="E123" s="5">
        <v>32.206690677857743</v>
      </c>
      <c r="F123" s="18"/>
      <c r="G123" s="18"/>
      <c r="H123" s="18"/>
      <c r="I123" s="18"/>
    </row>
    <row r="124" spans="3:9" x14ac:dyDescent="0.3">
      <c r="C124" s="9" t="s">
        <v>674</v>
      </c>
      <c r="D124" s="5">
        <v>94.641176470588235</v>
      </c>
      <c r="E124" s="5">
        <v>25.450839150160782</v>
      </c>
      <c r="F124" s="18"/>
      <c r="G124" s="18"/>
      <c r="H124" s="18"/>
      <c r="I124" s="18"/>
    </row>
    <row r="125" spans="3:9" x14ac:dyDescent="0.3">
      <c r="F125" s="18"/>
      <c r="G125" s="18"/>
      <c r="H125" s="18"/>
      <c r="I125" s="18"/>
    </row>
  </sheetData>
  <sortState ref="D36:E49">
    <sortCondition descending="1" ref="E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MULTI</vt:lpstr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2023-08-12T07:10:59Z</dcterms:modified>
</cp:coreProperties>
</file>