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ereshko/Desktop/Data By Figure/"/>
    </mc:Choice>
  </mc:AlternateContent>
  <xr:revisionPtr revIDLastSave="0" documentId="13_ncr:1_{0BF46289-06E9-0146-930A-4DF36DE4941A}" xr6:coauthVersionLast="45" xr6:coauthVersionMax="45" xr10:uidLastSave="{00000000-0000-0000-0000-000000000000}"/>
  <bookViews>
    <workbookView xWindow="1620" yWindow="500" windowWidth="26740" windowHeight="13960" activeTab="2" xr2:uid="{0E905107-A567-D249-A15C-976802D1D1E3}"/>
  </bookViews>
  <sheets>
    <sheet name="Figure_5B" sheetId="2" r:id="rId1"/>
    <sheet name="Figure_5D" sheetId="1" r:id="rId2"/>
    <sheet name="Figure_5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  <c r="E5" i="3"/>
  <c r="F5" i="3" s="1"/>
  <c r="E6" i="3"/>
  <c r="F6" i="3" s="1"/>
  <c r="E2" i="3"/>
  <c r="A4" i="3"/>
  <c r="E4" i="3" s="1"/>
  <c r="G4" i="3" s="1"/>
  <c r="A3" i="3"/>
  <c r="E3" i="3" s="1"/>
  <c r="G3" i="3" s="1"/>
  <c r="F3" i="3" l="1"/>
  <c r="F2" i="3"/>
  <c r="G2" i="3"/>
  <c r="G8" i="3" s="1"/>
  <c r="F4" i="3"/>
  <c r="F8" i="3" l="1"/>
  <c r="K6" i="1" l="1"/>
  <c r="E5" i="1"/>
  <c r="D6" i="1"/>
  <c r="E6" i="1" s="1"/>
  <c r="D7" i="1"/>
  <c r="E7" i="1" s="1"/>
  <c r="D8" i="1"/>
  <c r="E8" i="1" s="1"/>
  <c r="D4" i="1" l="1"/>
  <c r="E4" i="1" s="1"/>
  <c r="D11" i="1"/>
  <c r="E11" i="1" s="1"/>
  <c r="D14" i="1"/>
  <c r="E14" i="1" s="1"/>
  <c r="D2" i="1"/>
  <c r="E2" i="1" s="1"/>
  <c r="D9" i="1"/>
  <c r="E9" i="1" s="1"/>
  <c r="D13" i="1"/>
  <c r="E13" i="1" s="1"/>
  <c r="D3" i="1"/>
  <c r="E3" i="1" s="1"/>
  <c r="D10" i="1"/>
  <c r="D12" i="1"/>
  <c r="E10" i="1" l="1"/>
  <c r="E12" i="1"/>
</calcChain>
</file>

<file path=xl/sharedStrings.xml><?xml version="1.0" encoding="utf-8"?>
<sst xmlns="http://schemas.openxmlformats.org/spreadsheetml/2006/main" count="107" uniqueCount="44">
  <si>
    <t>Subtype</t>
  </si>
  <si>
    <t>YES</t>
  </si>
  <si>
    <t>NO</t>
  </si>
  <si>
    <t>TOTAL</t>
  </si>
  <si>
    <t>FRACTION WITH SSTR3</t>
  </si>
  <si>
    <t>Experiment</t>
  </si>
  <si>
    <t>SOM</t>
  </si>
  <si>
    <t>S42</t>
  </si>
  <si>
    <t>PV</t>
  </si>
  <si>
    <t>S44</t>
  </si>
  <si>
    <t>ChAT</t>
  </si>
  <si>
    <t>GAD67</t>
  </si>
  <si>
    <t>S46</t>
  </si>
  <si>
    <t>S43</t>
  </si>
  <si>
    <t>SSTR3+</t>
  </si>
  <si>
    <t>SSTR3-</t>
  </si>
  <si>
    <t>Total</t>
  </si>
  <si>
    <t>S45</t>
  </si>
  <si>
    <t>SSTR3</t>
  </si>
  <si>
    <t>Fraction</t>
  </si>
  <si>
    <t>EXC</t>
  </si>
  <si>
    <t>SUMMARY</t>
  </si>
  <si>
    <t>Layer</t>
  </si>
  <si>
    <t>AC3 only</t>
  </si>
  <si>
    <t>SSTR3 only</t>
  </si>
  <si>
    <t>both</t>
  </si>
  <si>
    <t>L2_3</t>
  </si>
  <si>
    <t>S39</t>
  </si>
  <si>
    <t>L2/3</t>
  </si>
  <si>
    <t>L4</t>
  </si>
  <si>
    <t>L5_6</t>
  </si>
  <si>
    <t>L5</t>
  </si>
  <si>
    <t>S38</t>
  </si>
  <si>
    <t>S34</t>
  </si>
  <si>
    <t>AVG</t>
  </si>
  <si>
    <t>pos</t>
  </si>
  <si>
    <t>neg</t>
  </si>
  <si>
    <t>SSTR3_GAD-</t>
  </si>
  <si>
    <t>SSTR3_GAD+</t>
  </si>
  <si>
    <t>ARL13b_only</t>
  </si>
  <si>
    <t>SSTR3_only</t>
  </si>
  <si>
    <t>Fraction GAD-SSTR3+</t>
  </si>
  <si>
    <t>Fraction GAD+SSTR3+</t>
  </si>
  <si>
    <t>SSTR3+GAD+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</si>
</sst>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8300-C38E-D34D-9B34-BCF79561145D}">
  <dimension ref="A1:L10"/>
  <sheetViews>
    <sheetView workbookViewId="0">
      <selection activeCell="M22" sqref="M22"/>
    </sheetView>
  </sheetViews>
  <sheetFormatPr baseColWidth="10" defaultRowHeight="16" x14ac:dyDescent="0.2"/>
  <sheetData>
    <row r="1" spans="1:12" x14ac:dyDescent="0.2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16</v>
      </c>
      <c r="G1" t="s">
        <v>34</v>
      </c>
      <c r="J1" t="s">
        <v>21</v>
      </c>
    </row>
    <row r="2" spans="1:12" ht="17" thickBot="1" x14ac:dyDescent="0.25">
      <c r="A2" t="s">
        <v>27</v>
      </c>
      <c r="B2" t="s">
        <v>28</v>
      </c>
      <c r="C2">
        <v>1</v>
      </c>
      <c r="D2">
        <v>0</v>
      </c>
      <c r="E2">
        <v>50</v>
      </c>
      <c r="F2">
        <v>51</v>
      </c>
      <c r="G2">
        <v>1.9607843E-2</v>
      </c>
      <c r="J2" t="s">
        <v>22</v>
      </c>
      <c r="K2" t="s">
        <v>18</v>
      </c>
      <c r="L2" t="s">
        <v>19</v>
      </c>
    </row>
    <row r="3" spans="1:12" x14ac:dyDescent="0.2">
      <c r="A3" t="s">
        <v>32</v>
      </c>
      <c r="B3" t="s">
        <v>28</v>
      </c>
      <c r="C3">
        <v>3</v>
      </c>
      <c r="D3">
        <v>0</v>
      </c>
      <c r="E3">
        <v>50</v>
      </c>
      <c r="F3">
        <v>53</v>
      </c>
      <c r="G3">
        <v>5.6603774000000003E-2</v>
      </c>
      <c r="J3" s="2" t="s">
        <v>26</v>
      </c>
      <c r="K3" s="3" t="s">
        <v>35</v>
      </c>
      <c r="L3" s="4">
        <v>0.97459612799999995</v>
      </c>
    </row>
    <row r="4" spans="1:12" x14ac:dyDescent="0.2">
      <c r="A4" t="s">
        <v>33</v>
      </c>
      <c r="B4" t="s">
        <v>28</v>
      </c>
      <c r="C4">
        <v>0</v>
      </c>
      <c r="D4">
        <v>0</v>
      </c>
      <c r="E4">
        <v>50</v>
      </c>
      <c r="F4">
        <v>50</v>
      </c>
      <c r="G4">
        <v>0</v>
      </c>
      <c r="J4" s="5" t="s">
        <v>26</v>
      </c>
      <c r="K4" s="6" t="s">
        <v>36</v>
      </c>
      <c r="L4" s="7">
        <v>2.5403872000000001E-2</v>
      </c>
    </row>
    <row r="5" spans="1:12" x14ac:dyDescent="0.2">
      <c r="A5" t="s">
        <v>27</v>
      </c>
      <c r="B5" t="s">
        <v>29</v>
      </c>
      <c r="C5">
        <v>0</v>
      </c>
      <c r="D5">
        <v>0</v>
      </c>
      <c r="E5">
        <v>50</v>
      </c>
      <c r="F5">
        <v>50</v>
      </c>
      <c r="G5">
        <v>0</v>
      </c>
      <c r="J5" s="5" t="s">
        <v>29</v>
      </c>
      <c r="K5" s="6" t="s">
        <v>35</v>
      </c>
      <c r="L5" s="7">
        <v>1</v>
      </c>
    </row>
    <row r="6" spans="1:12" x14ac:dyDescent="0.2">
      <c r="A6" t="s">
        <v>32</v>
      </c>
      <c r="B6" t="s">
        <v>29</v>
      </c>
      <c r="C6">
        <v>0</v>
      </c>
      <c r="D6">
        <v>0</v>
      </c>
      <c r="E6">
        <v>50</v>
      </c>
      <c r="F6">
        <v>50</v>
      </c>
      <c r="G6">
        <v>0</v>
      </c>
      <c r="J6" s="5" t="s">
        <v>29</v>
      </c>
      <c r="K6" s="6" t="s">
        <v>36</v>
      </c>
      <c r="L6" s="7">
        <v>0</v>
      </c>
    </row>
    <row r="7" spans="1:12" x14ac:dyDescent="0.2">
      <c r="A7" t="s">
        <v>33</v>
      </c>
      <c r="B7" t="s">
        <v>29</v>
      </c>
      <c r="C7">
        <v>0</v>
      </c>
      <c r="D7">
        <v>0</v>
      </c>
      <c r="E7">
        <v>50</v>
      </c>
      <c r="F7">
        <v>50</v>
      </c>
      <c r="G7">
        <v>0</v>
      </c>
      <c r="J7" s="5" t="s">
        <v>30</v>
      </c>
      <c r="K7" s="6" t="s">
        <v>35</v>
      </c>
      <c r="L7" s="7">
        <v>0.95572820300000005</v>
      </c>
    </row>
    <row r="8" spans="1:12" ht="17" thickBot="1" x14ac:dyDescent="0.25">
      <c r="A8" t="s">
        <v>27</v>
      </c>
      <c r="B8" t="s">
        <v>31</v>
      </c>
      <c r="C8">
        <v>1</v>
      </c>
      <c r="D8">
        <v>0</v>
      </c>
      <c r="E8">
        <v>50</v>
      </c>
      <c r="F8">
        <v>51</v>
      </c>
      <c r="G8">
        <v>1.9607843E-2</v>
      </c>
      <c r="J8" s="8" t="s">
        <v>30</v>
      </c>
      <c r="K8" s="9" t="s">
        <v>36</v>
      </c>
      <c r="L8" s="10">
        <v>4.4271797000000002E-2</v>
      </c>
    </row>
    <row r="9" spans="1:12" x14ac:dyDescent="0.2">
      <c r="A9" t="s">
        <v>32</v>
      </c>
      <c r="B9" t="s">
        <v>31</v>
      </c>
      <c r="C9">
        <v>3</v>
      </c>
      <c r="D9">
        <v>0</v>
      </c>
      <c r="E9">
        <v>50</v>
      </c>
      <c r="F9">
        <v>53</v>
      </c>
      <c r="G9">
        <v>5.6603774000000003E-2</v>
      </c>
    </row>
    <row r="10" spans="1:12" x14ac:dyDescent="0.2">
      <c r="A10" t="s">
        <v>33</v>
      </c>
      <c r="B10" t="s">
        <v>31</v>
      </c>
      <c r="C10">
        <v>3</v>
      </c>
      <c r="D10">
        <v>0</v>
      </c>
      <c r="E10">
        <v>50</v>
      </c>
      <c r="F10">
        <v>53</v>
      </c>
      <c r="G10">
        <v>5.6603774000000003E-2</v>
      </c>
    </row>
  </sheetData>
  <sortState xmlns:xlrd2="http://schemas.microsoft.com/office/spreadsheetml/2017/richdata2" ref="E2:K18">
    <sortCondition ref="F2:F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CEB7-62E5-344D-BC71-C8DC4C8B8938}">
  <dimension ref="A1:K14"/>
  <sheetViews>
    <sheetView workbookViewId="0">
      <selection activeCell="F19" sqref="F19"/>
    </sheetView>
  </sheetViews>
  <sheetFormatPr baseColWidth="10" defaultColWidth="11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21</v>
      </c>
    </row>
    <row r="2" spans="1:11" ht="17" thickBot="1" x14ac:dyDescent="0.25">
      <c r="A2" t="s">
        <v>10</v>
      </c>
      <c r="B2">
        <v>0</v>
      </c>
      <c r="C2">
        <v>10</v>
      </c>
      <c r="D2">
        <f>B2+C2</f>
        <v>10</v>
      </c>
      <c r="E2">
        <f t="shared" ref="E2:E14" si="0">B2/D2</f>
        <v>0</v>
      </c>
      <c r="F2" t="s">
        <v>13</v>
      </c>
      <c r="I2" t="s">
        <v>0</v>
      </c>
      <c r="J2" t="s">
        <v>18</v>
      </c>
      <c r="K2" t="s">
        <v>19</v>
      </c>
    </row>
    <row r="3" spans="1:11" x14ac:dyDescent="0.2">
      <c r="A3" t="s">
        <v>10</v>
      </c>
      <c r="B3">
        <v>0</v>
      </c>
      <c r="C3">
        <v>10</v>
      </c>
      <c r="D3">
        <f>B3+C3</f>
        <v>10</v>
      </c>
      <c r="E3">
        <f t="shared" si="0"/>
        <v>0</v>
      </c>
      <c r="F3" t="s">
        <v>9</v>
      </c>
      <c r="I3" s="2" t="s">
        <v>10</v>
      </c>
      <c r="J3" s="3" t="s">
        <v>14</v>
      </c>
      <c r="K3" s="4">
        <v>0</v>
      </c>
    </row>
    <row r="4" spans="1:11" x14ac:dyDescent="0.2">
      <c r="A4" t="s">
        <v>10</v>
      </c>
      <c r="B4">
        <v>0</v>
      </c>
      <c r="C4">
        <v>11</v>
      </c>
      <c r="D4">
        <f>B4+C4</f>
        <v>11</v>
      </c>
      <c r="E4">
        <f t="shared" si="0"/>
        <v>0</v>
      </c>
      <c r="F4" t="s">
        <v>12</v>
      </c>
      <c r="I4" s="5" t="s">
        <v>10</v>
      </c>
      <c r="J4" s="6" t="s">
        <v>15</v>
      </c>
      <c r="K4" s="7">
        <v>1</v>
      </c>
    </row>
    <row r="5" spans="1:11" x14ac:dyDescent="0.2">
      <c r="A5" t="s">
        <v>11</v>
      </c>
      <c r="B5">
        <v>4</v>
      </c>
      <c r="C5">
        <v>21</v>
      </c>
      <c r="D5">
        <v>25</v>
      </c>
      <c r="E5">
        <f t="shared" si="0"/>
        <v>0.16</v>
      </c>
      <c r="F5" t="s">
        <v>13</v>
      </c>
      <c r="I5" s="5" t="s">
        <v>11</v>
      </c>
      <c r="J5" s="6" t="s">
        <v>14</v>
      </c>
      <c r="K5" s="7">
        <v>9.5652173913043481E-2</v>
      </c>
    </row>
    <row r="6" spans="1:11" x14ac:dyDescent="0.2">
      <c r="A6" t="s">
        <v>11</v>
      </c>
      <c r="B6">
        <v>3</v>
      </c>
      <c r="C6">
        <v>27</v>
      </c>
      <c r="D6">
        <f t="shared" ref="D6:D14" si="1">B6+C6</f>
        <v>30</v>
      </c>
      <c r="E6" s="1">
        <f t="shared" si="0"/>
        <v>0.1</v>
      </c>
      <c r="F6" t="s">
        <v>9</v>
      </c>
      <c r="I6" s="5" t="s">
        <v>11</v>
      </c>
      <c r="J6" s="6" t="s">
        <v>15</v>
      </c>
      <c r="K6" s="7">
        <f>1-0.095652174</f>
        <v>0.90434782599999997</v>
      </c>
    </row>
    <row r="7" spans="1:11" x14ac:dyDescent="0.2">
      <c r="A7" t="s">
        <v>11</v>
      </c>
      <c r="B7">
        <v>2</v>
      </c>
      <c r="C7">
        <v>33</v>
      </c>
      <c r="D7">
        <f t="shared" si="1"/>
        <v>35</v>
      </c>
      <c r="E7" s="1">
        <f t="shared" si="0"/>
        <v>5.7142857142857141E-2</v>
      </c>
      <c r="F7" t="s">
        <v>17</v>
      </c>
      <c r="I7" s="5" t="s">
        <v>8</v>
      </c>
      <c r="J7" s="6" t="s">
        <v>14</v>
      </c>
      <c r="K7" s="7">
        <v>0.02</v>
      </c>
    </row>
    <row r="8" spans="1:11" x14ac:dyDescent="0.2">
      <c r="A8" t="s">
        <v>11</v>
      </c>
      <c r="B8">
        <v>2</v>
      </c>
      <c r="C8">
        <v>23</v>
      </c>
      <c r="D8">
        <f t="shared" si="1"/>
        <v>25</v>
      </c>
      <c r="E8">
        <f t="shared" si="0"/>
        <v>0.08</v>
      </c>
      <c r="F8" t="s">
        <v>12</v>
      </c>
      <c r="I8" s="5" t="s">
        <v>8</v>
      </c>
      <c r="J8" s="6" t="s">
        <v>15</v>
      </c>
      <c r="K8" s="7">
        <v>0.98</v>
      </c>
    </row>
    <row r="9" spans="1:11" x14ac:dyDescent="0.2">
      <c r="A9" t="s">
        <v>8</v>
      </c>
      <c r="B9">
        <v>2</v>
      </c>
      <c r="C9">
        <v>43</v>
      </c>
      <c r="D9">
        <f t="shared" si="1"/>
        <v>45</v>
      </c>
      <c r="E9">
        <f t="shared" si="0"/>
        <v>4.4444444444444446E-2</v>
      </c>
      <c r="F9" t="s">
        <v>13</v>
      </c>
      <c r="I9" s="5" t="s">
        <v>6</v>
      </c>
      <c r="J9" s="6" t="s">
        <v>14</v>
      </c>
      <c r="K9" s="7">
        <v>1.8181817999999999E-2</v>
      </c>
    </row>
    <row r="10" spans="1:11" x14ac:dyDescent="0.2">
      <c r="A10" t="s">
        <v>8</v>
      </c>
      <c r="B10">
        <v>0</v>
      </c>
      <c r="C10">
        <v>35</v>
      </c>
      <c r="D10">
        <f t="shared" si="1"/>
        <v>35</v>
      </c>
      <c r="E10">
        <f t="shared" si="0"/>
        <v>0</v>
      </c>
      <c r="F10" t="s">
        <v>9</v>
      </c>
      <c r="I10" s="5" t="s">
        <v>6</v>
      </c>
      <c r="J10" s="6" t="s">
        <v>15</v>
      </c>
      <c r="K10" s="7">
        <v>0.98181818200000004</v>
      </c>
    </row>
    <row r="11" spans="1:11" x14ac:dyDescent="0.2">
      <c r="A11" t="s">
        <v>8</v>
      </c>
      <c r="B11">
        <v>0</v>
      </c>
      <c r="C11">
        <v>20</v>
      </c>
      <c r="D11">
        <f t="shared" si="1"/>
        <v>20</v>
      </c>
      <c r="E11">
        <f t="shared" si="0"/>
        <v>0</v>
      </c>
      <c r="F11" t="s">
        <v>12</v>
      </c>
      <c r="I11" s="5" t="s">
        <v>20</v>
      </c>
      <c r="J11" s="6" t="s">
        <v>14</v>
      </c>
      <c r="K11" s="7">
        <v>0.97677477700000004</v>
      </c>
    </row>
    <row r="12" spans="1:11" ht="17" thickBot="1" x14ac:dyDescent="0.25">
      <c r="A12" t="s">
        <v>6</v>
      </c>
      <c r="B12">
        <v>1</v>
      </c>
      <c r="C12">
        <v>29</v>
      </c>
      <c r="D12">
        <f t="shared" si="1"/>
        <v>30</v>
      </c>
      <c r="E12">
        <f t="shared" si="0"/>
        <v>3.3333333333333333E-2</v>
      </c>
      <c r="F12" t="s">
        <v>7</v>
      </c>
      <c r="I12" s="8" t="s">
        <v>20</v>
      </c>
      <c r="J12" s="9" t="s">
        <v>15</v>
      </c>
      <c r="K12" s="10">
        <v>2.3225223E-2</v>
      </c>
    </row>
    <row r="13" spans="1:11" x14ac:dyDescent="0.2">
      <c r="A13" t="s">
        <v>6</v>
      </c>
      <c r="B13">
        <v>1</v>
      </c>
      <c r="C13">
        <v>39</v>
      </c>
      <c r="D13">
        <f t="shared" si="1"/>
        <v>40</v>
      </c>
      <c r="E13">
        <f t="shared" si="0"/>
        <v>2.5000000000000001E-2</v>
      </c>
      <c r="F13" t="s">
        <v>13</v>
      </c>
    </row>
    <row r="14" spans="1:11" x14ac:dyDescent="0.2">
      <c r="A14" t="s">
        <v>6</v>
      </c>
      <c r="B14">
        <v>0</v>
      </c>
      <c r="C14">
        <v>40</v>
      </c>
      <c r="D14">
        <f t="shared" si="1"/>
        <v>40</v>
      </c>
      <c r="E14">
        <f t="shared" si="0"/>
        <v>0</v>
      </c>
      <c r="F14" t="s">
        <v>9</v>
      </c>
    </row>
  </sheetData>
  <sortState xmlns:xlrd2="http://schemas.microsoft.com/office/spreadsheetml/2017/richdata2" ref="A2:F22">
    <sortCondition ref="A2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EFEC-C0FD-5546-BAE8-98D8E3D47D46}">
  <dimension ref="A1:K8"/>
  <sheetViews>
    <sheetView tabSelected="1" workbookViewId="0">
      <selection activeCell="I15" sqref="I15"/>
    </sheetView>
  </sheetViews>
  <sheetFormatPr baseColWidth="10" defaultRowHeight="16" x14ac:dyDescent="0.2"/>
  <cols>
    <col min="1" max="1" width="15.1640625" customWidth="1"/>
    <col min="6" max="6" width="22.83203125" customWidth="1"/>
    <col min="7" max="7" width="20" customWidth="1"/>
  </cols>
  <sheetData>
    <row r="1" spans="1:11" ht="17" thickBot="1" x14ac:dyDescent="0.25">
      <c r="A1" t="s">
        <v>39</v>
      </c>
      <c r="B1" t="s">
        <v>37</v>
      </c>
      <c r="C1" t="s">
        <v>40</v>
      </c>
      <c r="D1" t="s">
        <v>38</v>
      </c>
      <c r="E1" t="s">
        <v>16</v>
      </c>
      <c r="F1" t="s">
        <v>41</v>
      </c>
      <c r="G1" t="s">
        <v>42</v>
      </c>
      <c r="I1" s="6"/>
      <c r="J1" s="6" t="s">
        <v>21</v>
      </c>
    </row>
    <row r="2" spans="1:11" x14ac:dyDescent="0.2">
      <c r="A2">
        <v>126</v>
      </c>
      <c r="B2">
        <v>52</v>
      </c>
      <c r="D2">
        <v>2</v>
      </c>
      <c r="E2">
        <f>SUM(A2:D2)</f>
        <v>180</v>
      </c>
      <c r="F2">
        <f>B2/E2</f>
        <v>0.28888888888888886</v>
      </c>
      <c r="G2">
        <f>D2/E2</f>
        <v>1.1111111111111112E-2</v>
      </c>
      <c r="I2" s="2" t="s">
        <v>14</v>
      </c>
      <c r="J2" s="4">
        <f>F8*100</f>
        <v>34.857285140816543</v>
      </c>
      <c r="K2" s="6"/>
    </row>
    <row r="3" spans="1:11" ht="17" thickBot="1" x14ac:dyDescent="0.25">
      <c r="A3">
        <f>68+21</f>
        <v>89</v>
      </c>
      <c r="B3">
        <v>14</v>
      </c>
      <c r="D3">
        <v>1</v>
      </c>
      <c r="E3">
        <f>SUM(A3:D3)</f>
        <v>104</v>
      </c>
      <c r="F3">
        <f t="shared" ref="F3:F5" si="0">B3/E3</f>
        <v>0.13461538461538461</v>
      </c>
      <c r="G3">
        <f t="shared" ref="G3:G4" si="1">D3/E3</f>
        <v>9.6153846153846159E-3</v>
      </c>
      <c r="I3" s="8" t="s">
        <v>43</v>
      </c>
      <c r="J3" s="10">
        <f>G8*100</f>
        <v>1.2756785125206178</v>
      </c>
      <c r="K3" s="6"/>
    </row>
    <row r="4" spans="1:11" x14ac:dyDescent="0.2">
      <c r="A4">
        <f>45+33</f>
        <v>78</v>
      </c>
      <c r="B4">
        <v>34</v>
      </c>
      <c r="D4">
        <v>2</v>
      </c>
      <c r="E4">
        <f>SUM(A4:D4)</f>
        <v>114</v>
      </c>
      <c r="F4">
        <f t="shared" si="0"/>
        <v>0.2982456140350877</v>
      </c>
      <c r="G4">
        <f t="shared" si="1"/>
        <v>1.7543859649122806E-2</v>
      </c>
    </row>
    <row r="5" spans="1:11" x14ac:dyDescent="0.2">
      <c r="A5">
        <v>29</v>
      </c>
      <c r="B5">
        <v>26</v>
      </c>
      <c r="E5">
        <f t="shared" ref="E5:E6" si="2">SUM(A5:D5)</f>
        <v>55</v>
      </c>
      <c r="F5">
        <f t="shared" si="0"/>
        <v>0.47272727272727272</v>
      </c>
    </row>
    <row r="6" spans="1:11" x14ac:dyDescent="0.2">
      <c r="A6">
        <v>28</v>
      </c>
      <c r="B6">
        <v>33</v>
      </c>
      <c r="C6">
        <v>1</v>
      </c>
      <c r="E6">
        <f t="shared" si="2"/>
        <v>62</v>
      </c>
      <c r="F6">
        <f>(B6+C6)/E6</f>
        <v>0.54838709677419351</v>
      </c>
    </row>
    <row r="8" spans="1:11" x14ac:dyDescent="0.2">
      <c r="F8">
        <f>AVERAGE(F2:F6)</f>
        <v>0.34857285140816546</v>
      </c>
      <c r="G8">
        <f>AVERAGE(G2:G6)</f>
        <v>1.2756785125206178E-2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Figure_5B</vt:lpstr>
      <vt:lpstr>Figure_5D</vt:lpstr>
      <vt:lpstr>Figure_5F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2020-11-23T04:00:53Z</dcterms:created>
  <dcterms:modified xsi:type="dcterms:W3CDTF">2020-11-24T05:34:27Z</dcterms:modified>
</cp:coreProperties>
</file>