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LatheefS\Desktop\"/>
    </mc:Choice>
  </mc:AlternateContent>
  <xr:revisionPtr revIDLastSave="0" documentId="13_ncr:1_{D7BCB4C4-6EC5-4478-B8F3-A5C72590E05C}" xr6:coauthVersionLast="47" xr6:coauthVersionMax="47" xr10:uidLastSave="{00000000-0000-0000-0000-000000000000}"/>
  <bookViews>
    <workbookView xWindow="-110" yWindow="-110" windowWidth="19420" windowHeight="10420" xr2:uid="{89374CC5-7B87-4BDF-9956-8BCC2454AA50}"/>
  </bookViews>
  <sheets>
    <sheet name="Comp Structure" sheetId="1" r:id="rId1"/>
    <sheet name="Array" sheetId="9" state="hidden" r:id="rId2"/>
    <sheet name="TB-2 HRA" sheetId="2" r:id="rId3"/>
    <sheet name="TB-3 FR" sheetId="3" r:id="rId4"/>
    <sheet name="TB 4 LTA" sheetId="4" r:id="rId5"/>
    <sheet name="TB-5 CEA" sheetId="5" r:id="rId6"/>
    <sheet name="TB-6 TIA" sheetId="6" r:id="rId7"/>
    <sheet name="TB-1 Savings"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6" i="8" l="1"/>
  <c r="C27" i="8"/>
  <c r="E27" i="8"/>
  <c r="E36" i="8"/>
  <c r="E58" i="8"/>
  <c r="D58" i="8"/>
  <c r="D27" i="8"/>
  <c r="F16" i="1" l="1"/>
  <c r="E20" i="1"/>
  <c r="F10" i="1"/>
  <c r="F19" i="1"/>
  <c r="F18" i="1"/>
  <c r="F17" i="1"/>
  <c r="E15" i="1"/>
  <c r="F15" i="1" s="1"/>
  <c r="F7" i="1"/>
  <c r="C10" i="2" s="1"/>
  <c r="E4" i="1"/>
  <c r="E7" i="1" l="1"/>
  <c r="F14" i="1"/>
  <c r="E14" i="1" s="1"/>
  <c r="C9" i="2"/>
  <c r="F11" i="1" l="1"/>
  <c r="E11" i="1" s="1"/>
  <c r="E22" i="1" s="1"/>
  <c r="F22" i="1" s="1"/>
  <c r="E21" i="1"/>
  <c r="F21" i="1" s="1"/>
  <c r="C8" i="2"/>
  <c r="C11" i="2" s="1"/>
</calcChain>
</file>

<file path=xl/sharedStrings.xml><?xml version="1.0" encoding="utf-8"?>
<sst xmlns="http://schemas.openxmlformats.org/spreadsheetml/2006/main" count="210" uniqueCount="144">
  <si>
    <t>Leave Blank</t>
  </si>
  <si>
    <t>Bangalore Compensation Structure</t>
  </si>
  <si>
    <t>Amount</t>
  </si>
  <si>
    <t>Option</t>
  </si>
  <si>
    <t>Employee's Option</t>
  </si>
  <si>
    <t>Explanation</t>
  </si>
  <si>
    <t>Fill</t>
  </si>
  <si>
    <t>Sr. No.</t>
  </si>
  <si>
    <t>Compensation Component</t>
  </si>
  <si>
    <t>Description</t>
  </si>
  <si>
    <t>Monthly</t>
  </si>
  <si>
    <t>Yearly</t>
  </si>
  <si>
    <t>CTC Offerred</t>
  </si>
  <si>
    <t>Compensation offered as per the Offer Letter</t>
  </si>
  <si>
    <t>Fixed Component</t>
  </si>
  <si>
    <t>Basic Salary (BS)</t>
  </si>
  <si>
    <t>BS is 30% on CTC offerred</t>
  </si>
  <si>
    <t>Mandatory</t>
  </si>
  <si>
    <t>Statutory Allowance and Deductions</t>
  </si>
  <si>
    <t>Provident Fund</t>
  </si>
  <si>
    <t>Employer + Employee contribution @12% of basic Salary or 1800+1800</t>
  </si>
  <si>
    <t>Optional</t>
  </si>
  <si>
    <t>Yes- 12% of Basic Salary</t>
  </si>
  <si>
    <t>1. If you choose no then No PF for the entire year, please not that if you ever had any PF account then you are mandatorily covered and there is no option for opting out of it.
2. If you choose Yes-12% then 12% of your basic salary from both employer and employee will be deducted
3. If you choose Yes-1800 then 1800 + 1800 will be deducted as Employer + Employee contribution.</t>
  </si>
  <si>
    <t>Gratuity</t>
  </si>
  <si>
    <t>Statutory component calculated @ 15/26 of monthly basic for every completed year of service</t>
  </si>
  <si>
    <t>Variable Components</t>
  </si>
  <si>
    <t>TAB-2</t>
  </si>
  <si>
    <t>House Rent Allowance (HRA)</t>
  </si>
  <si>
    <t>HRA is offerred as per Income Tax Rules See TAB-2</t>
  </si>
  <si>
    <t>TAB-3</t>
  </si>
  <si>
    <t>Fuel Reimbursement (FR)</t>
  </si>
  <si>
    <t>As per Company Policy, See TAB-3</t>
  </si>
  <si>
    <t>No</t>
  </si>
  <si>
    <t>Choose Yes or No</t>
  </si>
  <si>
    <t>TAB-4</t>
  </si>
  <si>
    <t>Leave Travel Allowance (LTA)</t>
  </si>
  <si>
    <t>INR 2,500 per month.As per Income Tax Act, See TAB-4</t>
  </si>
  <si>
    <t>TAB-5</t>
  </si>
  <si>
    <t>Children's Education Allowance (CEA)</t>
  </si>
  <si>
    <t>INR 100per month/Per Child</t>
  </si>
  <si>
    <t>SODEXO</t>
  </si>
  <si>
    <t>Food Card with INR 3300 monthly recharge</t>
  </si>
  <si>
    <t>TAB-6</t>
  </si>
  <si>
    <t>Telephone &amp; Internet Allowance (TIA)</t>
  </si>
  <si>
    <t>INR 1500 Per Month</t>
  </si>
  <si>
    <t>Car Maintenance</t>
  </si>
  <si>
    <t>If CTC more than 10 Lacs than 40000 Per Annum othrewise 20000</t>
  </si>
  <si>
    <t>Other Allowance</t>
  </si>
  <si>
    <t>Balancing Figure allowance</t>
  </si>
  <si>
    <t>Yes</t>
  </si>
  <si>
    <t>Yes- 1800</t>
  </si>
  <si>
    <r>
      <t>Section 80C, 80CCC, 80CCD</t>
    </r>
    <r>
      <rPr>
        <sz val="10"/>
        <color rgb="FF444444"/>
        <rFont val="Arial"/>
        <family val="2"/>
      </rPr>
      <t>   Max Limit:  1,50,000</t>
    </r>
  </si>
  <si>
    <t>#</t>
  </si>
  <si>
    <t>Particulars</t>
  </si>
  <si>
    <t>Max Limit</t>
  </si>
  <si>
    <t>Declared</t>
  </si>
  <si>
    <t>Actuals</t>
  </si>
  <si>
    <t>80C - 5 Years of Fixed Deposit in Scheduled Bank</t>
  </si>
  <si>
    <t>80C - Children Tuition Fees</t>
  </si>
  <si>
    <t>80CCC - Contribution to Pension Fund</t>
  </si>
  <si>
    <t>80C - Deposit in NSC</t>
  </si>
  <si>
    <t>80C - Deposit in NSS</t>
  </si>
  <si>
    <t>80C - Deposit in Post Office Savings Schemes</t>
  </si>
  <si>
    <t>80C - Equity Linked Savings Scheme ( ELSS )</t>
  </si>
  <si>
    <t>80C - Interest on NSC Reinvested</t>
  </si>
  <si>
    <t>80C - Kisan Vikas Patra (KVP)</t>
  </si>
  <si>
    <t>80C - Life Insurance Premium</t>
  </si>
  <si>
    <t>80C - Long term Infrastructure Bonds</t>
  </si>
  <si>
    <t>80C - Mutual Funds</t>
  </si>
  <si>
    <t>80C - NABARD Rural Bonds</t>
  </si>
  <si>
    <t>80C - National Pension Scheme</t>
  </si>
  <si>
    <t>80C - NHB Scheme</t>
  </si>
  <si>
    <t>80C - Post office time deposit for 5 years</t>
  </si>
  <si>
    <t>80C - Pradhan Mantri Suraksha Bima Yojana</t>
  </si>
  <si>
    <t>80C - Public Provident Fund</t>
  </si>
  <si>
    <t>80C - Repayment of Housing loan(Principal amount)</t>
  </si>
  <si>
    <t>80C - Stamp duty and Registration charges</t>
  </si>
  <si>
    <t>80C - Sukanya Samriddhi Yojana</t>
  </si>
  <si>
    <t>80C - Unit Linked Insurance Premium (ULIP)</t>
  </si>
  <si>
    <t>Total</t>
  </si>
  <si>
    <r>
      <t>Section 80D</t>
    </r>
    <r>
      <rPr>
        <sz val="10"/>
        <color rgb="FF444444"/>
        <rFont val="Arial"/>
        <family val="2"/>
      </rPr>
      <t>   </t>
    </r>
  </si>
  <si>
    <t>80D - Preventive Health Checkup - Dependant Parents</t>
  </si>
  <si>
    <t>80D - Medical Bills - Senior Citizen</t>
  </si>
  <si>
    <t>80D - Medical Insurance Premium</t>
  </si>
  <si>
    <t>80D - Medical Insurance Premium - Dependant Parents</t>
  </si>
  <si>
    <t>80D - Preventive Health Check-up</t>
  </si>
  <si>
    <t>Others</t>
  </si>
  <si>
    <t>80EE - Additional Interest on housing loan borrowed as on 1st Apr 2016</t>
  </si>
  <si>
    <t>80CCD1(B) - Contribution to NPS 2015</t>
  </si>
  <si>
    <t>80EEA - Additional Interest on Housing loan borrowed as on 1st Apr 2019</t>
  </si>
  <si>
    <t>80EEB - Interest on Electric Vehicle borrowed as on 1st Apr 2019</t>
  </si>
  <si>
    <t>80TTB - Interest on Deposits in Savings Account, FDs, Post Office And Cooperative Society for Senior Citizen</t>
  </si>
  <si>
    <t>80G - Donation - 100% Exemption</t>
  </si>
  <si>
    <t>80G - Donation - 50% Exemption</t>
  </si>
  <si>
    <t>80G - Donation - Children Education</t>
  </si>
  <si>
    <t>80G - Donation - Political Parties</t>
  </si>
  <si>
    <t>80TTA - Interest on Deposits in Savings Account, FDs, Post Office And Cooperative Society</t>
  </si>
  <si>
    <t>80E - Interest on Loan of higher Self education</t>
  </si>
  <si>
    <t>80DD - Medical Treatment / Insurance of handicapped Dependant</t>
  </si>
  <si>
    <t>80DD - Medical Treatment / Insurance of handicapped Dependant (Severe)</t>
  </si>
  <si>
    <t>80DDB - Medical Treatment ( Specified Disease only )</t>
  </si>
  <si>
    <t>80DDB - Medical Treatment (Specified Disease only)- Senior Citizen</t>
  </si>
  <si>
    <t>80U - Permanent Physical disability (Above 40%)</t>
  </si>
  <si>
    <t>80U - Permanent Physical disability (Below 40%)</t>
  </si>
  <si>
    <t>80CCG - Rajiv Gandhi Equity Scheme</t>
  </si>
  <si>
    <t>Home</t>
  </si>
  <si>
    <t>Rule- The HRA deduction will be allowed on least of the below three (Take Annual Figures)
1. Actual HRA received from the Employer.
2. Actual Monthly Rent Paid LESS 10% of Basis Salary
3. 50% of basic salary if he resides in Delhi, Chennai, Kolkata, or Mumbai; 40% if his residence is in any other city.
** If monthly rent is more than 15K then PAN NUMBER of Landlord is mandatory.</t>
  </si>
  <si>
    <t>Link</t>
  </si>
  <si>
    <t>https://cleartax.in/s/hra-house-rent-allowance</t>
  </si>
  <si>
    <t>Calculate your HRA here</t>
  </si>
  <si>
    <t>Actual HRA Received</t>
  </si>
  <si>
    <t>Actual Monthly Rent Paid LESS 10% of Basis Salary</t>
  </si>
  <si>
    <t>50% of basic salary if he resides in Delhi, Chennai, Kolkata, or Mumbai; 40% if his residence is in any other city.</t>
  </si>
  <si>
    <t>Employee PAN Card Image</t>
  </si>
  <si>
    <t>Old Landlord PAN Card Image</t>
  </si>
  <si>
    <t>New Landlord PAN Card Image</t>
  </si>
  <si>
    <t>HRA Allowed under Income Tax</t>
  </si>
  <si>
    <t>PAN CARD IMAGE</t>
  </si>
  <si>
    <t>Guidelines-
1. Attach Signed PDF Copy of Rent receipts in Proof Column.
2. If you have changed your place then mention both the PAN Card numbers of old and new landlord provided that your rent per month exceeds 15K. It is always a good practice to have your Landlord's PAN number anyway.</t>
  </si>
  <si>
    <t>Investment Declaration</t>
  </si>
  <si>
    <t>Month</t>
  </si>
  <si>
    <t>Rent</t>
  </si>
  <si>
    <t>PAN of Landlord</t>
  </si>
  <si>
    <t>Proof</t>
  </si>
  <si>
    <t>As per company policy and as per Income Tax Act- Fuel reimbursement are only allowable as per Income Tax when:
1. You are the owner of Vechile
2. Vechile is used exclusively for Office purpose only.</t>
  </si>
  <si>
    <t>Vechile RC Copy</t>
  </si>
  <si>
    <t>https://blog.zeta.tech/posts3/what-makes-fuel-allowance-one-of-the-most-relevant-employee-tax-benefits</t>
  </si>
  <si>
    <t>Guidelines-
1.For multiple Petrol Bunk receipts use from Column Proof 1 to Proof 5.
2. Name your file as; Petrol_Amount or Car Repair_Amount.
3. Try get invoice for your pertrol bunk receipts whenever you fill in and make sure that it is visibe properly.</t>
  </si>
  <si>
    <t>Monthly Expense</t>
  </si>
  <si>
    <t>Vechile Number</t>
  </si>
  <si>
    <t>Proof-1</t>
  </si>
  <si>
    <t>Proof-2</t>
  </si>
  <si>
    <t>Proof-3</t>
  </si>
  <si>
    <t>Proof-4</t>
  </si>
  <si>
    <t>Proof-5</t>
  </si>
  <si>
    <t>https://cleartax.in/s/tuition-fees-deduction-under-section-80c</t>
  </si>
  <si>
    <t>Employee ID</t>
  </si>
  <si>
    <t xml:space="preserve">Name </t>
  </si>
  <si>
    <t xml:space="preserve">Note: </t>
  </si>
  <si>
    <t>Investment Declaration &amp; submission is to be made via Greyt HR . The below is for Reference</t>
  </si>
  <si>
    <t>Guidelines-
1. LTA can only be claimed on actual travel cost. All the mediums of the travel i.e road, rail or air are claimable under LTA. However, the employee must submit a valid proof of cost to claim the leave travel allowance.
2. LTA can be claimed only on the travel expense. Food or stay or any such expenses excluding travel cannot be a part of it.
3. LTA can only be claimed on domestic travel expenses. You can not claim LTA on the expenses incurred during the international trip (if any) of the employee.
4. It should be noted that the employee can not claim LTA in every financial year. LTA can be claimed only for two journeys in a block of 4 years. The block years for the LTA purposes are decided by the government. The current running block for claiming LTA is calendar years 2022-2025. The last running block was 2018-2021.As the LTA can only be claimed when the employee has been on leave from work for travelling purposes, the employee should mark that period as ‘leave’.</t>
  </si>
  <si>
    <t xml:space="preserve">Deductions </t>
  </si>
  <si>
    <t xml:space="preserve">a. This tab captures your CTC flexible components preference for FY 2022-23.The options preferred now cannot be changed later during the year. 
b. Income Tax Declaration , Proof of investment &amp; reimbursment submission, payslip  issuance will be through GreytHR &amp; other tabs in this file are for awareness purpose .
    Please read &amp; understand carefully as prima facie queries are clearly addressed ,  so that you can have right Tax Planning.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</si>
</sst>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3" x14ac:knownFonts="1">
    <font>
      <sz val="11"/>
      <color theme="1"/>
      <name val="Calibri"/>
      <family val="2"/>
      <scheme val="minor"/>
    </font>
    <font>
      <sz val="11"/>
      <color theme="1"/>
      <name val="Calibri"/>
      <family val="2"/>
      <scheme val="minor"/>
    </font>
    <font>
      <sz val="11"/>
      <color theme="1"/>
      <name val="Calibri Light"/>
      <family val="2"/>
      <scheme val="major"/>
    </font>
    <font>
      <b/>
      <sz val="11"/>
      <color theme="1"/>
      <name val="Calibri Light"/>
      <family val="2"/>
      <scheme val="major"/>
    </font>
    <font>
      <u/>
      <sz val="11"/>
      <color theme="10"/>
      <name val="Calibri"/>
      <family val="2"/>
      <scheme val="minor"/>
    </font>
    <font>
      <u/>
      <sz val="11"/>
      <color theme="10"/>
      <name val="Calibri Light"/>
      <family val="2"/>
      <scheme val="major"/>
    </font>
    <font>
      <sz val="8"/>
      <name val="Calibri"/>
      <family val="2"/>
      <scheme val="minor"/>
    </font>
    <font>
      <b/>
      <sz val="10"/>
      <color rgb="FF444444"/>
      <name val="Arial"/>
      <family val="2"/>
    </font>
    <font>
      <sz val="10"/>
      <color rgb="FF444444"/>
      <name val="Arial"/>
      <family val="2"/>
    </font>
    <font>
      <b/>
      <sz val="10"/>
      <color rgb="FF606060"/>
      <name val="Arial"/>
      <family val="2"/>
    </font>
    <font>
      <sz val="10"/>
      <color rgb="FF333333"/>
      <name val="Arial"/>
      <family val="2"/>
    </font>
    <font>
      <b/>
      <sz val="11"/>
      <color theme="1"/>
      <name val="Calibri"/>
      <family val="2"/>
      <scheme val="minor"/>
    </font>
    <font>
      <b/>
      <u/>
      <sz val="11"/>
      <color theme="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FFFFFF"/>
        <bgColor indexed="64"/>
      </patternFill>
    </fill>
    <fill>
      <patternFill patternType="solid">
        <fgColor rgb="FFECECEC"/>
        <bgColor indexed="64"/>
      </patternFill>
    </fill>
    <fill>
      <patternFill patternType="solid">
        <fgColor rgb="FFE7F6FF"/>
        <bgColor indexed="64"/>
      </patternFill>
    </fill>
    <fill>
      <patternFill patternType="solid">
        <fgColor rgb="FFCDE3F2"/>
        <bgColor indexed="64"/>
      </patternFill>
    </fill>
    <fill>
      <patternFill patternType="solid">
        <fgColor theme="1"/>
        <bgColor indexed="64"/>
      </patternFill>
    </fill>
    <fill>
      <patternFill patternType="solid">
        <fgColor rgb="FFFFFF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rgb="FFC9D7E0"/>
      </top>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129">
    <xf numFmtId="0" fontId="0" fillId="0" borderId="0" xfId="0"/>
    <xf numFmtId="0" fontId="2" fillId="0" borderId="0" xfId="0" applyFont="1"/>
    <xf numFmtId="0" fontId="2" fillId="0" borderId="0" xfId="0" applyFont="1" applyAlignment="1">
      <alignment horizontal="center"/>
    </xf>
    <xf numFmtId="0" fontId="2" fillId="0" borderId="1" xfId="0" applyFont="1" applyBorder="1" applyAlignment="1">
      <alignment horizontal="center"/>
    </xf>
    <xf numFmtId="0" fontId="2" fillId="2" borderId="1" xfId="0" applyFont="1" applyFill="1" applyBorder="1" applyAlignment="1">
      <alignment horizontal="center"/>
    </xf>
    <xf numFmtId="0" fontId="2" fillId="0" borderId="1" xfId="0" applyFont="1" applyBorder="1"/>
    <xf numFmtId="0" fontId="4" fillId="0" borderId="0" xfId="2"/>
    <xf numFmtId="0" fontId="5" fillId="0" borderId="0" xfId="2" applyFont="1"/>
    <xf numFmtId="43" fontId="2" fillId="0" borderId="1" xfId="1" applyFont="1" applyBorder="1"/>
    <xf numFmtId="43" fontId="2" fillId="0" borderId="0" xfId="1" applyFont="1"/>
    <xf numFmtId="0" fontId="2" fillId="4" borderId="1" xfId="0" applyFont="1" applyFill="1" applyBorder="1" applyAlignment="1">
      <alignment horizontal="center"/>
    </xf>
    <xf numFmtId="0" fontId="2" fillId="2" borderId="1" xfId="0" applyFont="1" applyFill="1" applyBorder="1"/>
    <xf numFmtId="43" fontId="2" fillId="2" borderId="1" xfId="1" applyFont="1" applyFill="1" applyBorder="1"/>
    <xf numFmtId="43" fontId="3" fillId="2" borderId="1" xfId="1" applyFont="1" applyFill="1" applyBorder="1" applyAlignment="1">
      <alignment horizontal="center"/>
    </xf>
    <xf numFmtId="0" fontId="2" fillId="2" borderId="1" xfId="0" applyFont="1" applyFill="1" applyBorder="1" applyAlignment="1">
      <alignment horizontal="left" vertical="top" wrapText="1"/>
    </xf>
    <xf numFmtId="0" fontId="2" fillId="2" borderId="14" xfId="0" applyFont="1" applyFill="1" applyBorder="1"/>
    <xf numFmtId="0" fontId="2" fillId="2" borderId="15" xfId="0" applyFont="1" applyFill="1" applyBorder="1"/>
    <xf numFmtId="43" fontId="2" fillId="2" borderId="16" xfId="1" applyFont="1" applyFill="1" applyBorder="1"/>
    <xf numFmtId="0" fontId="2" fillId="2" borderId="17" xfId="0" applyFont="1" applyFill="1" applyBorder="1"/>
    <xf numFmtId="43" fontId="2" fillId="2" borderId="18" xfId="1" applyFont="1" applyFill="1" applyBorder="1"/>
    <xf numFmtId="0" fontId="2" fillId="2" borderId="19" xfId="0" applyFont="1" applyFill="1" applyBorder="1"/>
    <xf numFmtId="0" fontId="2" fillId="2" borderId="20" xfId="0" applyFont="1" applyFill="1" applyBorder="1"/>
    <xf numFmtId="43" fontId="2" fillId="2" borderId="21" xfId="1" applyFont="1" applyFill="1" applyBorder="1"/>
    <xf numFmtId="17" fontId="2" fillId="0" borderId="1" xfId="0" applyNumberFormat="1" applyFont="1" applyBorder="1" applyAlignment="1">
      <alignment horizontal="center" vertical="center"/>
    </xf>
    <xf numFmtId="17" fontId="2" fillId="0" borderId="13" xfId="0" applyNumberFormat="1" applyFont="1" applyBorder="1" applyAlignment="1">
      <alignment horizontal="center" vertical="center"/>
    </xf>
    <xf numFmtId="43" fontId="2" fillId="0" borderId="13" xfId="1" applyFont="1" applyBorder="1"/>
    <xf numFmtId="0" fontId="2" fillId="0" borderId="13" xfId="0" applyFont="1" applyBorder="1"/>
    <xf numFmtId="0" fontId="3" fillId="2" borderId="19" xfId="0" applyFont="1" applyFill="1" applyBorder="1" applyAlignment="1">
      <alignment horizontal="center"/>
    </xf>
    <xf numFmtId="43" fontId="3" fillId="2" borderId="20" xfId="1" applyFont="1" applyFill="1" applyBorder="1" applyAlignment="1">
      <alignment horizontal="center"/>
    </xf>
    <xf numFmtId="0" fontId="3" fillId="2" borderId="20" xfId="0" applyFont="1" applyFill="1" applyBorder="1" applyAlignment="1">
      <alignment horizontal="center"/>
    </xf>
    <xf numFmtId="0" fontId="3" fillId="2" borderId="21" xfId="0" applyFont="1" applyFill="1" applyBorder="1" applyAlignment="1">
      <alignment horizontal="center"/>
    </xf>
    <xf numFmtId="43" fontId="2" fillId="4" borderId="25" xfId="1" applyFont="1" applyFill="1" applyBorder="1"/>
    <xf numFmtId="0" fontId="0" fillId="5" borderId="29" xfId="0" applyFill="1" applyBorder="1"/>
    <xf numFmtId="0" fontId="9" fillId="7" borderId="1" xfId="0" applyFont="1" applyFill="1" applyBorder="1" applyAlignment="1">
      <alignment horizontal="center" wrapText="1"/>
    </xf>
    <xf numFmtId="0" fontId="0" fillId="0" borderId="1" xfId="0" applyBorder="1"/>
    <xf numFmtId="0" fontId="10" fillId="5" borderId="1" xfId="0" applyFont="1" applyFill="1" applyBorder="1" applyAlignment="1">
      <alignment horizontal="left" vertical="top" wrapText="1"/>
    </xf>
    <xf numFmtId="0" fontId="10" fillId="8" borderId="1" xfId="0" applyFont="1" applyFill="1" applyBorder="1" applyAlignment="1">
      <alignment horizontal="center" vertical="top" wrapText="1"/>
    </xf>
    <xf numFmtId="0" fontId="10" fillId="8" borderId="1" xfId="0" applyFont="1" applyFill="1" applyBorder="1" applyAlignment="1">
      <alignment horizontal="left" vertical="top" wrapText="1"/>
    </xf>
    <xf numFmtId="0" fontId="7" fillId="6" borderId="1" xfId="0" applyFont="1" applyFill="1" applyBorder="1" applyAlignment="1">
      <alignment vertical="top" wrapText="1"/>
    </xf>
    <xf numFmtId="0" fontId="2" fillId="4" borderId="1" xfId="0" applyFont="1" applyFill="1" applyBorder="1"/>
    <xf numFmtId="0" fontId="2" fillId="0" borderId="1" xfId="0" applyFont="1" applyBorder="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center"/>
    </xf>
    <xf numFmtId="43" fontId="2" fillId="2" borderId="1" xfId="1" applyFont="1" applyFill="1" applyBorder="1" applyAlignment="1">
      <alignment horizontal="left" vertical="center"/>
    </xf>
    <xf numFmtId="0" fontId="2" fillId="4" borderId="1" xfId="0" applyFont="1" applyFill="1" applyBorder="1" applyAlignment="1">
      <alignment horizontal="left" vertical="center"/>
    </xf>
    <xf numFmtId="0" fontId="2" fillId="0" borderId="1" xfId="0" applyFont="1" applyBorder="1" applyAlignment="1">
      <alignment horizontal="left" vertical="center" wrapText="1"/>
    </xf>
    <xf numFmtId="0" fontId="2" fillId="9" borderId="0" xfId="0" applyFont="1" applyFill="1"/>
    <xf numFmtId="0" fontId="3" fillId="2" borderId="1" xfId="0" applyFont="1" applyFill="1" applyBorder="1" applyAlignment="1">
      <alignment horizontal="center"/>
    </xf>
    <xf numFmtId="0" fontId="3" fillId="2" borderId="25" xfId="0" applyFont="1" applyFill="1" applyBorder="1" applyAlignment="1">
      <alignment horizontal="center"/>
    </xf>
    <xf numFmtId="0" fontId="10" fillId="5" borderId="1" xfId="0" applyFont="1" applyFill="1" applyBorder="1" applyAlignment="1">
      <alignment horizontal="center" vertical="top" wrapText="1"/>
    </xf>
    <xf numFmtId="0" fontId="2" fillId="0" borderId="0" xfId="0" applyFont="1" applyAlignment="1">
      <alignment horizontal="right"/>
    </xf>
    <xf numFmtId="0" fontId="2" fillId="3" borderId="0" xfId="0" applyFont="1" applyFill="1"/>
    <xf numFmtId="0" fontId="2" fillId="0" borderId="0" xfId="0" applyFont="1" applyFill="1"/>
    <xf numFmtId="43" fontId="2" fillId="0" borderId="0" xfId="0" applyNumberFormat="1" applyFont="1"/>
    <xf numFmtId="0" fontId="3" fillId="0" borderId="0" xfId="0" applyFont="1"/>
    <xf numFmtId="0" fontId="3" fillId="0" borderId="0" xfId="0" applyFont="1" applyFill="1"/>
    <xf numFmtId="0" fontId="11" fillId="0" borderId="0" xfId="0" applyFont="1"/>
    <xf numFmtId="0" fontId="12" fillId="0" borderId="0" xfId="0" applyFont="1"/>
    <xf numFmtId="0" fontId="3" fillId="10" borderId="0" xfId="0" applyFont="1" applyFill="1" applyAlignment="1">
      <alignment horizontal="left" vertical="top" wrapText="1"/>
    </xf>
    <xf numFmtId="0" fontId="3" fillId="10" borderId="0" xfId="0" applyFont="1" applyFill="1" applyAlignment="1">
      <alignment horizontal="left" vertical="top"/>
    </xf>
    <xf numFmtId="0" fontId="3" fillId="2" borderId="1" xfId="0" applyFont="1" applyFill="1" applyBorder="1" applyAlignment="1">
      <alignment horizontal="center"/>
    </xf>
    <xf numFmtId="0" fontId="2" fillId="2" borderId="26"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 fillId="2" borderId="26"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28" xfId="0" applyFont="1" applyFill="1" applyBorder="1" applyAlignment="1">
      <alignment horizontal="center" vertical="center"/>
    </xf>
    <xf numFmtId="0" fontId="3" fillId="2" borderId="25" xfId="0" applyFont="1" applyFill="1" applyBorder="1" applyAlignment="1">
      <alignment horizont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3" borderId="2"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0" xfId="0" applyFont="1" applyFill="1" applyAlignment="1">
      <alignment horizontal="left" vertical="top" wrapText="1"/>
    </xf>
    <xf numFmtId="0" fontId="2" fillId="3" borderId="6"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9" xfId="0" applyFont="1" applyFill="1" applyBorder="1" applyAlignment="1">
      <alignment horizontal="left" vertical="top" wrapText="1"/>
    </xf>
    <xf numFmtId="0" fontId="3" fillId="2" borderId="13" xfId="0" applyFont="1" applyFill="1" applyBorder="1" applyAlignment="1">
      <alignment horizontal="center"/>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0" xfId="0" applyFont="1" applyFill="1" applyAlignment="1">
      <alignment horizontal="left" vertical="top" wrapText="1"/>
    </xf>
    <xf numFmtId="0" fontId="2" fillId="2" borderId="6"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2" borderId="9" xfId="0" applyFont="1" applyFill="1"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3" fillId="2" borderId="23" xfId="0" applyFont="1" applyFill="1" applyBorder="1" applyAlignment="1">
      <alignment horizontal="center"/>
    </xf>
    <xf numFmtId="0" fontId="3" fillId="2" borderId="22" xfId="0" applyFont="1" applyFill="1" applyBorder="1" applyAlignment="1">
      <alignment horizontal="center"/>
    </xf>
    <xf numFmtId="0" fontId="3" fillId="2" borderId="24" xfId="0" applyFon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0" xfId="0" applyFill="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4" fillId="2" borderId="2" xfId="2" applyFill="1" applyBorder="1" applyAlignment="1">
      <alignment horizontal="left" vertical="top" wrapText="1"/>
    </xf>
    <xf numFmtId="0" fontId="8" fillId="6" borderId="1" xfId="0" applyFont="1" applyFill="1" applyBorder="1" applyAlignment="1">
      <alignment horizontal="right" vertical="top" wrapText="1"/>
    </xf>
    <xf numFmtId="0" fontId="10" fillId="5" borderId="1" xfId="0" applyFont="1" applyFill="1" applyBorder="1" applyAlignment="1">
      <alignment horizontal="center" vertical="top" wrapText="1"/>
    </xf>
    <xf numFmtId="0" fontId="7" fillId="6" borderId="1" xfId="0" applyFont="1" applyFill="1" applyBorder="1" applyAlignment="1">
      <alignment horizontal="left" vertical="top" wrapText="1"/>
    </xf>
    <xf numFmtId="0" fontId="7" fillId="6" borderId="25" xfId="0" applyFont="1" applyFill="1" applyBorder="1" applyAlignment="1">
      <alignment horizontal="right" vertical="top" wrapText="1"/>
    </xf>
    <xf numFmtId="0" fontId="7" fillId="6" borderId="30" xfId="0" applyFont="1" applyFill="1" applyBorder="1" applyAlignment="1">
      <alignment horizontal="right" vertical="top"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cleartax.in/s/hra-house-rent-allowanc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blog.zeta.tech/posts3/what-makes-fuel-allowance-one-of-the-most-relevant-employee-tax-benefit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cleartax.in/s/tuition-fees-deduction-under-section-80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CDC49-C1F2-45F4-9C32-F09645102BAF}">
  <dimension ref="A1:I26"/>
  <sheetViews>
    <sheetView showGridLines="0" tabSelected="1" zoomScale="55" zoomScaleNormal="55" workbookViewId="0">
      <selection activeCell="I30" sqref="I30"/>
    </sheetView>
  </sheetViews>
  <sheetFormatPr defaultColWidth="9.1796875" defaultRowHeight="14.5" x14ac:dyDescent="0.35"/>
  <cols>
    <col min="1" max="1" width="11.54296875" style="1" customWidth="1"/>
    <col min="2" max="2" width="9.1796875" style="1"/>
    <col min="3" max="3" width="33.1796875" style="1" customWidth="1"/>
    <col min="4" max="4" width="79.54296875" style="1" bestFit="1" customWidth="1"/>
    <col min="5" max="5" width="12.81640625" style="1" bestFit="1" customWidth="1"/>
    <col min="6" max="6" width="16.81640625" style="1" bestFit="1" customWidth="1"/>
    <col min="7" max="7" width="20.1796875" style="1" customWidth="1"/>
    <col min="8" max="8" width="24.1796875" style="1" customWidth="1"/>
    <col min="9" max="9" width="101.54296875" style="1" customWidth="1"/>
    <col min="10" max="16384" width="9.1796875" style="1"/>
  </cols>
  <sheetData>
    <row r="1" spans="1:9" ht="15" thickBot="1" x14ac:dyDescent="0.4">
      <c r="A1" s="1" t="s">
        <v>137</v>
      </c>
      <c r="B1" s="51"/>
      <c r="C1" s="50" t="s">
        <v>138</v>
      </c>
      <c r="D1" s="51"/>
      <c r="E1" s="52"/>
    </row>
    <row r="2" spans="1:9" ht="15" customHeight="1" x14ac:dyDescent="0.35">
      <c r="A2" s="4" t="s">
        <v>0</v>
      </c>
      <c r="B2" s="60" t="s">
        <v>1</v>
      </c>
      <c r="C2" s="60"/>
      <c r="D2" s="60"/>
      <c r="E2" s="60" t="s">
        <v>2</v>
      </c>
      <c r="F2" s="67"/>
      <c r="G2" s="64" t="s">
        <v>3</v>
      </c>
      <c r="H2" s="61" t="s">
        <v>4</v>
      </c>
      <c r="I2" s="64" t="s">
        <v>5</v>
      </c>
    </row>
    <row r="3" spans="1:9" s="2" customFormat="1" ht="15" customHeight="1" x14ac:dyDescent="0.35">
      <c r="A3" s="10" t="s">
        <v>6</v>
      </c>
      <c r="B3" s="47" t="s">
        <v>7</v>
      </c>
      <c r="C3" s="47" t="s">
        <v>8</v>
      </c>
      <c r="D3" s="47" t="s">
        <v>9</v>
      </c>
      <c r="E3" s="47" t="s">
        <v>10</v>
      </c>
      <c r="F3" s="48" t="s">
        <v>11</v>
      </c>
      <c r="G3" s="65"/>
      <c r="H3" s="62"/>
      <c r="I3" s="65"/>
    </row>
    <row r="4" spans="1:9" ht="15" thickBot="1" x14ac:dyDescent="0.4">
      <c r="B4" s="3">
        <v>1</v>
      </c>
      <c r="C4" s="5" t="s">
        <v>12</v>
      </c>
      <c r="D4" s="5" t="s">
        <v>13</v>
      </c>
      <c r="E4" s="12">
        <f>ROUND(F4/12,0)</f>
        <v>104167</v>
      </c>
      <c r="F4" s="31">
        <v>1250000</v>
      </c>
      <c r="G4" s="66"/>
      <c r="H4" s="63"/>
      <c r="I4" s="66"/>
    </row>
    <row r="5" spans="1:9" x14ac:dyDescent="0.35">
      <c r="B5" s="2"/>
      <c r="E5" s="9"/>
      <c r="F5" s="9"/>
    </row>
    <row r="6" spans="1:9" x14ac:dyDescent="0.35">
      <c r="B6" s="60" t="s">
        <v>14</v>
      </c>
      <c r="C6" s="60"/>
      <c r="D6" s="60"/>
      <c r="E6" s="60"/>
      <c r="F6" s="60"/>
      <c r="G6" s="60"/>
    </row>
    <row r="7" spans="1:9" x14ac:dyDescent="0.35">
      <c r="B7" s="3">
        <v>2</v>
      </c>
      <c r="C7" s="5" t="s">
        <v>15</v>
      </c>
      <c r="D7" s="5" t="s">
        <v>16</v>
      </c>
      <c r="E7" s="12">
        <f>F7/12</f>
        <v>31250</v>
      </c>
      <c r="F7" s="12">
        <f>F4*30%</f>
        <v>375000</v>
      </c>
      <c r="G7" s="5" t="s">
        <v>17</v>
      </c>
      <c r="H7" s="46"/>
    </row>
    <row r="8" spans="1:9" x14ac:dyDescent="0.35">
      <c r="B8" s="2"/>
      <c r="E8" s="9"/>
      <c r="F8" s="9"/>
    </row>
    <row r="9" spans="1:9" x14ac:dyDescent="0.35">
      <c r="B9" s="60" t="s">
        <v>18</v>
      </c>
      <c r="C9" s="60"/>
      <c r="D9" s="60"/>
      <c r="E9" s="60"/>
      <c r="F9" s="60"/>
      <c r="G9" s="60"/>
    </row>
    <row r="10" spans="1:9" s="41" customFormat="1" ht="65.25" customHeight="1" x14ac:dyDescent="0.35">
      <c r="B10" s="40">
        <v>10</v>
      </c>
      <c r="C10" s="42" t="s">
        <v>19</v>
      </c>
      <c r="D10" s="42" t="s">
        <v>20</v>
      </c>
      <c r="E10" s="43">
        <v>3600</v>
      </c>
      <c r="F10" s="43">
        <f t="shared" ref="F10" si="0">E10*12</f>
        <v>43200</v>
      </c>
      <c r="G10" s="44" t="s">
        <v>21</v>
      </c>
      <c r="H10" s="44" t="s">
        <v>51</v>
      </c>
      <c r="I10" s="45" t="s">
        <v>23</v>
      </c>
    </row>
    <row r="11" spans="1:9" x14ac:dyDescent="0.35">
      <c r="B11" s="3">
        <v>11</v>
      </c>
      <c r="C11" s="5" t="s">
        <v>24</v>
      </c>
      <c r="D11" s="5" t="s">
        <v>25</v>
      </c>
      <c r="E11" s="12">
        <f>F11/12</f>
        <v>1502.403846153846</v>
      </c>
      <c r="F11" s="12">
        <f>E7*15/26</f>
        <v>18028.846153846152</v>
      </c>
      <c r="G11" s="5" t="s">
        <v>17</v>
      </c>
      <c r="H11" s="46"/>
    </row>
    <row r="13" spans="1:9" x14ac:dyDescent="0.35">
      <c r="B13" s="60" t="s">
        <v>26</v>
      </c>
      <c r="C13" s="60"/>
      <c r="D13" s="60"/>
      <c r="E13" s="60"/>
      <c r="F13" s="60"/>
      <c r="G13" s="60"/>
    </row>
    <row r="14" spans="1:9" x14ac:dyDescent="0.35">
      <c r="A14" s="6" t="s">
        <v>27</v>
      </c>
      <c r="B14" s="3">
        <v>3</v>
      </c>
      <c r="C14" s="5" t="s">
        <v>28</v>
      </c>
      <c r="D14" s="5" t="s">
        <v>29</v>
      </c>
      <c r="E14" s="12">
        <f>F14/12</f>
        <v>12500</v>
      </c>
      <c r="F14" s="12">
        <f>F7*40%</f>
        <v>150000</v>
      </c>
      <c r="G14" s="5" t="s">
        <v>17</v>
      </c>
      <c r="H14" s="46"/>
    </row>
    <row r="15" spans="1:9" x14ac:dyDescent="0.35">
      <c r="A15" s="6" t="s">
        <v>30</v>
      </c>
      <c r="B15" s="3">
        <v>4</v>
      </c>
      <c r="C15" s="5" t="s">
        <v>31</v>
      </c>
      <c r="D15" s="5" t="s">
        <v>32</v>
      </c>
      <c r="E15" s="12">
        <f>IF(F4&lt;1000000,2500,5000)</f>
        <v>5000</v>
      </c>
      <c r="F15" s="12">
        <f>E15*12</f>
        <v>60000</v>
      </c>
      <c r="G15" s="39" t="s">
        <v>21</v>
      </c>
      <c r="H15" s="39" t="s">
        <v>50</v>
      </c>
      <c r="I15" s="5" t="s">
        <v>34</v>
      </c>
    </row>
    <row r="16" spans="1:9" x14ac:dyDescent="0.35">
      <c r="A16" s="6" t="s">
        <v>35</v>
      </c>
      <c r="B16" s="3">
        <v>5</v>
      </c>
      <c r="C16" s="5" t="s">
        <v>36</v>
      </c>
      <c r="D16" s="5" t="s">
        <v>37</v>
      </c>
      <c r="E16" s="12">
        <v>2500</v>
      </c>
      <c r="F16" s="12">
        <f>E16*12</f>
        <v>30000</v>
      </c>
      <c r="G16" s="5" t="s">
        <v>17</v>
      </c>
      <c r="H16" s="46"/>
    </row>
    <row r="17" spans="1:9" x14ac:dyDescent="0.35">
      <c r="A17" s="6" t="s">
        <v>38</v>
      </c>
      <c r="B17" s="3">
        <v>6</v>
      </c>
      <c r="C17" s="5" t="s">
        <v>39</v>
      </c>
      <c r="D17" s="5" t="s">
        <v>40</v>
      </c>
      <c r="E17" s="12">
        <v>100</v>
      </c>
      <c r="F17" s="12">
        <f>E17*12</f>
        <v>1200</v>
      </c>
      <c r="G17" s="39" t="s">
        <v>21</v>
      </c>
      <c r="H17" s="39" t="s">
        <v>33</v>
      </c>
      <c r="I17" s="5" t="s">
        <v>34</v>
      </c>
    </row>
    <row r="18" spans="1:9" x14ac:dyDescent="0.35">
      <c r="B18" s="3">
        <v>7</v>
      </c>
      <c r="C18" s="5" t="s">
        <v>41</v>
      </c>
      <c r="D18" s="5" t="s">
        <v>42</v>
      </c>
      <c r="E18" s="12">
        <v>3300</v>
      </c>
      <c r="F18" s="12">
        <f>E18*12</f>
        <v>39600</v>
      </c>
      <c r="G18" s="39" t="s">
        <v>21</v>
      </c>
      <c r="H18" s="39" t="s">
        <v>50</v>
      </c>
      <c r="I18" s="5" t="s">
        <v>34</v>
      </c>
    </row>
    <row r="19" spans="1:9" x14ac:dyDescent="0.35">
      <c r="A19" s="6" t="s">
        <v>43</v>
      </c>
      <c r="B19" s="3">
        <v>8</v>
      </c>
      <c r="C19" s="5" t="s">
        <v>44</v>
      </c>
      <c r="D19" s="5" t="s">
        <v>45</v>
      </c>
      <c r="E19" s="12">
        <v>1500</v>
      </c>
      <c r="F19" s="12">
        <f>E19*12</f>
        <v>18000</v>
      </c>
      <c r="G19" s="39" t="s">
        <v>21</v>
      </c>
      <c r="H19" s="39" t="s">
        <v>50</v>
      </c>
      <c r="I19" s="5" t="s">
        <v>34</v>
      </c>
    </row>
    <row r="20" spans="1:9" x14ac:dyDescent="0.35">
      <c r="B20" s="3">
        <v>9</v>
      </c>
      <c r="C20" s="5" t="s">
        <v>46</v>
      </c>
      <c r="D20" s="5" t="s">
        <v>47</v>
      </c>
      <c r="E20" s="12">
        <f>IF(F4&gt;1000000,3333,1667)</f>
        <v>3333</v>
      </c>
      <c r="F20" s="12">
        <v>40000</v>
      </c>
      <c r="G20" s="39" t="s">
        <v>21</v>
      </c>
      <c r="H20" s="39" t="s">
        <v>50</v>
      </c>
      <c r="I20" s="5" t="s">
        <v>34</v>
      </c>
    </row>
    <row r="21" spans="1:9" x14ac:dyDescent="0.35">
      <c r="B21" s="3">
        <v>10</v>
      </c>
      <c r="C21" s="5" t="s">
        <v>48</v>
      </c>
      <c r="D21" s="5" t="s">
        <v>49</v>
      </c>
      <c r="E21" s="12">
        <f>E4-E7-(SUM(E14:E20)+E10+E11)</f>
        <v>39581.596153846156</v>
      </c>
      <c r="F21" s="12">
        <f>E21*12</f>
        <v>474979.15384615387</v>
      </c>
      <c r="G21" s="5" t="s">
        <v>17</v>
      </c>
      <c r="H21" s="46"/>
    </row>
    <row r="22" spans="1:9" x14ac:dyDescent="0.35">
      <c r="E22" s="53">
        <f>E7+E10+E11+SUM(E14:E21)-E4</f>
        <v>0</v>
      </c>
      <c r="F22" s="53">
        <f>E22*12</f>
        <v>0</v>
      </c>
    </row>
    <row r="24" spans="1:9" s="52" customFormat="1" x14ac:dyDescent="0.35">
      <c r="A24" s="55"/>
      <c r="B24" s="55"/>
      <c r="C24" s="55"/>
      <c r="D24" s="55"/>
    </row>
    <row r="25" spans="1:9" s="52" customFormat="1" x14ac:dyDescent="0.35">
      <c r="A25" s="59" t="s">
        <v>139</v>
      </c>
      <c r="B25" s="58" t="s">
        <v>143</v>
      </c>
      <c r="C25" s="58"/>
      <c r="D25" s="58"/>
      <c r="E25" s="58"/>
      <c r="F25" s="58"/>
      <c r="G25" s="58"/>
      <c r="H25" s="58"/>
      <c r="I25" s="58"/>
    </row>
    <row r="26" spans="1:9" ht="40" customHeight="1" x14ac:dyDescent="0.35">
      <c r="A26" s="59"/>
      <c r="B26" s="58"/>
      <c r="C26" s="58"/>
      <c r="D26" s="58"/>
      <c r="E26" s="58"/>
      <c r="F26" s="58"/>
      <c r="G26" s="58"/>
      <c r="H26" s="58"/>
      <c r="I26" s="58"/>
    </row>
  </sheetData>
  <mergeCells count="10">
    <mergeCell ref="B25:I26"/>
    <mergeCell ref="A25:A26"/>
    <mergeCell ref="B13:G13"/>
    <mergeCell ref="H2:H4"/>
    <mergeCell ref="I2:I4"/>
    <mergeCell ref="B9:G9"/>
    <mergeCell ref="E2:F2"/>
    <mergeCell ref="B2:D2"/>
    <mergeCell ref="G2:G4"/>
    <mergeCell ref="B6:G6"/>
  </mergeCells>
  <hyperlinks>
    <hyperlink ref="A14" location="'TB-2 HRA'!A1" display="TAB-2" xr:uid="{668D7363-B059-4289-91F6-B579CC3E661A}"/>
    <hyperlink ref="A15" location="'TB-3 FR'!A1" display="TAB-3" xr:uid="{5357B0E2-2105-4C22-88D2-D23993C6FC5F}"/>
    <hyperlink ref="A16" location="'TB 4 LTA'!A1" display="TAB-4" xr:uid="{A25EC4F1-DC98-46C5-87CE-3EAFB137EB7F}"/>
    <hyperlink ref="A17" location="'TB-5 CEA'!A1" display="TAB-5" xr:uid="{7010CDCE-6FFF-4904-A561-A0562D095E74}"/>
    <hyperlink ref="A19" location="'TB-6 TIA'!A1" display="TAB-6" xr:uid="{569418A2-0493-4D26-A300-87BC347198AB}"/>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93357E7-7A2E-41BF-A43D-0A71E70C57AB}">
          <x14:formula1>
            <xm:f>Array!$B$3:$B$4</xm:f>
          </x14:formula1>
          <xm:sqref>H17:H20 H15</xm:sqref>
        </x14:dataValidation>
        <x14:dataValidation type="list" allowBlank="1" showInputMessage="1" showErrorMessage="1" xr:uid="{1C5228A4-7021-407D-B0E8-E40B23B6F89D}">
          <x14:formula1>
            <xm:f>Array!$A$7:$A$9</xm:f>
          </x14:formula1>
          <xm:sqref>H10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C3311-0C80-48F9-9B75-588FC1DBD87D}">
  <dimension ref="A3:B9"/>
  <sheetViews>
    <sheetView workbookViewId="0">
      <selection activeCell="B9" sqref="B9"/>
    </sheetView>
  </sheetViews>
  <sheetFormatPr defaultRowHeight="14.5" x14ac:dyDescent="0.35"/>
  <cols>
    <col min="1" max="1" width="22" bestFit="1" customWidth="1"/>
  </cols>
  <sheetData>
    <row r="3" spans="1:2" x14ac:dyDescent="0.35">
      <c r="B3" t="s">
        <v>50</v>
      </c>
    </row>
    <row r="4" spans="1:2" x14ac:dyDescent="0.35">
      <c r="B4" t="s">
        <v>33</v>
      </c>
    </row>
    <row r="6" spans="1:2" x14ac:dyDescent="0.35">
      <c r="A6" t="s">
        <v>19</v>
      </c>
    </row>
    <row r="7" spans="1:2" x14ac:dyDescent="0.35">
      <c r="A7" t="s">
        <v>22</v>
      </c>
    </row>
    <row r="8" spans="1:2" x14ac:dyDescent="0.35">
      <c r="A8" t="s">
        <v>51</v>
      </c>
    </row>
    <row r="9" spans="1:2" x14ac:dyDescent="0.35">
      <c r="A9" t="s">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FBF4C-D7A8-404F-906B-52567FA8770A}">
  <dimension ref="A1:AA30"/>
  <sheetViews>
    <sheetView topLeftCell="A8" zoomScale="80" zoomScaleNormal="80" workbookViewId="0">
      <selection activeCell="B1" sqref="B1"/>
    </sheetView>
  </sheetViews>
  <sheetFormatPr defaultColWidth="9.1796875" defaultRowHeight="14.5" x14ac:dyDescent="0.35"/>
  <cols>
    <col min="1" max="1" width="9.1796875" style="1"/>
    <col min="2" max="2" width="45.1796875" style="1" customWidth="1"/>
    <col min="3" max="3" width="17.54296875" style="9" customWidth="1"/>
    <col min="4" max="4" width="20.1796875" style="1" customWidth="1"/>
    <col min="5" max="5" width="33" style="1" customWidth="1"/>
    <col min="6" max="16384" width="9.1796875" style="1"/>
  </cols>
  <sheetData>
    <row r="1" spans="1:27" ht="15" thickBot="1" x14ac:dyDescent="0.4">
      <c r="A1" s="7" t="s">
        <v>106</v>
      </c>
      <c r="B1" s="54" t="s">
        <v>28</v>
      </c>
    </row>
    <row r="2" spans="1:27" x14ac:dyDescent="0.35">
      <c r="B2" s="80" t="s">
        <v>107</v>
      </c>
      <c r="C2" s="81"/>
      <c r="D2" s="81"/>
      <c r="E2" s="81"/>
      <c r="F2" s="81"/>
      <c r="G2" s="81"/>
      <c r="H2" s="81"/>
      <c r="I2" s="82"/>
    </row>
    <row r="3" spans="1:27" x14ac:dyDescent="0.35">
      <c r="B3" s="83"/>
      <c r="C3" s="84"/>
      <c r="D3" s="84"/>
      <c r="E3" s="84"/>
      <c r="F3" s="84"/>
      <c r="G3" s="84"/>
      <c r="H3" s="84"/>
      <c r="I3" s="85"/>
    </row>
    <row r="4" spans="1:27" x14ac:dyDescent="0.35">
      <c r="B4" s="83"/>
      <c r="C4" s="84"/>
      <c r="D4" s="84"/>
      <c r="E4" s="84"/>
      <c r="F4" s="84"/>
      <c r="G4" s="84"/>
      <c r="H4" s="84"/>
      <c r="I4" s="85"/>
    </row>
    <row r="5" spans="1:27" ht="34.5" customHeight="1" thickBot="1" x14ac:dyDescent="0.4">
      <c r="B5" s="86"/>
      <c r="C5" s="87"/>
      <c r="D5" s="87"/>
      <c r="E5" s="87"/>
      <c r="F5" s="87"/>
      <c r="G5" s="87"/>
      <c r="H5" s="87"/>
      <c r="I5" s="88"/>
    </row>
    <row r="6" spans="1:27" ht="15" thickBot="1" x14ac:dyDescent="0.4">
      <c r="A6" s="1" t="s">
        <v>108</v>
      </c>
      <c r="B6" s="6" t="s">
        <v>109</v>
      </c>
    </row>
    <row r="7" spans="1:27" x14ac:dyDescent="0.35">
      <c r="A7" s="15"/>
      <c r="B7" s="16" t="s">
        <v>110</v>
      </c>
      <c r="C7" s="17"/>
    </row>
    <row r="8" spans="1:27" x14ac:dyDescent="0.35">
      <c r="A8" s="18">
        <v>1</v>
      </c>
      <c r="B8" s="11" t="s">
        <v>111</v>
      </c>
      <c r="C8" s="19">
        <f>'Comp Structure'!F14</f>
        <v>150000</v>
      </c>
    </row>
    <row r="9" spans="1:27" ht="15" thickBot="1" x14ac:dyDescent="0.4">
      <c r="A9" s="18">
        <v>2</v>
      </c>
      <c r="B9" s="11" t="s">
        <v>112</v>
      </c>
      <c r="C9" s="19">
        <f>'Comp Structure'!F7*90%</f>
        <v>337500</v>
      </c>
    </row>
    <row r="10" spans="1:27" ht="54" customHeight="1" thickBot="1" x14ac:dyDescent="0.4">
      <c r="A10" s="18">
        <v>3</v>
      </c>
      <c r="B10" s="14" t="s">
        <v>113</v>
      </c>
      <c r="C10" s="19">
        <f>'Comp Structure'!F7*40%</f>
        <v>150000</v>
      </c>
      <c r="H10" s="68" t="s">
        <v>114</v>
      </c>
      <c r="I10" s="69"/>
      <c r="J10" s="69"/>
      <c r="K10" s="69"/>
      <c r="L10" s="69"/>
      <c r="M10" s="70"/>
      <c r="O10" s="68" t="s">
        <v>115</v>
      </c>
      <c r="P10" s="69"/>
      <c r="Q10" s="69"/>
      <c r="R10" s="69"/>
      <c r="S10" s="69"/>
      <c r="T10" s="70"/>
      <c r="V10" s="68" t="s">
        <v>116</v>
      </c>
      <c r="W10" s="69"/>
      <c r="X10" s="69"/>
      <c r="Y10" s="69"/>
      <c r="Z10" s="69"/>
      <c r="AA10" s="70"/>
    </row>
    <row r="11" spans="1:27" ht="15" thickBot="1" x14ac:dyDescent="0.4">
      <c r="A11" s="20"/>
      <c r="B11" s="21" t="s">
        <v>117</v>
      </c>
      <c r="C11" s="22">
        <f>MIN(C8:C10)</f>
        <v>150000</v>
      </c>
      <c r="H11" s="71" t="s">
        <v>118</v>
      </c>
      <c r="I11" s="72"/>
      <c r="J11" s="72"/>
      <c r="K11" s="72"/>
      <c r="L11" s="72"/>
      <c r="M11" s="73"/>
      <c r="O11" s="71" t="s">
        <v>118</v>
      </c>
      <c r="P11" s="72"/>
      <c r="Q11" s="72"/>
      <c r="R11" s="72"/>
      <c r="S11" s="72"/>
      <c r="T11" s="73"/>
      <c r="V11" s="71" t="s">
        <v>118</v>
      </c>
      <c r="W11" s="72"/>
      <c r="X11" s="72"/>
      <c r="Y11" s="72"/>
      <c r="Z11" s="72"/>
      <c r="AA11" s="73"/>
    </row>
    <row r="12" spans="1:27" ht="15" thickBot="1" x14ac:dyDescent="0.4">
      <c r="H12" s="74"/>
      <c r="I12" s="75"/>
      <c r="J12" s="75"/>
      <c r="K12" s="75"/>
      <c r="L12" s="75"/>
      <c r="M12" s="76"/>
      <c r="O12" s="74"/>
      <c r="P12" s="75"/>
      <c r="Q12" s="75"/>
      <c r="R12" s="75"/>
      <c r="S12" s="75"/>
      <c r="T12" s="76"/>
      <c r="V12" s="74"/>
      <c r="W12" s="75"/>
      <c r="X12" s="75"/>
      <c r="Y12" s="75"/>
      <c r="Z12" s="75"/>
      <c r="AA12" s="76"/>
    </row>
    <row r="13" spans="1:27" x14ac:dyDescent="0.35">
      <c r="B13" s="90" t="s">
        <v>119</v>
      </c>
      <c r="C13" s="91"/>
      <c r="D13" s="91"/>
      <c r="E13" s="92"/>
      <c r="H13" s="74"/>
      <c r="I13" s="75"/>
      <c r="J13" s="75"/>
      <c r="K13" s="75"/>
      <c r="L13" s="75"/>
      <c r="M13" s="76"/>
      <c r="O13" s="74"/>
      <c r="P13" s="75"/>
      <c r="Q13" s="75"/>
      <c r="R13" s="75"/>
      <c r="S13" s="75"/>
      <c r="T13" s="76"/>
      <c r="V13" s="74"/>
      <c r="W13" s="75"/>
      <c r="X13" s="75"/>
      <c r="Y13" s="75"/>
      <c r="Z13" s="75"/>
      <c r="AA13" s="76"/>
    </row>
    <row r="14" spans="1:27" x14ac:dyDescent="0.35">
      <c r="B14" s="93"/>
      <c r="C14" s="94"/>
      <c r="D14" s="94"/>
      <c r="E14" s="95"/>
      <c r="H14" s="74"/>
      <c r="I14" s="75"/>
      <c r="J14" s="75"/>
      <c r="K14" s="75"/>
      <c r="L14" s="75"/>
      <c r="M14" s="76"/>
      <c r="O14" s="74"/>
      <c r="P14" s="75"/>
      <c r="Q14" s="75"/>
      <c r="R14" s="75"/>
      <c r="S14" s="75"/>
      <c r="T14" s="76"/>
      <c r="V14" s="74"/>
      <c r="W14" s="75"/>
      <c r="X14" s="75"/>
      <c r="Y14" s="75"/>
      <c r="Z14" s="75"/>
      <c r="AA14" s="76"/>
    </row>
    <row r="15" spans="1:27" x14ac:dyDescent="0.35">
      <c r="B15" s="93"/>
      <c r="C15" s="94"/>
      <c r="D15" s="94"/>
      <c r="E15" s="95"/>
      <c r="H15" s="74"/>
      <c r="I15" s="75"/>
      <c r="J15" s="75"/>
      <c r="K15" s="75"/>
      <c r="L15" s="75"/>
      <c r="M15" s="76"/>
      <c r="O15" s="74"/>
      <c r="P15" s="75"/>
      <c r="Q15" s="75"/>
      <c r="R15" s="75"/>
      <c r="S15" s="75"/>
      <c r="T15" s="76"/>
      <c r="V15" s="74"/>
      <c r="W15" s="75"/>
      <c r="X15" s="75"/>
      <c r="Y15" s="75"/>
      <c r="Z15" s="75"/>
      <c r="AA15" s="76"/>
    </row>
    <row r="16" spans="1:27" ht="15" thickBot="1" x14ac:dyDescent="0.4">
      <c r="B16" s="96"/>
      <c r="C16" s="97"/>
      <c r="D16" s="97"/>
      <c r="E16" s="98"/>
      <c r="H16" s="74"/>
      <c r="I16" s="75"/>
      <c r="J16" s="75"/>
      <c r="K16" s="75"/>
      <c r="L16" s="75"/>
      <c r="M16" s="76"/>
      <c r="O16" s="74"/>
      <c r="P16" s="75"/>
      <c r="Q16" s="75"/>
      <c r="R16" s="75"/>
      <c r="S16" s="75"/>
      <c r="T16" s="76"/>
      <c r="V16" s="74"/>
      <c r="W16" s="75"/>
      <c r="X16" s="75"/>
      <c r="Y16" s="75"/>
      <c r="Z16" s="75"/>
      <c r="AA16" s="76"/>
    </row>
    <row r="17" spans="2:27" x14ac:dyDescent="0.35">
      <c r="B17" s="89" t="s">
        <v>140</v>
      </c>
      <c r="C17" s="89"/>
      <c r="D17" s="89"/>
      <c r="E17" s="89"/>
      <c r="H17" s="74"/>
      <c r="I17" s="75"/>
      <c r="J17" s="75"/>
      <c r="K17" s="75"/>
      <c r="L17" s="75"/>
      <c r="M17" s="76"/>
      <c r="O17" s="74"/>
      <c r="P17" s="75"/>
      <c r="Q17" s="75"/>
      <c r="R17" s="75"/>
      <c r="S17" s="75"/>
      <c r="T17" s="76"/>
      <c r="V17" s="74"/>
      <c r="W17" s="75"/>
      <c r="X17" s="75"/>
      <c r="Y17" s="75"/>
      <c r="Z17" s="75"/>
      <c r="AA17" s="76"/>
    </row>
    <row r="18" spans="2:27" s="2" customFormat="1" ht="15" thickBot="1" x14ac:dyDescent="0.4">
      <c r="B18" s="47" t="s">
        <v>121</v>
      </c>
      <c r="C18" s="13" t="s">
        <v>122</v>
      </c>
      <c r="D18" s="47" t="s">
        <v>123</v>
      </c>
      <c r="E18" s="47" t="s">
        <v>124</v>
      </c>
      <c r="H18" s="77"/>
      <c r="I18" s="78"/>
      <c r="J18" s="78"/>
      <c r="K18" s="78"/>
      <c r="L18" s="78"/>
      <c r="M18" s="79"/>
      <c r="O18" s="77"/>
      <c r="P18" s="78"/>
      <c r="Q18" s="78"/>
      <c r="R18" s="78"/>
      <c r="S18" s="78"/>
      <c r="T18" s="79"/>
      <c r="V18" s="77"/>
      <c r="W18" s="78"/>
      <c r="X18" s="78"/>
      <c r="Y18" s="78"/>
      <c r="Z18" s="78"/>
      <c r="AA18" s="79"/>
    </row>
    <row r="19" spans="2:27" ht="62.25" customHeight="1" x14ac:dyDescent="0.35">
      <c r="B19" s="23">
        <v>44652</v>
      </c>
      <c r="C19" s="8"/>
      <c r="D19" s="5"/>
      <c r="E19" s="5"/>
    </row>
    <row r="20" spans="2:27" ht="62.25" customHeight="1" x14ac:dyDescent="0.35">
      <c r="B20" s="23">
        <v>44682</v>
      </c>
      <c r="C20" s="8"/>
      <c r="D20" s="5"/>
      <c r="E20" s="5"/>
    </row>
    <row r="21" spans="2:27" ht="62.25" customHeight="1" x14ac:dyDescent="0.35">
      <c r="B21" s="23">
        <v>44713</v>
      </c>
      <c r="C21" s="8"/>
      <c r="D21" s="5"/>
      <c r="E21" s="5"/>
    </row>
    <row r="22" spans="2:27" ht="62.25" customHeight="1" x14ac:dyDescent="0.35">
      <c r="B22" s="23">
        <v>44743</v>
      </c>
      <c r="C22" s="8"/>
      <c r="D22" s="5"/>
      <c r="E22" s="5"/>
    </row>
    <row r="23" spans="2:27" ht="62.25" customHeight="1" x14ac:dyDescent="0.35">
      <c r="B23" s="23">
        <v>44774</v>
      </c>
      <c r="C23" s="8"/>
      <c r="D23" s="5"/>
      <c r="E23" s="5"/>
    </row>
    <row r="24" spans="2:27" ht="62.25" customHeight="1" x14ac:dyDescent="0.35">
      <c r="B24" s="23">
        <v>44805</v>
      </c>
      <c r="C24" s="8"/>
      <c r="D24" s="5"/>
      <c r="E24" s="5"/>
    </row>
    <row r="25" spans="2:27" ht="62.25" customHeight="1" x14ac:dyDescent="0.35">
      <c r="B25" s="23">
        <v>44835</v>
      </c>
      <c r="C25" s="8"/>
      <c r="D25" s="5"/>
      <c r="E25" s="5"/>
    </row>
    <row r="26" spans="2:27" ht="62.25" customHeight="1" x14ac:dyDescent="0.35">
      <c r="B26" s="23">
        <v>44866</v>
      </c>
      <c r="C26" s="8"/>
      <c r="D26" s="5"/>
      <c r="E26" s="5"/>
    </row>
    <row r="27" spans="2:27" ht="62.25" customHeight="1" x14ac:dyDescent="0.35">
      <c r="B27" s="23">
        <v>44896</v>
      </c>
      <c r="C27" s="8"/>
      <c r="D27" s="5"/>
      <c r="E27" s="5"/>
    </row>
    <row r="28" spans="2:27" ht="62.25" customHeight="1" x14ac:dyDescent="0.35">
      <c r="B28" s="23">
        <v>44927</v>
      </c>
      <c r="C28" s="8"/>
      <c r="D28" s="5"/>
      <c r="E28" s="5"/>
    </row>
    <row r="29" spans="2:27" ht="62.25" customHeight="1" x14ac:dyDescent="0.35">
      <c r="B29" s="23">
        <v>44958</v>
      </c>
      <c r="C29" s="8"/>
      <c r="D29" s="5"/>
      <c r="E29" s="5"/>
    </row>
    <row r="30" spans="2:27" ht="62.25" customHeight="1" x14ac:dyDescent="0.35">
      <c r="B30" s="23">
        <v>44986</v>
      </c>
      <c r="C30" s="8"/>
      <c r="D30" s="5"/>
      <c r="E30" s="5"/>
    </row>
  </sheetData>
  <mergeCells count="9">
    <mergeCell ref="V10:AA10"/>
    <mergeCell ref="V11:AA18"/>
    <mergeCell ref="B2:I5"/>
    <mergeCell ref="B17:E17"/>
    <mergeCell ref="B13:E16"/>
    <mergeCell ref="H11:M18"/>
    <mergeCell ref="H10:M10"/>
    <mergeCell ref="O10:T10"/>
    <mergeCell ref="O11:T18"/>
  </mergeCells>
  <phoneticPr fontId="6" type="noConversion"/>
  <hyperlinks>
    <hyperlink ref="A1" location="'Comp Structure'!A7" display="Home" xr:uid="{6691C75D-19B8-4E75-9497-DFCCB7B29DF8}"/>
    <hyperlink ref="B6" r:id="rId1" xr:uid="{6F054E0F-C3E0-4C46-B7EC-F94A6F8E37D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8C187-936E-4968-A6A4-293EDB5E74F7}">
  <dimension ref="B1:O26"/>
  <sheetViews>
    <sheetView workbookViewId="0">
      <selection activeCell="C15" sqref="C15"/>
    </sheetView>
  </sheetViews>
  <sheetFormatPr defaultRowHeight="14.5" x14ac:dyDescent="0.35"/>
  <cols>
    <col min="2" max="2" width="8" bestFit="1" customWidth="1"/>
    <col min="3" max="3" width="27.81640625" customWidth="1"/>
    <col min="4" max="4" width="17.81640625" customWidth="1"/>
    <col min="5" max="9" width="13.81640625" customWidth="1"/>
  </cols>
  <sheetData>
    <row r="1" spans="2:15" ht="15" thickBot="1" x14ac:dyDescent="0.4">
      <c r="C1" s="56" t="s">
        <v>31</v>
      </c>
    </row>
    <row r="2" spans="2:15" ht="15" customHeight="1" thickBot="1" x14ac:dyDescent="0.4">
      <c r="B2" s="99" t="s">
        <v>125</v>
      </c>
      <c r="C2" s="100"/>
      <c r="D2" s="100"/>
      <c r="E2" s="100"/>
      <c r="F2" s="100"/>
      <c r="G2" s="100"/>
      <c r="H2" s="100"/>
      <c r="I2" s="101"/>
      <c r="K2" s="120" t="s">
        <v>126</v>
      </c>
      <c r="L2" s="121"/>
      <c r="M2" s="121"/>
      <c r="N2" s="121"/>
      <c r="O2" s="122"/>
    </row>
    <row r="3" spans="2:15" x14ac:dyDescent="0.35">
      <c r="B3" s="102"/>
      <c r="C3" s="103"/>
      <c r="D3" s="103"/>
      <c r="E3" s="103"/>
      <c r="F3" s="103"/>
      <c r="G3" s="103"/>
      <c r="H3" s="103"/>
      <c r="I3" s="104"/>
      <c r="K3" s="111"/>
      <c r="L3" s="112"/>
      <c r="M3" s="112"/>
      <c r="N3" s="112"/>
      <c r="O3" s="113"/>
    </row>
    <row r="4" spans="2:15" x14ac:dyDescent="0.35">
      <c r="B4" s="102"/>
      <c r="C4" s="103"/>
      <c r="D4" s="103"/>
      <c r="E4" s="103"/>
      <c r="F4" s="103"/>
      <c r="G4" s="103"/>
      <c r="H4" s="103"/>
      <c r="I4" s="104"/>
      <c r="K4" s="114"/>
      <c r="L4" s="115"/>
      <c r="M4" s="115"/>
      <c r="N4" s="115"/>
      <c r="O4" s="116"/>
    </row>
    <row r="5" spans="2:15" ht="15" thickBot="1" x14ac:dyDescent="0.4">
      <c r="B5" s="105"/>
      <c r="C5" s="106"/>
      <c r="D5" s="106"/>
      <c r="E5" s="106"/>
      <c r="F5" s="106"/>
      <c r="G5" s="106"/>
      <c r="H5" s="106"/>
      <c r="I5" s="107"/>
      <c r="K5" s="114"/>
      <c r="L5" s="115"/>
      <c r="M5" s="115"/>
      <c r="N5" s="115"/>
      <c r="O5" s="116"/>
    </row>
    <row r="6" spans="2:15" x14ac:dyDescent="0.35">
      <c r="K6" s="114"/>
      <c r="L6" s="115"/>
      <c r="M6" s="115"/>
      <c r="N6" s="115"/>
      <c r="O6" s="116"/>
    </row>
    <row r="7" spans="2:15" x14ac:dyDescent="0.35">
      <c r="B7" t="s">
        <v>108</v>
      </c>
      <c r="C7" s="6" t="s">
        <v>127</v>
      </c>
      <c r="K7" s="114"/>
      <c r="L7" s="115"/>
      <c r="M7" s="115"/>
      <c r="N7" s="115"/>
      <c r="O7" s="116"/>
    </row>
    <row r="8" spans="2:15" ht="15" thickBot="1" x14ac:dyDescent="0.4">
      <c r="K8" s="114"/>
      <c r="L8" s="115"/>
      <c r="M8" s="115"/>
      <c r="N8" s="115"/>
      <c r="O8" s="116"/>
    </row>
    <row r="9" spans="2:15" ht="15" customHeight="1" thickBot="1" x14ac:dyDescent="0.4">
      <c r="B9" s="90" t="s">
        <v>128</v>
      </c>
      <c r="C9" s="91"/>
      <c r="D9" s="91"/>
      <c r="E9" s="91"/>
      <c r="F9" s="91"/>
      <c r="G9" s="91"/>
      <c r="H9" s="91"/>
      <c r="I9" s="92"/>
      <c r="K9" s="117"/>
      <c r="L9" s="118"/>
      <c r="M9" s="118"/>
      <c r="N9" s="118"/>
      <c r="O9" s="119"/>
    </row>
    <row r="10" spans="2:15" x14ac:dyDescent="0.35">
      <c r="B10" s="93"/>
      <c r="C10" s="94"/>
      <c r="D10" s="94"/>
      <c r="E10" s="94"/>
      <c r="F10" s="94"/>
      <c r="G10" s="94"/>
      <c r="H10" s="94"/>
      <c r="I10" s="95"/>
    </row>
    <row r="11" spans="2:15" x14ac:dyDescent="0.35">
      <c r="B11" s="93"/>
      <c r="C11" s="94"/>
      <c r="D11" s="94"/>
      <c r="E11" s="94"/>
      <c r="F11" s="94"/>
      <c r="G11" s="94"/>
      <c r="H11" s="94"/>
      <c r="I11" s="95"/>
    </row>
    <row r="12" spans="2:15" ht="15" thickBot="1" x14ac:dyDescent="0.4">
      <c r="B12" s="96"/>
      <c r="C12" s="97"/>
      <c r="D12" s="97"/>
      <c r="E12" s="97"/>
      <c r="F12" s="97"/>
      <c r="G12" s="97"/>
      <c r="H12" s="97"/>
      <c r="I12" s="98"/>
    </row>
    <row r="13" spans="2:15" x14ac:dyDescent="0.35">
      <c r="B13" s="108" t="s">
        <v>120</v>
      </c>
      <c r="C13" s="109"/>
      <c r="D13" s="109"/>
      <c r="E13" s="109"/>
      <c r="F13" s="109"/>
      <c r="G13" s="109"/>
      <c r="H13" s="109"/>
      <c r="I13" s="110"/>
    </row>
    <row r="14" spans="2:15" ht="15" thickBot="1" x14ac:dyDescent="0.4">
      <c r="B14" s="27" t="s">
        <v>121</v>
      </c>
      <c r="C14" s="28" t="s">
        <v>129</v>
      </c>
      <c r="D14" s="29" t="s">
        <v>130</v>
      </c>
      <c r="E14" s="29" t="s">
        <v>131</v>
      </c>
      <c r="F14" s="29" t="s">
        <v>132</v>
      </c>
      <c r="G14" s="29" t="s">
        <v>133</v>
      </c>
      <c r="H14" s="29" t="s">
        <v>134</v>
      </c>
      <c r="I14" s="30" t="s">
        <v>135</v>
      </c>
    </row>
    <row r="15" spans="2:15" ht="72.75" customHeight="1" x14ac:dyDescent="0.35">
      <c r="B15" s="24">
        <v>44652</v>
      </c>
      <c r="C15" s="25"/>
      <c r="D15" s="26"/>
      <c r="E15" s="26"/>
      <c r="F15" s="26"/>
      <c r="G15" s="26"/>
      <c r="H15" s="26"/>
      <c r="I15" s="26"/>
    </row>
    <row r="16" spans="2:15" ht="72.75" customHeight="1" x14ac:dyDescent="0.35">
      <c r="B16" s="24">
        <v>44682</v>
      </c>
      <c r="C16" s="8"/>
      <c r="D16" s="5"/>
      <c r="E16" s="5"/>
      <c r="F16" s="5"/>
      <c r="G16" s="5"/>
      <c r="H16" s="5"/>
      <c r="I16" s="5"/>
    </row>
    <row r="17" spans="2:9" ht="72.75" customHeight="1" x14ac:dyDescent="0.35">
      <c r="B17" s="24">
        <v>44713</v>
      </c>
      <c r="C17" s="8"/>
      <c r="D17" s="5"/>
      <c r="E17" s="5"/>
      <c r="F17" s="5"/>
      <c r="G17" s="5"/>
      <c r="H17" s="5"/>
      <c r="I17" s="5"/>
    </row>
    <row r="18" spans="2:9" ht="72.75" customHeight="1" x14ac:dyDescent="0.35">
      <c r="B18" s="24">
        <v>44743</v>
      </c>
      <c r="C18" s="8"/>
      <c r="D18" s="5"/>
      <c r="E18" s="5"/>
      <c r="F18" s="5"/>
      <c r="G18" s="5"/>
      <c r="H18" s="5"/>
      <c r="I18" s="5"/>
    </row>
    <row r="19" spans="2:9" ht="72.75" customHeight="1" x14ac:dyDescent="0.35">
      <c r="B19" s="24">
        <v>44774</v>
      </c>
      <c r="C19" s="8"/>
      <c r="D19" s="5"/>
      <c r="E19" s="5"/>
      <c r="F19" s="5"/>
      <c r="G19" s="5"/>
      <c r="H19" s="5"/>
      <c r="I19" s="5"/>
    </row>
    <row r="20" spans="2:9" ht="72.75" customHeight="1" x14ac:dyDescent="0.35">
      <c r="B20" s="24">
        <v>44805</v>
      </c>
      <c r="C20" s="8"/>
      <c r="D20" s="5"/>
      <c r="E20" s="5"/>
      <c r="F20" s="5"/>
      <c r="G20" s="5"/>
      <c r="H20" s="5"/>
      <c r="I20" s="5"/>
    </row>
    <row r="21" spans="2:9" ht="72.75" customHeight="1" x14ac:dyDescent="0.35">
      <c r="B21" s="24">
        <v>44835</v>
      </c>
      <c r="C21" s="8"/>
      <c r="D21" s="5"/>
      <c r="E21" s="5"/>
      <c r="F21" s="5"/>
      <c r="G21" s="5"/>
      <c r="H21" s="5"/>
      <c r="I21" s="5"/>
    </row>
    <row r="22" spans="2:9" ht="72.75" customHeight="1" x14ac:dyDescent="0.35">
      <c r="B22" s="24">
        <v>44866</v>
      </c>
      <c r="C22" s="8"/>
      <c r="D22" s="5"/>
      <c r="E22" s="5"/>
      <c r="F22" s="5"/>
      <c r="G22" s="5"/>
      <c r="H22" s="5"/>
      <c r="I22" s="5"/>
    </row>
    <row r="23" spans="2:9" ht="72.75" customHeight="1" x14ac:dyDescent="0.35">
      <c r="B23" s="24">
        <v>44896</v>
      </c>
      <c r="C23" s="8"/>
      <c r="D23" s="5"/>
      <c r="E23" s="5"/>
      <c r="F23" s="5"/>
      <c r="G23" s="5"/>
      <c r="H23" s="5"/>
      <c r="I23" s="5"/>
    </row>
    <row r="24" spans="2:9" ht="72.75" customHeight="1" x14ac:dyDescent="0.35">
      <c r="B24" s="24">
        <v>44927</v>
      </c>
      <c r="C24" s="8"/>
      <c r="D24" s="5"/>
      <c r="E24" s="5"/>
      <c r="F24" s="5"/>
      <c r="G24" s="5"/>
      <c r="H24" s="5"/>
      <c r="I24" s="5"/>
    </row>
    <row r="25" spans="2:9" ht="72.75" customHeight="1" x14ac:dyDescent="0.35">
      <c r="B25" s="24">
        <v>44958</v>
      </c>
      <c r="C25" s="8"/>
      <c r="D25" s="5"/>
      <c r="E25" s="5"/>
      <c r="F25" s="5"/>
      <c r="G25" s="5"/>
      <c r="H25" s="5"/>
      <c r="I25" s="5"/>
    </row>
    <row r="26" spans="2:9" ht="72.75" customHeight="1" x14ac:dyDescent="0.35">
      <c r="B26" s="24">
        <v>44986</v>
      </c>
      <c r="C26" s="8"/>
      <c r="D26" s="5"/>
      <c r="E26" s="5"/>
      <c r="F26" s="5"/>
      <c r="G26" s="5"/>
      <c r="H26" s="5"/>
      <c r="I26" s="5"/>
    </row>
  </sheetData>
  <mergeCells count="5">
    <mergeCell ref="B2:I5"/>
    <mergeCell ref="B9:I12"/>
    <mergeCell ref="B13:I13"/>
    <mergeCell ref="K3:O9"/>
    <mergeCell ref="K2:O2"/>
  </mergeCells>
  <phoneticPr fontId="6" type="noConversion"/>
  <hyperlinks>
    <hyperlink ref="C7" r:id="rId1" xr:uid="{362729AB-5C5B-4FD4-ABEC-F92CA9F2EE2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FD8A9-0F87-4928-94D2-136B219ADD2F}">
  <dimension ref="B1:H19"/>
  <sheetViews>
    <sheetView workbookViewId="0">
      <selection activeCell="K4" sqref="K4"/>
    </sheetView>
  </sheetViews>
  <sheetFormatPr defaultRowHeight="14.5" x14ac:dyDescent="0.35"/>
  <cols>
    <col min="2" max="2" width="8" bestFit="1" customWidth="1"/>
    <col min="3" max="3" width="20.1796875" bestFit="1" customWidth="1"/>
    <col min="4" max="8" width="12.1796875" customWidth="1"/>
  </cols>
  <sheetData>
    <row r="1" spans="2:8" ht="15" thickBot="1" x14ac:dyDescent="0.4">
      <c r="B1" s="56" t="s">
        <v>36</v>
      </c>
    </row>
    <row r="2" spans="2:8" ht="46.5" customHeight="1" x14ac:dyDescent="0.35">
      <c r="B2" s="90" t="s">
        <v>141</v>
      </c>
      <c r="C2" s="91"/>
      <c r="D2" s="91"/>
      <c r="E2" s="91"/>
      <c r="F2" s="91"/>
      <c r="G2" s="91"/>
      <c r="H2" s="92"/>
    </row>
    <row r="3" spans="2:8" ht="46.5" customHeight="1" x14ac:dyDescent="0.35">
      <c r="B3" s="93"/>
      <c r="C3" s="94"/>
      <c r="D3" s="94"/>
      <c r="E3" s="94"/>
      <c r="F3" s="94"/>
      <c r="G3" s="94"/>
      <c r="H3" s="95"/>
    </row>
    <row r="4" spans="2:8" ht="46.5" customHeight="1" x14ac:dyDescent="0.35">
      <c r="B4" s="93"/>
      <c r="C4" s="94"/>
      <c r="D4" s="94"/>
      <c r="E4" s="94"/>
      <c r="F4" s="94"/>
      <c r="G4" s="94"/>
      <c r="H4" s="95"/>
    </row>
    <row r="5" spans="2:8" ht="83.25" customHeight="1" thickBot="1" x14ac:dyDescent="0.4">
      <c r="B5" s="96"/>
      <c r="C5" s="97"/>
      <c r="D5" s="97"/>
      <c r="E5" s="97"/>
      <c r="F5" s="97"/>
      <c r="G5" s="97"/>
      <c r="H5" s="98"/>
    </row>
    <row r="6" spans="2:8" x14ac:dyDescent="0.35">
      <c r="B6" s="108" t="s">
        <v>120</v>
      </c>
      <c r="C6" s="109"/>
      <c r="D6" s="109"/>
      <c r="E6" s="109"/>
      <c r="F6" s="109"/>
      <c r="G6" s="109"/>
      <c r="H6" s="110"/>
    </row>
    <row r="7" spans="2:8" ht="15" thickBot="1" x14ac:dyDescent="0.4">
      <c r="B7" s="27" t="s">
        <v>121</v>
      </c>
      <c r="C7" s="28" t="s">
        <v>129</v>
      </c>
      <c r="D7" s="29" t="s">
        <v>131</v>
      </c>
      <c r="E7" s="29" t="s">
        <v>132</v>
      </c>
      <c r="F7" s="29" t="s">
        <v>133</v>
      </c>
      <c r="G7" s="29" t="s">
        <v>134</v>
      </c>
      <c r="H7" s="30" t="s">
        <v>135</v>
      </c>
    </row>
    <row r="8" spans="2:8" ht="47.25" customHeight="1" x14ac:dyDescent="0.35">
      <c r="B8" s="24">
        <v>44652</v>
      </c>
      <c r="C8" s="25"/>
      <c r="D8" s="26"/>
      <c r="E8" s="26"/>
      <c r="F8" s="26"/>
      <c r="G8" s="26"/>
      <c r="H8" s="26"/>
    </row>
    <row r="9" spans="2:8" ht="47.25" customHeight="1" x14ac:dyDescent="0.35">
      <c r="B9" s="24">
        <v>44682</v>
      </c>
      <c r="C9" s="8"/>
      <c r="D9" s="5"/>
      <c r="E9" s="5"/>
      <c r="F9" s="5"/>
      <c r="G9" s="5"/>
      <c r="H9" s="5"/>
    </row>
    <row r="10" spans="2:8" ht="47.25" customHeight="1" x14ac:dyDescent="0.35">
      <c r="B10" s="24">
        <v>44713</v>
      </c>
      <c r="C10" s="8"/>
      <c r="D10" s="5"/>
      <c r="E10" s="5"/>
      <c r="F10" s="5"/>
      <c r="G10" s="5"/>
      <c r="H10" s="5"/>
    </row>
    <row r="11" spans="2:8" ht="47.25" customHeight="1" x14ac:dyDescent="0.35">
      <c r="B11" s="24">
        <v>44743</v>
      </c>
      <c r="C11" s="8"/>
      <c r="D11" s="5"/>
      <c r="E11" s="5"/>
      <c r="F11" s="5"/>
      <c r="G11" s="5"/>
      <c r="H11" s="5"/>
    </row>
    <row r="12" spans="2:8" ht="47.25" customHeight="1" x14ac:dyDescent="0.35">
      <c r="B12" s="24">
        <v>44774</v>
      </c>
      <c r="C12" s="8"/>
      <c r="D12" s="5"/>
      <c r="E12" s="5"/>
      <c r="F12" s="5"/>
      <c r="G12" s="5"/>
      <c r="H12" s="5"/>
    </row>
    <row r="13" spans="2:8" ht="47.25" customHeight="1" x14ac:dyDescent="0.35">
      <c r="B13" s="24">
        <v>44805</v>
      </c>
      <c r="C13" s="8"/>
      <c r="D13" s="5"/>
      <c r="E13" s="5"/>
      <c r="F13" s="5"/>
      <c r="G13" s="5"/>
      <c r="H13" s="5"/>
    </row>
    <row r="14" spans="2:8" ht="47.25" customHeight="1" x14ac:dyDescent="0.35">
      <c r="B14" s="24">
        <v>44835</v>
      </c>
      <c r="C14" s="8"/>
      <c r="D14" s="5"/>
      <c r="E14" s="5"/>
      <c r="F14" s="5"/>
      <c r="G14" s="5"/>
      <c r="H14" s="5"/>
    </row>
    <row r="15" spans="2:8" ht="47.25" customHeight="1" x14ac:dyDescent="0.35">
      <c r="B15" s="24">
        <v>44866</v>
      </c>
      <c r="C15" s="8"/>
      <c r="D15" s="5"/>
      <c r="E15" s="5"/>
      <c r="F15" s="5"/>
      <c r="G15" s="5"/>
      <c r="H15" s="5"/>
    </row>
    <row r="16" spans="2:8" ht="47.25" customHeight="1" x14ac:dyDescent="0.35">
      <c r="B16" s="24">
        <v>44896</v>
      </c>
      <c r="C16" s="8"/>
      <c r="D16" s="5"/>
      <c r="E16" s="5"/>
      <c r="F16" s="5"/>
      <c r="G16" s="5"/>
      <c r="H16" s="5"/>
    </row>
    <row r="17" spans="2:8" ht="47.25" customHeight="1" x14ac:dyDescent="0.35">
      <c r="B17" s="24">
        <v>44927</v>
      </c>
      <c r="C17" s="8"/>
      <c r="D17" s="5"/>
      <c r="E17" s="5"/>
      <c r="F17" s="5"/>
      <c r="G17" s="5"/>
      <c r="H17" s="5"/>
    </row>
    <row r="18" spans="2:8" ht="47.25" customHeight="1" x14ac:dyDescent="0.35">
      <c r="B18" s="24">
        <v>44958</v>
      </c>
      <c r="C18" s="8"/>
      <c r="D18" s="5"/>
      <c r="E18" s="5"/>
      <c r="F18" s="5"/>
      <c r="G18" s="5"/>
      <c r="H18" s="5"/>
    </row>
    <row r="19" spans="2:8" ht="47.25" customHeight="1" x14ac:dyDescent="0.35">
      <c r="B19" s="24">
        <v>44986</v>
      </c>
      <c r="C19" s="8"/>
      <c r="D19" s="5"/>
      <c r="E19" s="5"/>
      <c r="F19" s="5"/>
      <c r="G19" s="5"/>
      <c r="H19" s="5"/>
    </row>
  </sheetData>
  <mergeCells count="2">
    <mergeCell ref="B2:H5"/>
    <mergeCell ref="B6:H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86FF1-ED1A-4E9D-9DEF-88DBECD54FBC}">
  <dimension ref="B1:H19"/>
  <sheetViews>
    <sheetView workbookViewId="0">
      <selection activeCell="J10" sqref="J10"/>
    </sheetView>
  </sheetViews>
  <sheetFormatPr defaultRowHeight="14.5" x14ac:dyDescent="0.35"/>
  <cols>
    <col min="3" max="3" width="23.81640625" customWidth="1"/>
    <col min="4" max="8" width="11.81640625" customWidth="1"/>
  </cols>
  <sheetData>
    <row r="1" spans="2:8" ht="15" thickBot="1" x14ac:dyDescent="0.4">
      <c r="C1" s="57" t="s">
        <v>39</v>
      </c>
    </row>
    <row r="2" spans="2:8" x14ac:dyDescent="0.35">
      <c r="B2" s="123" t="s">
        <v>136</v>
      </c>
      <c r="C2" s="91"/>
      <c r="D2" s="91"/>
      <c r="E2" s="91"/>
      <c r="F2" s="91"/>
      <c r="G2" s="91"/>
      <c r="H2" s="92"/>
    </row>
    <row r="3" spans="2:8" x14ac:dyDescent="0.35">
      <c r="B3" s="93"/>
      <c r="C3" s="94"/>
      <c r="D3" s="94"/>
      <c r="E3" s="94"/>
      <c r="F3" s="94"/>
      <c r="G3" s="94"/>
      <c r="H3" s="95"/>
    </row>
    <row r="4" spans="2:8" x14ac:dyDescent="0.35">
      <c r="B4" s="93"/>
      <c r="C4" s="94"/>
      <c r="D4" s="94"/>
      <c r="E4" s="94"/>
      <c r="F4" s="94"/>
      <c r="G4" s="94"/>
      <c r="H4" s="95"/>
    </row>
    <row r="5" spans="2:8" ht="15" thickBot="1" x14ac:dyDescent="0.4">
      <c r="B5" s="96"/>
      <c r="C5" s="97"/>
      <c r="D5" s="97"/>
      <c r="E5" s="97"/>
      <c r="F5" s="97"/>
      <c r="G5" s="97"/>
      <c r="H5" s="98"/>
    </row>
    <row r="6" spans="2:8" x14ac:dyDescent="0.35">
      <c r="B6" s="108" t="s">
        <v>120</v>
      </c>
      <c r="C6" s="109"/>
      <c r="D6" s="109"/>
      <c r="E6" s="109"/>
      <c r="F6" s="109"/>
      <c r="G6" s="109"/>
      <c r="H6" s="110"/>
    </row>
    <row r="7" spans="2:8" ht="15" thickBot="1" x14ac:dyDescent="0.4">
      <c r="B7" s="27" t="s">
        <v>121</v>
      </c>
      <c r="C7" s="28" t="s">
        <v>129</v>
      </c>
      <c r="D7" s="29" t="s">
        <v>131</v>
      </c>
      <c r="E7" s="29" t="s">
        <v>132</v>
      </c>
      <c r="F7" s="29" t="s">
        <v>133</v>
      </c>
      <c r="G7" s="29" t="s">
        <v>134</v>
      </c>
      <c r="H7" s="30" t="s">
        <v>135</v>
      </c>
    </row>
    <row r="8" spans="2:8" ht="69" customHeight="1" x14ac:dyDescent="0.35">
      <c r="B8" s="24">
        <v>44652</v>
      </c>
      <c r="C8" s="25"/>
      <c r="D8" s="26"/>
      <c r="E8" s="26"/>
      <c r="F8" s="26"/>
      <c r="G8" s="26"/>
      <c r="H8" s="26"/>
    </row>
    <row r="9" spans="2:8" ht="69" customHeight="1" x14ac:dyDescent="0.35">
      <c r="B9" s="24">
        <v>44682</v>
      </c>
      <c r="C9" s="8"/>
      <c r="D9" s="5"/>
      <c r="E9" s="5"/>
      <c r="F9" s="5"/>
      <c r="G9" s="5"/>
      <c r="H9" s="5"/>
    </row>
    <row r="10" spans="2:8" ht="69" customHeight="1" x14ac:dyDescent="0.35">
      <c r="B10" s="24">
        <v>44713</v>
      </c>
      <c r="C10" s="8"/>
      <c r="D10" s="5"/>
      <c r="E10" s="5"/>
      <c r="F10" s="5"/>
      <c r="G10" s="5"/>
      <c r="H10" s="5"/>
    </row>
    <row r="11" spans="2:8" ht="69" customHeight="1" x14ac:dyDescent="0.35">
      <c r="B11" s="24">
        <v>44743</v>
      </c>
      <c r="C11" s="8"/>
      <c r="D11" s="5"/>
      <c r="E11" s="5"/>
      <c r="F11" s="5"/>
      <c r="G11" s="5"/>
      <c r="H11" s="5"/>
    </row>
    <row r="12" spans="2:8" ht="69" customHeight="1" x14ac:dyDescent="0.35">
      <c r="B12" s="24">
        <v>44774</v>
      </c>
      <c r="C12" s="8"/>
      <c r="D12" s="5"/>
      <c r="E12" s="5"/>
      <c r="F12" s="5"/>
      <c r="G12" s="5"/>
      <c r="H12" s="5"/>
    </row>
    <row r="13" spans="2:8" ht="69" customHeight="1" x14ac:dyDescent="0.35">
      <c r="B13" s="24">
        <v>44805</v>
      </c>
      <c r="C13" s="8"/>
      <c r="D13" s="5"/>
      <c r="E13" s="5"/>
      <c r="F13" s="5"/>
      <c r="G13" s="5"/>
      <c r="H13" s="5"/>
    </row>
    <row r="14" spans="2:8" ht="69" customHeight="1" x14ac:dyDescent="0.35">
      <c r="B14" s="24">
        <v>44835</v>
      </c>
      <c r="C14" s="8"/>
      <c r="D14" s="5"/>
      <c r="E14" s="5"/>
      <c r="F14" s="5"/>
      <c r="G14" s="5"/>
      <c r="H14" s="5"/>
    </row>
    <row r="15" spans="2:8" ht="69" customHeight="1" x14ac:dyDescent="0.35">
      <c r="B15" s="24">
        <v>44866</v>
      </c>
      <c r="C15" s="8"/>
      <c r="D15" s="5"/>
      <c r="E15" s="5"/>
      <c r="F15" s="5"/>
      <c r="G15" s="5"/>
      <c r="H15" s="5"/>
    </row>
    <row r="16" spans="2:8" ht="69" customHeight="1" x14ac:dyDescent="0.35">
      <c r="B16" s="24">
        <v>44896</v>
      </c>
      <c r="C16" s="8"/>
      <c r="D16" s="5"/>
      <c r="E16" s="5"/>
      <c r="F16" s="5"/>
      <c r="G16" s="5"/>
      <c r="H16" s="5"/>
    </row>
    <row r="17" spans="2:8" ht="69" customHeight="1" x14ac:dyDescent="0.35">
      <c r="B17" s="24">
        <v>44927</v>
      </c>
      <c r="C17" s="8"/>
      <c r="D17" s="5"/>
      <c r="E17" s="5"/>
      <c r="F17" s="5"/>
      <c r="G17" s="5"/>
      <c r="H17" s="5"/>
    </row>
    <row r="18" spans="2:8" ht="69" customHeight="1" x14ac:dyDescent="0.35">
      <c r="B18" s="24">
        <v>44958</v>
      </c>
      <c r="C18" s="8"/>
      <c r="D18" s="5"/>
      <c r="E18" s="5"/>
      <c r="F18" s="5"/>
      <c r="G18" s="5"/>
      <c r="H18" s="5"/>
    </row>
    <row r="19" spans="2:8" ht="69" customHeight="1" x14ac:dyDescent="0.35">
      <c r="B19" s="24">
        <v>44986</v>
      </c>
      <c r="C19" s="8"/>
      <c r="D19" s="5"/>
      <c r="E19" s="5"/>
      <c r="F19" s="5"/>
      <c r="G19" s="5"/>
      <c r="H19" s="5"/>
    </row>
  </sheetData>
  <mergeCells count="2">
    <mergeCell ref="B2:H5"/>
    <mergeCell ref="B6:H6"/>
  </mergeCells>
  <hyperlinks>
    <hyperlink ref="B2" r:id="rId1" xr:uid="{967E480F-4AC8-486C-842A-C6ABD2C0BEF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DC3FD-A581-4E2D-88C8-DF3153BA5981}">
  <dimension ref="B1:H15"/>
  <sheetViews>
    <sheetView workbookViewId="0">
      <selection activeCell="B4" sqref="B4:B15"/>
    </sheetView>
  </sheetViews>
  <sheetFormatPr defaultRowHeight="14.5" x14ac:dyDescent="0.35"/>
  <cols>
    <col min="2" max="2" width="8" bestFit="1" customWidth="1"/>
    <col min="3" max="3" width="20.1796875" bestFit="1" customWidth="1"/>
    <col min="4" max="8" width="14.54296875" customWidth="1"/>
  </cols>
  <sheetData>
    <row r="1" spans="2:8" x14ac:dyDescent="0.35">
      <c r="C1" s="57" t="s">
        <v>44</v>
      </c>
    </row>
    <row r="2" spans="2:8" x14ac:dyDescent="0.35">
      <c r="B2" s="60" t="s">
        <v>120</v>
      </c>
      <c r="C2" s="60"/>
      <c r="D2" s="60"/>
      <c r="E2" s="60"/>
      <c r="F2" s="60"/>
      <c r="G2" s="60"/>
      <c r="H2" s="60"/>
    </row>
    <row r="3" spans="2:8" x14ac:dyDescent="0.35">
      <c r="B3" s="47" t="s">
        <v>121</v>
      </c>
      <c r="C3" s="13" t="s">
        <v>129</v>
      </c>
      <c r="D3" s="47" t="s">
        <v>131</v>
      </c>
      <c r="E3" s="47" t="s">
        <v>132</v>
      </c>
      <c r="F3" s="47" t="s">
        <v>133</v>
      </c>
      <c r="G3" s="47" t="s">
        <v>134</v>
      </c>
      <c r="H3" s="47" t="s">
        <v>135</v>
      </c>
    </row>
    <row r="4" spans="2:8" ht="52.5" customHeight="1" x14ac:dyDescent="0.35">
      <c r="B4" s="23">
        <v>44652</v>
      </c>
      <c r="C4" s="8"/>
      <c r="D4" s="5"/>
      <c r="E4" s="5"/>
      <c r="F4" s="5"/>
      <c r="G4" s="5"/>
      <c r="H4" s="5"/>
    </row>
    <row r="5" spans="2:8" ht="52.5" customHeight="1" x14ac:dyDescent="0.35">
      <c r="B5" s="23">
        <v>44682</v>
      </c>
      <c r="C5" s="8"/>
      <c r="D5" s="5"/>
      <c r="E5" s="5"/>
      <c r="F5" s="5"/>
      <c r="G5" s="5"/>
      <c r="H5" s="5"/>
    </row>
    <row r="6" spans="2:8" ht="52.5" customHeight="1" x14ac:dyDescent="0.35">
      <c r="B6" s="23">
        <v>44713</v>
      </c>
      <c r="C6" s="8"/>
      <c r="D6" s="5"/>
      <c r="E6" s="5"/>
      <c r="F6" s="5"/>
      <c r="G6" s="5"/>
      <c r="H6" s="5"/>
    </row>
    <row r="7" spans="2:8" ht="52.5" customHeight="1" x14ac:dyDescent="0.35">
      <c r="B7" s="23">
        <v>44743</v>
      </c>
      <c r="C7" s="8"/>
      <c r="D7" s="5"/>
      <c r="E7" s="5"/>
      <c r="F7" s="5"/>
      <c r="G7" s="5"/>
      <c r="H7" s="5"/>
    </row>
    <row r="8" spans="2:8" ht="52.5" customHeight="1" x14ac:dyDescent="0.35">
      <c r="B8" s="23">
        <v>44774</v>
      </c>
      <c r="C8" s="8"/>
      <c r="D8" s="5"/>
      <c r="E8" s="5"/>
      <c r="F8" s="5"/>
      <c r="G8" s="5"/>
      <c r="H8" s="5"/>
    </row>
    <row r="9" spans="2:8" ht="52.5" customHeight="1" x14ac:dyDescent="0.35">
      <c r="B9" s="23">
        <v>44805</v>
      </c>
      <c r="C9" s="8"/>
      <c r="D9" s="5"/>
      <c r="E9" s="5"/>
      <c r="F9" s="5"/>
      <c r="G9" s="5"/>
      <c r="H9" s="5"/>
    </row>
    <row r="10" spans="2:8" ht="52.5" customHeight="1" x14ac:dyDescent="0.35">
      <c r="B10" s="23">
        <v>44835</v>
      </c>
      <c r="C10" s="8"/>
      <c r="D10" s="5"/>
      <c r="E10" s="5"/>
      <c r="F10" s="5"/>
      <c r="G10" s="5"/>
      <c r="H10" s="5"/>
    </row>
    <row r="11" spans="2:8" ht="52.5" customHeight="1" x14ac:dyDescent="0.35">
      <c r="B11" s="23">
        <v>44866</v>
      </c>
      <c r="C11" s="8"/>
      <c r="D11" s="5"/>
      <c r="E11" s="5"/>
      <c r="F11" s="5"/>
      <c r="G11" s="5"/>
      <c r="H11" s="5"/>
    </row>
    <row r="12" spans="2:8" ht="52.5" customHeight="1" x14ac:dyDescent="0.35">
      <c r="B12" s="23">
        <v>44896</v>
      </c>
      <c r="C12" s="8"/>
      <c r="D12" s="5"/>
      <c r="E12" s="5"/>
      <c r="F12" s="5"/>
      <c r="G12" s="5"/>
      <c r="H12" s="5"/>
    </row>
    <row r="13" spans="2:8" ht="52.5" customHeight="1" x14ac:dyDescent="0.35">
      <c r="B13" s="23">
        <v>44927</v>
      </c>
      <c r="C13" s="8"/>
      <c r="D13" s="5"/>
      <c r="E13" s="5"/>
      <c r="F13" s="5"/>
      <c r="G13" s="5"/>
      <c r="H13" s="5"/>
    </row>
    <row r="14" spans="2:8" ht="52.5" customHeight="1" x14ac:dyDescent="0.35">
      <c r="B14" s="23">
        <v>44958</v>
      </c>
      <c r="C14" s="8"/>
      <c r="D14" s="5"/>
      <c r="E14" s="5"/>
      <c r="F14" s="5"/>
      <c r="G14" s="5"/>
      <c r="H14" s="5"/>
    </row>
    <row r="15" spans="2:8" ht="52.5" customHeight="1" x14ac:dyDescent="0.35">
      <c r="B15" s="23">
        <v>44986</v>
      </c>
      <c r="C15" s="8"/>
      <c r="D15" s="5"/>
      <c r="E15" s="5"/>
      <c r="F15" s="5"/>
      <c r="G15" s="5"/>
      <c r="H15" s="5"/>
    </row>
  </sheetData>
  <mergeCells count="1">
    <mergeCell ref="B2:H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1FFFF-01FE-4E5D-84F6-EA731678137F}">
  <dimension ref="A1:E58"/>
  <sheetViews>
    <sheetView workbookViewId="0">
      <selection activeCell="G55" sqref="G55"/>
    </sheetView>
  </sheetViews>
  <sheetFormatPr defaultRowHeight="14.5" x14ac:dyDescent="0.35"/>
  <cols>
    <col min="1" max="1" width="10.7265625" bestFit="1" customWidth="1"/>
    <col min="2" max="2" width="62" customWidth="1"/>
    <col min="3" max="3" width="10" bestFit="1" customWidth="1"/>
  </cols>
  <sheetData>
    <row r="1" spans="1:5" ht="15" thickBot="1" x14ac:dyDescent="0.4">
      <c r="A1" s="57" t="s">
        <v>142</v>
      </c>
    </row>
    <row r="2" spans="1:5" x14ac:dyDescent="0.35">
      <c r="A2" s="32"/>
      <c r="B2" s="32"/>
    </row>
    <row r="3" spans="1:5" x14ac:dyDescent="0.35">
      <c r="A3" s="126" t="s">
        <v>52</v>
      </c>
      <c r="B3" s="126"/>
      <c r="C3" s="126"/>
      <c r="D3" s="126"/>
      <c r="E3" s="126"/>
    </row>
    <row r="4" spans="1:5" x14ac:dyDescent="0.35">
      <c r="A4" s="33" t="s">
        <v>53</v>
      </c>
      <c r="B4" s="33" t="s">
        <v>54</v>
      </c>
      <c r="C4" s="33" t="s">
        <v>55</v>
      </c>
      <c r="D4" s="33" t="s">
        <v>56</v>
      </c>
      <c r="E4" s="33" t="s">
        <v>57</v>
      </c>
    </row>
    <row r="5" spans="1:5" x14ac:dyDescent="0.35">
      <c r="A5" s="49">
        <v>1</v>
      </c>
      <c r="B5" s="35" t="s">
        <v>58</v>
      </c>
      <c r="C5" s="125">
        <v>150000</v>
      </c>
      <c r="D5" s="34"/>
      <c r="E5" s="34"/>
    </row>
    <row r="6" spans="1:5" x14ac:dyDescent="0.35">
      <c r="A6" s="49">
        <v>2</v>
      </c>
      <c r="B6" s="35" t="s">
        <v>59</v>
      </c>
      <c r="C6" s="125"/>
      <c r="D6" s="34"/>
      <c r="E6" s="34"/>
    </row>
    <row r="7" spans="1:5" x14ac:dyDescent="0.35">
      <c r="A7" s="49">
        <v>3</v>
      </c>
      <c r="B7" s="35" t="s">
        <v>60</v>
      </c>
      <c r="C7" s="125"/>
      <c r="D7" s="34"/>
      <c r="E7" s="34"/>
    </row>
    <row r="8" spans="1:5" x14ac:dyDescent="0.35">
      <c r="A8" s="49">
        <v>4</v>
      </c>
      <c r="B8" s="35" t="s">
        <v>61</v>
      </c>
      <c r="C8" s="125"/>
      <c r="D8" s="34"/>
      <c r="E8" s="34"/>
    </row>
    <row r="9" spans="1:5" x14ac:dyDescent="0.35">
      <c r="A9" s="49">
        <v>5</v>
      </c>
      <c r="B9" s="35" t="s">
        <v>62</v>
      </c>
      <c r="C9" s="125"/>
      <c r="D9" s="34"/>
      <c r="E9" s="34"/>
    </row>
    <row r="10" spans="1:5" x14ac:dyDescent="0.35">
      <c r="A10" s="49">
        <v>6</v>
      </c>
      <c r="B10" s="35" t="s">
        <v>63</v>
      </c>
      <c r="C10" s="125"/>
      <c r="D10" s="34"/>
      <c r="E10" s="34"/>
    </row>
    <row r="11" spans="1:5" x14ac:dyDescent="0.35">
      <c r="A11" s="49">
        <v>7</v>
      </c>
      <c r="B11" s="35" t="s">
        <v>64</v>
      </c>
      <c r="C11" s="125"/>
      <c r="D11" s="34"/>
      <c r="E11" s="34"/>
    </row>
    <row r="12" spans="1:5" x14ac:dyDescent="0.35">
      <c r="A12" s="49">
        <v>8</v>
      </c>
      <c r="B12" s="35" t="s">
        <v>65</v>
      </c>
      <c r="C12" s="125"/>
      <c r="D12" s="34"/>
      <c r="E12" s="34"/>
    </row>
    <row r="13" spans="1:5" x14ac:dyDescent="0.35">
      <c r="A13" s="49">
        <v>9</v>
      </c>
      <c r="B13" s="35" t="s">
        <v>66</v>
      </c>
      <c r="C13" s="125"/>
      <c r="D13" s="34"/>
      <c r="E13" s="34"/>
    </row>
    <row r="14" spans="1:5" x14ac:dyDescent="0.35">
      <c r="A14" s="49">
        <v>10</v>
      </c>
      <c r="B14" s="35" t="s">
        <v>67</v>
      </c>
      <c r="C14" s="125"/>
      <c r="D14" s="34"/>
      <c r="E14" s="34"/>
    </row>
    <row r="15" spans="1:5" x14ac:dyDescent="0.35">
      <c r="A15" s="49">
        <v>11</v>
      </c>
      <c r="B15" s="35" t="s">
        <v>68</v>
      </c>
      <c r="C15" s="125"/>
      <c r="D15" s="34"/>
      <c r="E15" s="34"/>
    </row>
    <row r="16" spans="1:5" x14ac:dyDescent="0.35">
      <c r="A16" s="49">
        <v>12</v>
      </c>
      <c r="B16" s="35" t="s">
        <v>69</v>
      </c>
      <c r="C16" s="125"/>
      <c r="D16" s="34"/>
      <c r="E16" s="34"/>
    </row>
    <row r="17" spans="1:5" x14ac:dyDescent="0.35">
      <c r="A17" s="49">
        <v>13</v>
      </c>
      <c r="B17" s="35" t="s">
        <v>70</v>
      </c>
      <c r="C17" s="125"/>
      <c r="D17" s="34"/>
      <c r="E17" s="34"/>
    </row>
    <row r="18" spans="1:5" x14ac:dyDescent="0.35">
      <c r="A18" s="49">
        <v>14</v>
      </c>
      <c r="B18" s="35" t="s">
        <v>71</v>
      </c>
      <c r="C18" s="125"/>
      <c r="D18" s="34"/>
      <c r="E18" s="34"/>
    </row>
    <row r="19" spans="1:5" x14ac:dyDescent="0.35">
      <c r="A19" s="49">
        <v>15</v>
      </c>
      <c r="B19" s="35" t="s">
        <v>72</v>
      </c>
      <c r="C19" s="125"/>
      <c r="D19" s="34"/>
      <c r="E19" s="34"/>
    </row>
    <row r="20" spans="1:5" x14ac:dyDescent="0.35">
      <c r="A20" s="49">
        <v>16</v>
      </c>
      <c r="B20" s="35" t="s">
        <v>73</v>
      </c>
      <c r="C20" s="125"/>
      <c r="D20" s="34"/>
      <c r="E20" s="34"/>
    </row>
    <row r="21" spans="1:5" x14ac:dyDescent="0.35">
      <c r="A21" s="49">
        <v>17</v>
      </c>
      <c r="B21" s="35" t="s">
        <v>74</v>
      </c>
      <c r="C21" s="125"/>
      <c r="D21" s="34"/>
      <c r="E21" s="34"/>
    </row>
    <row r="22" spans="1:5" x14ac:dyDescent="0.35">
      <c r="A22" s="49">
        <v>18</v>
      </c>
      <c r="B22" s="35" t="s">
        <v>75</v>
      </c>
      <c r="C22" s="125"/>
      <c r="D22" s="34"/>
      <c r="E22" s="34"/>
    </row>
    <row r="23" spans="1:5" x14ac:dyDescent="0.35">
      <c r="A23" s="49">
        <v>19</v>
      </c>
      <c r="B23" s="35" t="s">
        <v>76</v>
      </c>
      <c r="C23" s="125"/>
      <c r="D23" s="34"/>
      <c r="E23" s="34"/>
    </row>
    <row r="24" spans="1:5" x14ac:dyDescent="0.35">
      <c r="A24" s="49">
        <v>20</v>
      </c>
      <c r="B24" s="35" t="s">
        <v>77</v>
      </c>
      <c r="C24" s="125"/>
      <c r="D24" s="34"/>
      <c r="E24" s="34"/>
    </row>
    <row r="25" spans="1:5" x14ac:dyDescent="0.35">
      <c r="A25" s="49">
        <v>21</v>
      </c>
      <c r="B25" s="35" t="s">
        <v>78</v>
      </c>
      <c r="C25" s="125"/>
      <c r="D25" s="34"/>
      <c r="E25" s="34"/>
    </row>
    <row r="26" spans="1:5" x14ac:dyDescent="0.35">
      <c r="A26" s="49">
        <v>22</v>
      </c>
      <c r="B26" s="35" t="s">
        <v>79</v>
      </c>
      <c r="C26" s="125"/>
      <c r="D26" s="34"/>
      <c r="E26" s="34"/>
    </row>
    <row r="27" spans="1:5" x14ac:dyDescent="0.35">
      <c r="A27" s="127" t="s">
        <v>80</v>
      </c>
      <c r="B27" s="128"/>
      <c r="C27" s="38">
        <f>SUM(C5)</f>
        <v>150000</v>
      </c>
      <c r="D27" s="34">
        <f>SUM(D5:D26)</f>
        <v>0</v>
      </c>
      <c r="E27" s="34">
        <f>SUM(E5:E26)</f>
        <v>0</v>
      </c>
    </row>
    <row r="29" spans="1:5" x14ac:dyDescent="0.35">
      <c r="A29" s="126" t="s">
        <v>81</v>
      </c>
      <c r="B29" s="126"/>
      <c r="C29" s="126"/>
      <c r="D29" s="126"/>
      <c r="E29" s="126"/>
    </row>
    <row r="30" spans="1:5" x14ac:dyDescent="0.35">
      <c r="A30" s="33" t="s">
        <v>53</v>
      </c>
      <c r="B30" s="33" t="s">
        <v>54</v>
      </c>
      <c r="C30" s="33" t="s">
        <v>55</v>
      </c>
      <c r="D30" s="33" t="s">
        <v>56</v>
      </c>
      <c r="E30" s="33" t="s">
        <v>57</v>
      </c>
    </row>
    <row r="31" spans="1:5" x14ac:dyDescent="0.35">
      <c r="A31" s="49">
        <v>1</v>
      </c>
      <c r="B31" s="35" t="s">
        <v>82</v>
      </c>
      <c r="C31" s="35">
        <v>5000</v>
      </c>
      <c r="D31" s="35"/>
      <c r="E31" s="34"/>
    </row>
    <row r="32" spans="1:5" x14ac:dyDescent="0.35">
      <c r="A32" s="49">
        <v>2</v>
      </c>
      <c r="B32" s="35" t="s">
        <v>83</v>
      </c>
      <c r="C32" s="35">
        <v>50000</v>
      </c>
      <c r="D32" s="35"/>
      <c r="E32" s="34"/>
    </row>
    <row r="33" spans="1:5" x14ac:dyDescent="0.35">
      <c r="A33" s="49">
        <v>3</v>
      </c>
      <c r="B33" s="35" t="s">
        <v>84</v>
      </c>
      <c r="C33" s="35">
        <v>25000</v>
      </c>
      <c r="D33" s="34"/>
      <c r="E33" s="34"/>
    </row>
    <row r="34" spans="1:5" x14ac:dyDescent="0.35">
      <c r="A34" s="49">
        <v>4</v>
      </c>
      <c r="B34" s="35" t="s">
        <v>85</v>
      </c>
      <c r="C34" s="35">
        <v>25000</v>
      </c>
      <c r="D34" s="34"/>
      <c r="E34" s="34"/>
    </row>
    <row r="35" spans="1:5" x14ac:dyDescent="0.35">
      <c r="A35" s="36">
        <v>5</v>
      </c>
      <c r="B35" s="37" t="s">
        <v>86</v>
      </c>
      <c r="C35" s="37">
        <v>5000</v>
      </c>
      <c r="D35" s="37"/>
      <c r="E35" s="34"/>
    </row>
    <row r="36" spans="1:5" x14ac:dyDescent="0.35">
      <c r="A36" s="127" t="s">
        <v>80</v>
      </c>
      <c r="B36" s="128"/>
      <c r="C36" s="34"/>
      <c r="D36" s="34">
        <f>SUM(D31:D35)</f>
        <v>0</v>
      </c>
      <c r="E36" s="34">
        <f>SUM(E31:E35)</f>
        <v>0</v>
      </c>
    </row>
    <row r="38" spans="1:5" x14ac:dyDescent="0.35">
      <c r="A38" s="126" t="s">
        <v>87</v>
      </c>
      <c r="B38" s="126"/>
      <c r="C38" s="126"/>
      <c r="D38" s="126"/>
      <c r="E38" s="126"/>
    </row>
    <row r="39" spans="1:5" x14ac:dyDescent="0.35">
      <c r="A39" s="33" t="s">
        <v>53</v>
      </c>
      <c r="B39" s="33" t="s">
        <v>54</v>
      </c>
      <c r="C39" s="33" t="s">
        <v>55</v>
      </c>
      <c r="D39" s="33" t="s">
        <v>56</v>
      </c>
      <c r="E39" s="33" t="s">
        <v>57</v>
      </c>
    </row>
    <row r="40" spans="1:5" x14ac:dyDescent="0.35">
      <c r="A40" s="49">
        <v>1</v>
      </c>
      <c r="B40" s="35" t="s">
        <v>88</v>
      </c>
      <c r="C40" s="35"/>
      <c r="D40" s="34"/>
      <c r="E40" s="34"/>
    </row>
    <row r="41" spans="1:5" x14ac:dyDescent="0.35">
      <c r="A41" s="49">
        <v>2</v>
      </c>
      <c r="B41" s="35" t="s">
        <v>89</v>
      </c>
      <c r="C41" s="35"/>
      <c r="D41" s="34"/>
      <c r="E41" s="34"/>
    </row>
    <row r="42" spans="1:5" x14ac:dyDescent="0.35">
      <c r="A42" s="49">
        <v>3</v>
      </c>
      <c r="B42" s="35" t="s">
        <v>90</v>
      </c>
      <c r="C42" s="35"/>
      <c r="D42" s="35"/>
      <c r="E42" s="34"/>
    </row>
    <row r="43" spans="1:5" x14ac:dyDescent="0.35">
      <c r="A43" s="49">
        <v>4</v>
      </c>
      <c r="B43" s="35" t="s">
        <v>91</v>
      </c>
      <c r="C43" s="35"/>
      <c r="D43" s="34"/>
      <c r="E43" s="34"/>
    </row>
    <row r="44" spans="1:5" ht="25" x14ac:dyDescent="0.35">
      <c r="A44" s="49">
        <v>5</v>
      </c>
      <c r="B44" s="35" t="s">
        <v>92</v>
      </c>
      <c r="C44" s="35"/>
      <c r="D44" s="34"/>
      <c r="E44" s="34"/>
    </row>
    <row r="45" spans="1:5" x14ac:dyDescent="0.35">
      <c r="A45" s="49">
        <v>6</v>
      </c>
      <c r="B45" s="35" t="s">
        <v>93</v>
      </c>
      <c r="C45" s="35"/>
      <c r="D45" s="34"/>
      <c r="E45" s="34"/>
    </row>
    <row r="46" spans="1:5" x14ac:dyDescent="0.35">
      <c r="A46" s="49">
        <v>7</v>
      </c>
      <c r="B46" s="35" t="s">
        <v>94</v>
      </c>
      <c r="C46" s="35"/>
      <c r="D46" s="34"/>
      <c r="E46" s="34"/>
    </row>
    <row r="47" spans="1:5" x14ac:dyDescent="0.35">
      <c r="A47" s="49">
        <v>8</v>
      </c>
      <c r="B47" s="35" t="s">
        <v>95</v>
      </c>
      <c r="C47" s="35"/>
      <c r="D47" s="34"/>
      <c r="E47" s="34"/>
    </row>
    <row r="48" spans="1:5" x14ac:dyDescent="0.35">
      <c r="A48" s="49">
        <v>9</v>
      </c>
      <c r="B48" s="35" t="s">
        <v>96</v>
      </c>
      <c r="C48" s="35"/>
      <c r="D48" s="34"/>
      <c r="E48" s="34"/>
    </row>
    <row r="49" spans="1:5" ht="25" x14ac:dyDescent="0.35">
      <c r="A49" s="49">
        <v>10</v>
      </c>
      <c r="B49" s="35" t="s">
        <v>97</v>
      </c>
      <c r="C49" s="35"/>
      <c r="D49" s="34"/>
      <c r="E49" s="34"/>
    </row>
    <row r="50" spans="1:5" x14ac:dyDescent="0.35">
      <c r="A50" s="49">
        <v>11</v>
      </c>
      <c r="B50" s="35" t="s">
        <v>98</v>
      </c>
      <c r="C50" s="35"/>
      <c r="D50" s="34"/>
      <c r="E50" s="34"/>
    </row>
    <row r="51" spans="1:5" x14ac:dyDescent="0.35">
      <c r="A51" s="49">
        <v>12</v>
      </c>
      <c r="B51" s="35" t="s">
        <v>99</v>
      </c>
      <c r="C51" s="35"/>
      <c r="D51" s="34"/>
      <c r="E51" s="34"/>
    </row>
    <row r="52" spans="1:5" x14ac:dyDescent="0.35">
      <c r="A52" s="49">
        <v>13</v>
      </c>
      <c r="B52" s="35" t="s">
        <v>100</v>
      </c>
      <c r="C52" s="35"/>
      <c r="D52" s="34"/>
      <c r="E52" s="34"/>
    </row>
    <row r="53" spans="1:5" x14ac:dyDescent="0.35">
      <c r="A53" s="49">
        <v>14</v>
      </c>
      <c r="B53" s="35" t="s">
        <v>101</v>
      </c>
      <c r="C53" s="35"/>
      <c r="D53" s="34"/>
      <c r="E53" s="34"/>
    </row>
    <row r="54" spans="1:5" x14ac:dyDescent="0.35">
      <c r="A54" s="49">
        <v>15</v>
      </c>
      <c r="B54" s="35" t="s">
        <v>102</v>
      </c>
      <c r="C54" s="35"/>
      <c r="D54" s="34"/>
      <c r="E54" s="34"/>
    </row>
    <row r="55" spans="1:5" x14ac:dyDescent="0.35">
      <c r="A55" s="49">
        <v>16</v>
      </c>
      <c r="B55" s="35" t="s">
        <v>103</v>
      </c>
      <c r="C55" s="35"/>
      <c r="D55" s="34"/>
      <c r="E55" s="34"/>
    </row>
    <row r="56" spans="1:5" x14ac:dyDescent="0.35">
      <c r="A56" s="49">
        <v>17</v>
      </c>
      <c r="B56" s="35" t="s">
        <v>104</v>
      </c>
      <c r="C56" s="35"/>
      <c r="D56" s="34"/>
      <c r="E56" s="34"/>
    </row>
    <row r="57" spans="1:5" x14ac:dyDescent="0.35">
      <c r="A57" s="49">
        <v>18</v>
      </c>
      <c r="B57" s="35" t="s">
        <v>105</v>
      </c>
      <c r="C57" s="35"/>
      <c r="D57" s="34"/>
      <c r="E57" s="34"/>
    </row>
    <row r="58" spans="1:5" x14ac:dyDescent="0.35">
      <c r="A58" s="124" t="s">
        <v>80</v>
      </c>
      <c r="B58" s="124"/>
      <c r="C58" s="124"/>
      <c r="D58" s="34">
        <f>SUM(D40:D57)</f>
        <v>0</v>
      </c>
      <c r="E58" s="34">
        <f>SUM(E40:E57)</f>
        <v>0</v>
      </c>
    </row>
  </sheetData>
  <mergeCells count="7">
    <mergeCell ref="A58:C58"/>
    <mergeCell ref="C5:C26"/>
    <mergeCell ref="A3:E3"/>
    <mergeCell ref="A29:E29"/>
    <mergeCell ref="A38:E38"/>
    <mergeCell ref="A27:B27"/>
    <mergeCell ref="A36:B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Comp Structure</vt:lpstr>
      <vt:lpstr>Array</vt:lpstr>
      <vt:lpstr>TB-2 HRA</vt:lpstr>
      <vt:lpstr>TB-3 FR</vt:lpstr>
      <vt:lpstr>TB 4 LTA</vt:lpstr>
      <vt:lpstr>TB-5 CEA</vt:lpstr>
      <vt:lpstr>TB-6 TIA</vt:lpstr>
      <vt:lpstr>TB-1 Savings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Eeshaan Dadheech</dc:creator>
  <cp:keywords/>
  <dc:description/>
  <cp:lastModifiedBy>Shaik Latheef</cp:lastModifiedBy>
  <cp:revision/>
  <dcterms:created xsi:type="dcterms:W3CDTF">2020-05-05T06:31:25Z</dcterms:created>
  <dcterms:modified xsi:type="dcterms:W3CDTF">2022-04-21T01:08:17Z</dcterms:modified>
  <cp:category/>
  <cp:contentStatus/>
</cp:coreProperties>
</file>