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anbhagl\Desktop\Version 1\Projects\Maximise Data Migration Toolkit\MXDM 2.0\HCM_RECON_REPORTS\HCM Reconciliation Templates\"/>
    </mc:Choice>
  </mc:AlternateContent>
  <xr:revisionPtr revIDLastSave="0" documentId="13_ncr:1_{C2082317-CFDB-4816-ACDA-DA7923943BF6}" xr6:coauthVersionLast="47" xr6:coauthVersionMax="47" xr10:uidLastSave="{00000000-0000-0000-0000-000000000000}"/>
  <bookViews>
    <workbookView xWindow="-120" yWindow="-120" windowWidth="29040" windowHeight="15840" tabRatio="566" activeTab="4" xr2:uid="{00000000-000D-0000-FFFF-FFFF00000000}"/>
  </bookViews>
  <sheets>
    <sheet name="Summary" sheetId="4" r:id="rId1"/>
    <sheet name="STGLocation" sheetId="2" r:id="rId2"/>
    <sheet name="HDLLocation" sheetId="5" r:id="rId3"/>
    <sheet name="HCMLocation" sheetId="1" r:id="rId4"/>
    <sheet name="RecLocation" sheetId="3" r:id="rId5"/>
  </sheets>
  <definedNames>
    <definedName name="_xlnm._FilterDatabase" localSheetId="3" hidden="1">HCMLocation!#REF!</definedName>
    <definedName name="_xlnm._FilterDatabase" localSheetId="2" hidden="1">HDLLocation!$B$2:$W$327</definedName>
    <definedName name="_xlnm._FilterDatabase" localSheetId="4" hidden="1">RecLocation!$A$2:$R$4</definedName>
    <definedName name="_xlnm._FilterDatabase" localSheetId="1" hidden="1">STGLocation!#REF!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4" l="1"/>
  <c r="B9" i="4" l="1"/>
  <c r="A4" i="5" l="1"/>
  <c r="A3" i="5"/>
  <c r="Q4" i="3" l="1"/>
  <c r="O4" i="3"/>
  <c r="L4" i="3"/>
  <c r="K4" i="3"/>
  <c r="J3" i="3"/>
  <c r="G4" i="3"/>
  <c r="E3" i="3"/>
  <c r="D4" i="3"/>
  <c r="O3" i="3"/>
  <c r="M4" i="3"/>
  <c r="K3" i="3"/>
  <c r="I3" i="3"/>
  <c r="G3" i="3"/>
  <c r="F4" i="3"/>
  <c r="C3" i="3"/>
  <c r="H4" i="3"/>
  <c r="Q3" i="3"/>
  <c r="P4" i="3"/>
  <c r="N4" i="3"/>
  <c r="M3" i="3"/>
  <c r="F3" i="3"/>
  <c r="P3" i="3"/>
  <c r="T11" i="4" s="1"/>
  <c r="N3" i="3"/>
  <c r="L3" i="3"/>
  <c r="J4" i="3"/>
  <c r="H3" i="3"/>
  <c r="E4" i="3"/>
  <c r="D3" i="3"/>
  <c r="I4" i="3"/>
  <c r="C4" i="3"/>
  <c r="C9" i="4"/>
  <c r="O11" i="4"/>
  <c r="P11" i="4"/>
  <c r="Q11" i="4"/>
  <c r="R11" i="4"/>
  <c r="N11" i="4"/>
  <c r="S11" i="4"/>
  <c r="U11" i="4"/>
  <c r="P12" i="4" l="1"/>
  <c r="U12" i="4"/>
  <c r="G12" i="4"/>
  <c r="M12" i="4"/>
  <c r="I12" i="4"/>
  <c r="N12" i="4"/>
  <c r="Q12" i="4"/>
  <c r="T12" i="4"/>
  <c r="H12" i="4"/>
  <c r="J12" i="4"/>
  <c r="K12" i="4"/>
  <c r="O12" i="4"/>
  <c r="S12" i="4"/>
  <c r="R12" i="4"/>
  <c r="L12" i="4"/>
  <c r="P13" i="4"/>
  <c r="U13" i="4"/>
  <c r="N13" i="4"/>
  <c r="Q13" i="4"/>
  <c r="T13" i="4"/>
  <c r="R13" i="4"/>
  <c r="S13" i="4"/>
  <c r="O13" i="4"/>
  <c r="O10" i="4"/>
  <c r="S10" i="4"/>
  <c r="N10" i="4"/>
  <c r="R10" i="4"/>
  <c r="T10" i="4"/>
  <c r="P10" i="4"/>
  <c r="U10" i="4"/>
  <c r="Q10" i="4"/>
  <c r="I10" i="4"/>
  <c r="L10" i="4"/>
  <c r="J10" i="4"/>
  <c r="M10" i="4"/>
  <c r="K10" i="4"/>
  <c r="M11" i="4"/>
  <c r="I11" i="4"/>
  <c r="L11" i="4"/>
  <c r="J11" i="4"/>
  <c r="K11" i="4"/>
  <c r="H10" i="4"/>
  <c r="L13" i="4"/>
  <c r="M13" i="4"/>
  <c r="K13" i="4"/>
  <c r="I13" i="4"/>
  <c r="J13" i="4"/>
  <c r="H13" i="4"/>
  <c r="H11" i="4"/>
  <c r="G13" i="4"/>
  <c r="G11" i="4"/>
  <c r="G10" i="4"/>
  <c r="E9" i="4"/>
  <c r="H14" i="4" l="1"/>
  <c r="M14" i="4"/>
  <c r="L14" i="4"/>
  <c r="Q14" i="4"/>
  <c r="P14" i="4"/>
  <c r="R14" i="4"/>
  <c r="S14" i="4"/>
  <c r="K14" i="4"/>
  <c r="J14" i="4"/>
  <c r="I14" i="4"/>
  <c r="U14" i="4"/>
  <c r="T14" i="4"/>
  <c r="N14" i="4"/>
  <c r="O14" i="4"/>
  <c r="G1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sampathn-admin</author>
  </authors>
  <commentList>
    <comment ref="E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sampathn-admin:</t>
        </r>
        <r>
          <rPr>
            <sz val="9"/>
            <color indexed="81"/>
            <rFont val="Tahoma"/>
            <family val="2"/>
          </rPr>
          <t xml:space="preserve">
Already loaded and available in HCM</t>
        </r>
      </text>
    </comment>
  </commentList>
</comments>
</file>

<file path=xl/sharedStrings.xml><?xml version="1.0" encoding="utf-8"?>
<sst xmlns="http://schemas.openxmlformats.org/spreadsheetml/2006/main" count="240" uniqueCount="111">
  <si>
    <t>BATCH_NAME</t>
  </si>
  <si>
    <t>STAGE1_PROCESSED</t>
  </si>
  <si>
    <t>STAGE1_RUN_DATE</t>
  </si>
  <si>
    <t>STAGE1_ERROR_DET</t>
  </si>
  <si>
    <t>STAGE2_PROCESSED</t>
  </si>
  <si>
    <t>STAGE2_RUN_DATE</t>
  </si>
  <si>
    <t>STAGE2_ERROR_DET</t>
  </si>
  <si>
    <t>CREATION_DATE</t>
  </si>
  <si>
    <t>CREATED_BY</t>
  </si>
  <si>
    <t>LAST_UPDATE_DATE</t>
  </si>
  <si>
    <t>LAST_UPDATED_BY</t>
  </si>
  <si>
    <t>EFFECTIVE_START_DATE</t>
  </si>
  <si>
    <t>EFFECTIVE_END_DATE</t>
  </si>
  <si>
    <t>DESCRIPTION</t>
  </si>
  <si>
    <t>LOAD_REQUEST_ID</t>
  </si>
  <si>
    <t>ATTRIBUTE1</t>
  </si>
  <si>
    <t>ATTRIBUTE2</t>
  </si>
  <si>
    <t>ATTRIBUTE3</t>
  </si>
  <si>
    <t>ATTRIBUTE4</t>
  </si>
  <si>
    <t>ATTRIBUTE5</t>
  </si>
  <si>
    <t>HCM</t>
  </si>
  <si>
    <t>Data Migration Reconciliation</t>
  </si>
  <si>
    <t>Location</t>
  </si>
  <si>
    <t>ADDRESS_CODE</t>
  </si>
  <si>
    <t>ADDRESS_NAME</t>
  </si>
  <si>
    <t>ADDRESS_LINE1</t>
  </si>
  <si>
    <t>ADDRESS_LINE2</t>
  </si>
  <si>
    <t>ADDRESS_LINE3</t>
  </si>
  <si>
    <t>ADDRESS_LINE4</t>
  </si>
  <si>
    <t>POST_TOWN</t>
  </si>
  <si>
    <t>COUNTY</t>
  </si>
  <si>
    <t>POST_CODE</t>
  </si>
  <si>
    <t>ADDRESS_TYPE</t>
  </si>
  <si>
    <t>ACTIVE_STATUS</t>
  </si>
  <si>
    <t>SHIP_TO_SITE_FLAG</t>
  </si>
  <si>
    <t>RECEIVING_SITE_FLAG</t>
  </si>
  <si>
    <t>BILL_TO_SITE_FLAG</t>
  </si>
  <si>
    <t>OFFICE_SITE_FLAG</t>
  </si>
  <si>
    <t>SET_CODE</t>
  </si>
  <si>
    <t>SOURCE_SYSTEM_REFERENCE</t>
  </si>
  <si>
    <t>TARGET_SYSTEM_REFERENCE</t>
  </si>
  <si>
    <t>SOURCE_SYSTEM_OWNER</t>
  </si>
  <si>
    <t>SOURCE_SYSTEM_ID</t>
  </si>
  <si>
    <t>University of Birmingham</t>
  </si>
  <si>
    <t>ACTIVESTATUS</t>
  </si>
  <si>
    <t>BILL TO SITE FLAG</t>
  </si>
  <si>
    <t>LOCATION_NAME</t>
  </si>
  <si>
    <t>ADDRESS_LINE_1</t>
  </si>
  <si>
    <t>ADDRESS_LINE_2</t>
  </si>
  <si>
    <t>ADDRESS_LINE_3</t>
  </si>
  <si>
    <t>ADDRESS_LINE_4</t>
  </si>
  <si>
    <t>COUNTRY</t>
  </si>
  <si>
    <t>POSTAL_CODE</t>
  </si>
  <si>
    <t>TOWN_OR_CITY</t>
  </si>
  <si>
    <t>INTERNAL_LOCATION_CODE</t>
  </si>
  <si>
    <t>Location Code</t>
  </si>
  <si>
    <t>Count of records</t>
  </si>
  <si>
    <t>Difference</t>
  </si>
  <si>
    <t>Loaded?</t>
  </si>
  <si>
    <t>Not Loaded</t>
  </si>
  <si>
    <t>Loaded OK</t>
  </si>
  <si>
    <t>A</t>
  </si>
  <si>
    <t>Y</t>
  </si>
  <si>
    <t>GB</t>
  </si>
  <si>
    <t>B15 2TT</t>
  </si>
  <si>
    <t>Birmingham</t>
  </si>
  <si>
    <t>Edgbaston</t>
  </si>
  <si>
    <t>N</t>
  </si>
  <si>
    <t>The University of Birmingham</t>
  </si>
  <si>
    <t>ADD074</t>
  </si>
  <si>
    <t>3 Elms Road</t>
  </si>
  <si>
    <t>ADD715</t>
  </si>
  <si>
    <t>423a Education Building</t>
  </si>
  <si>
    <t>COMMON</t>
  </si>
  <si>
    <t/>
  </si>
  <si>
    <t>West Midlands</t>
  </si>
  <si>
    <t>EFFECTIVESTARTDATE</t>
  </si>
  <si>
    <t>EFFECTIVEENDDATE</t>
  </si>
  <si>
    <t>LOCATIONCODE</t>
  </si>
  <si>
    <t>SHIPTOSITEFLAG</t>
  </si>
  <si>
    <t>RECEIVINGSITEFLAG</t>
  </si>
  <si>
    <t>BILLTOSITEFLAG</t>
  </si>
  <si>
    <t>OFFICESITEFLAG</t>
  </si>
  <si>
    <t>LOCATIONNAME</t>
  </si>
  <si>
    <t>ADDRESSLINE1</t>
  </si>
  <si>
    <t>ADDRESSLINE2</t>
  </si>
  <si>
    <t>ADDRESSLINE3</t>
  </si>
  <si>
    <t>ADDRESSLINE4</t>
  </si>
  <si>
    <t>POSTALCODE</t>
  </si>
  <si>
    <t>TOWNORCITY</t>
  </si>
  <si>
    <t>SETCODE</t>
  </si>
  <si>
    <t>SOURCESYSTEMOWNER</t>
  </si>
  <si>
    <t>SOURCESYSTEMID</t>
  </si>
  <si>
    <t>DATA_MIGRATION</t>
  </si>
  <si>
    <t>LOC_ADD074</t>
  </si>
  <si>
    <t>LOC_ADD715</t>
  </si>
  <si>
    <t>Entity</t>
  </si>
  <si>
    <t>Environment</t>
  </si>
  <si>
    <t>Date</t>
  </si>
  <si>
    <t>HDL</t>
  </si>
  <si>
    <t>STG</t>
  </si>
  <si>
    <t>STG&lt;&gt;HDL</t>
  </si>
  <si>
    <t>Total Records</t>
  </si>
  <si>
    <t>EFF_START_DATE</t>
  </si>
  <si>
    <t>EFF_EFFECTIVE_END_DATE</t>
  </si>
  <si>
    <t>HCM&lt;&gt;HDL</t>
  </si>
  <si>
    <t>PROD</t>
  </si>
  <si>
    <t>Delivery</t>
  </si>
  <si>
    <t>LOCATION_08JAN2019</t>
  </si>
  <si>
    <t>08-JAN-2019</t>
  </si>
  <si>
    <t>MADHU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</si>
</sst>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4" fontId="0" fillId="0" borderId="0" xfId="0" applyNumberFormat="1"/>
    <xf numFmtId="0" fontId="0" fillId="0" borderId="0" xfId="0" applyNumberFormat="1"/>
    <xf numFmtId="0" fontId="6" fillId="0" borderId="0" xfId="0" applyFont="1"/>
    <xf numFmtId="0" fontId="0" fillId="3" borderId="0" xfId="0" applyFill="1"/>
    <xf numFmtId="0" fontId="7" fillId="0" borderId="0" xfId="1" applyFont="1"/>
    <xf numFmtId="0" fontId="7" fillId="0" borderId="0" xfId="0" applyFont="1"/>
    <xf numFmtId="0" fontId="0" fillId="0" borderId="0" xfId="0" applyAlignment="1">
      <alignment horizontal="center"/>
    </xf>
    <xf numFmtId="15" fontId="0" fillId="0" borderId="0" xfId="0" applyNumberFormat="1"/>
    <xf numFmtId="0" fontId="8" fillId="2" borderId="1" xfId="0" applyFont="1" applyFill="1" applyBorder="1" applyAlignment="1">
      <alignment horizontal="left" vertical="top" wrapText="1"/>
    </xf>
    <xf numFmtId="0" fontId="9" fillId="0" borderId="0" xfId="0" applyFont="1"/>
    <xf numFmtId="0" fontId="9" fillId="2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164" fontId="9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9">
    <dxf>
      <font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666750</xdr:colOff>
      <xdr:row>3</xdr:row>
      <xdr:rowOff>85827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8833" cy="731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zoomScaleNormal="100" workbookViewId="0">
      <selection activeCell="A5" sqref="A5"/>
    </sheetView>
  </sheetViews>
  <sheetFormatPr defaultRowHeight="15" x14ac:dyDescent="0.25"/>
  <cols>
    <col min="1" max="1" width="18.5703125" customWidth="1"/>
    <col min="2" max="3" width="4.42578125" bestFit="1" customWidth="1"/>
    <col min="4" max="4" width="5.28515625" bestFit="1" customWidth="1"/>
    <col min="6" max="6" width="4.85546875" customWidth="1"/>
    <col min="7" max="7" width="10.7109375" customWidth="1"/>
    <col min="10" max="10" width="10.140625" customWidth="1"/>
  </cols>
  <sheetData>
    <row r="1" spans="1:21" ht="21" x14ac:dyDescent="0.35">
      <c r="H1" s="2" t="s">
        <v>21</v>
      </c>
    </row>
    <row r="2" spans="1:21" x14ac:dyDescent="0.25">
      <c r="H2" t="s">
        <v>96</v>
      </c>
      <c r="J2" t="s">
        <v>22</v>
      </c>
    </row>
    <row r="3" spans="1:21" x14ac:dyDescent="0.25">
      <c r="H3" t="s">
        <v>97</v>
      </c>
      <c r="J3" t="s">
        <v>106</v>
      </c>
    </row>
    <row r="4" spans="1:21" x14ac:dyDescent="0.25">
      <c r="H4" t="s">
        <v>98</v>
      </c>
      <c r="J4" s="10">
        <v>43473</v>
      </c>
    </row>
    <row r="5" spans="1:21" ht="14.25" customHeight="1" x14ac:dyDescent="0.25"/>
    <row r="7" spans="1:21" x14ac:dyDescent="0.25">
      <c r="B7" s="16"/>
      <c r="C7" s="16"/>
    </row>
    <row r="8" spans="1:21" x14ac:dyDescent="0.25">
      <c r="B8" s="1" t="s">
        <v>100</v>
      </c>
      <c r="C8" s="9" t="s">
        <v>99</v>
      </c>
      <c r="D8" s="1" t="s">
        <v>20</v>
      </c>
      <c r="E8" t="s">
        <v>57</v>
      </c>
    </row>
    <row r="9" spans="1:21" ht="38.25" x14ac:dyDescent="0.25">
      <c r="A9" s="7" t="s">
        <v>56</v>
      </c>
      <c r="B9">
        <f>COUNTA(STGLocation!A3:A997)</f>
        <v>2</v>
      </c>
      <c r="C9">
        <f>COUNTA(HDLLocation!A3:A997)</f>
        <v>2</v>
      </c>
      <c r="D9">
        <f>COUNTA(HCMLocation!A3:A994)</f>
        <v>2</v>
      </c>
      <c r="E9">
        <f>D9-B9</f>
        <v>0</v>
      </c>
      <c r="G9" s="11" t="s">
        <v>11</v>
      </c>
      <c r="H9" s="11" t="s">
        <v>12</v>
      </c>
      <c r="I9" s="11" t="s">
        <v>44</v>
      </c>
      <c r="J9" s="11" t="s">
        <v>34</v>
      </c>
      <c r="K9" s="11" t="s">
        <v>35</v>
      </c>
      <c r="L9" s="11" t="s">
        <v>45</v>
      </c>
      <c r="M9" s="11" t="s">
        <v>37</v>
      </c>
      <c r="N9" s="11" t="s">
        <v>46</v>
      </c>
      <c r="O9" s="11" t="s">
        <v>47</v>
      </c>
      <c r="P9" s="11" t="s">
        <v>48</v>
      </c>
      <c r="Q9" s="11" t="s">
        <v>49</v>
      </c>
      <c r="R9" s="11" t="s">
        <v>50</v>
      </c>
      <c r="S9" s="11" t="s">
        <v>51</v>
      </c>
      <c r="T9" s="11" t="s">
        <v>52</v>
      </c>
      <c r="U9" s="11" t="s">
        <v>53</v>
      </c>
    </row>
    <row r="10" spans="1:21" x14ac:dyDescent="0.25">
      <c r="A10" s="7" t="s">
        <v>60</v>
      </c>
      <c r="G10">
        <f>COUNTIF(RecLocation!C$2:C$24604,"OK")</f>
        <v>2</v>
      </c>
      <c r="H10">
        <f>COUNTIF(RecLocation!D$2:D$24604,"OK")</f>
        <v>2</v>
      </c>
      <c r="I10">
        <f>COUNTIF(RecLocation!E$2:E$24604,"OK")</f>
        <v>2</v>
      </c>
      <c r="J10">
        <f>COUNTIF(RecLocation!F$2:F$24604,"OK")</f>
        <v>2</v>
      </c>
      <c r="K10">
        <f>COUNTIF(RecLocation!G$2:G$24604,"OK")</f>
        <v>2</v>
      </c>
      <c r="L10">
        <f>COUNTIF(RecLocation!H$2:H$24604,"OK")</f>
        <v>2</v>
      </c>
      <c r="M10">
        <f>COUNTIF(RecLocation!I$2:I$24604,"OK")</f>
        <v>2</v>
      </c>
      <c r="N10">
        <f>COUNTIF(RecLocation!J$2:J$24604,"OK")</f>
        <v>2</v>
      </c>
      <c r="O10">
        <f>COUNTIF(RecLocation!K$2:K$24604,"OK")</f>
        <v>2</v>
      </c>
      <c r="P10">
        <f>COUNTIF(RecLocation!L$2:L$24604,"OK")</f>
        <v>2</v>
      </c>
      <c r="Q10">
        <f>COUNTIF(RecLocation!M$2:M$24604,"OK")</f>
        <v>2</v>
      </c>
      <c r="R10">
        <f>COUNTIF(RecLocation!N$2:N$24604,"OK")</f>
        <v>2</v>
      </c>
      <c r="S10">
        <f>COUNTIF(RecLocation!O$2:O$24604,"OK")</f>
        <v>2</v>
      </c>
      <c r="T10">
        <f>COUNTIF(RecLocation!P$2:P$24604,"OK")</f>
        <v>2</v>
      </c>
      <c r="U10">
        <f>COUNTIF(RecLocation!Q$2:Q$24604,"OK")</f>
        <v>2</v>
      </c>
    </row>
    <row r="11" spans="1:21" x14ac:dyDescent="0.25">
      <c r="A11" s="8" t="s">
        <v>101</v>
      </c>
      <c r="G11">
        <f>COUNTIF(RecLocation!C$2:C$24604,"STG&lt;&gt;HDL")</f>
        <v>0</v>
      </c>
      <c r="H11">
        <f>COUNTIF(RecLocation!D$2:D$24604,"STG&lt;&gt;HDL")</f>
        <v>0</v>
      </c>
      <c r="I11">
        <f>COUNTIF(RecLocation!E$2:E$24604,"STG&lt;&gt;HDL")</f>
        <v>0</v>
      </c>
      <c r="J11">
        <f>COUNTIF(RecLocation!F$2:F$24604,"STG&lt;&gt;HDL")</f>
        <v>0</v>
      </c>
      <c r="K11">
        <f>COUNTIF(RecLocation!G$2:G$24604,"STG&lt;&gt;HDL")</f>
        <v>0</v>
      </c>
      <c r="L11">
        <f>COUNTIF(RecLocation!H$2:H$24604,"STG&lt;&gt;HDL")</f>
        <v>0</v>
      </c>
      <c r="M11">
        <f>COUNTIF(RecLocation!I$2:I$24604,"STG&lt;&gt;HDL")</f>
        <v>0</v>
      </c>
      <c r="N11">
        <f>COUNTIF(RecLocation!J$2:J$24604,"STG&lt;&gt;HDL")</f>
        <v>0</v>
      </c>
      <c r="O11">
        <f>COUNTIF(RecLocation!K$2:K$24604,"STG&lt;&gt;HDL")</f>
        <v>0</v>
      </c>
      <c r="P11">
        <f>COUNTIF(RecLocation!L$2:L$24604,"STG&lt;&gt;HDL")</f>
        <v>0</v>
      </c>
      <c r="Q11">
        <f>COUNTIF(RecLocation!M$2:M$24604,"STG&lt;&gt;HDL")</f>
        <v>0</v>
      </c>
      <c r="R11">
        <f>COUNTIF(RecLocation!N$2:N$24604,"STG&lt;&gt;HDL")</f>
        <v>0</v>
      </c>
      <c r="S11">
        <f>COUNTIF(RecLocation!O$2:O$24604,"STG&lt;&gt;HDL")</f>
        <v>0</v>
      </c>
      <c r="T11">
        <f>COUNTIF(RecLocation!P$2:P$24604,"STG&lt;&gt;HDL")</f>
        <v>0</v>
      </c>
      <c r="U11">
        <f>COUNTIF(RecLocation!Q$2:Q$24604,"STG&lt;&gt;HDL")</f>
        <v>0</v>
      </c>
    </row>
    <row r="12" spans="1:21" x14ac:dyDescent="0.25">
      <c r="A12" s="8" t="s">
        <v>105</v>
      </c>
      <c r="G12">
        <f>COUNTIF(RecLocation!C$2:C$24604,"HCM&lt;&gt;HDL")</f>
        <v>0</v>
      </c>
      <c r="H12">
        <f>COUNTIF(RecLocation!D$2:D$24604,"HCM&lt;&gt;HDL")</f>
        <v>0</v>
      </c>
      <c r="I12">
        <f>COUNTIF(RecLocation!E$2:E$24604,"HCM&lt;&gt;HDL")</f>
        <v>0</v>
      </c>
      <c r="J12">
        <f>COUNTIF(RecLocation!F$2:F$24604,"HCM&lt;&gt;HDL")</f>
        <v>0</v>
      </c>
      <c r="K12">
        <f>COUNTIF(RecLocation!G$2:G$24604,"HCM&lt;&gt;HDL")</f>
        <v>0</v>
      </c>
      <c r="L12">
        <f>COUNTIF(RecLocation!H$2:H$24604,"HCM&lt;&gt;HDL")</f>
        <v>0</v>
      </c>
      <c r="M12">
        <f>COUNTIF(RecLocation!I$2:I$24604,"HCM&lt;&gt;HDL")</f>
        <v>0</v>
      </c>
      <c r="N12">
        <f>COUNTIF(RecLocation!J$2:J$24604,"HCM&lt;&gt;HDL")</f>
        <v>0</v>
      </c>
      <c r="O12">
        <f>COUNTIF(RecLocation!K$2:K$24604,"HCM&lt;&gt;HDL")</f>
        <v>0</v>
      </c>
      <c r="P12">
        <f>COUNTIF(RecLocation!L$2:L$24604,"HCM&lt;&gt;HDL")</f>
        <v>0</v>
      </c>
      <c r="Q12">
        <f>COUNTIF(RecLocation!M$2:M$24604,"HCM&lt;&gt;HDL")</f>
        <v>0</v>
      </c>
      <c r="R12">
        <f>COUNTIF(RecLocation!N$2:N$24604,"HCM&lt;&gt;HDL")</f>
        <v>0</v>
      </c>
      <c r="S12">
        <f>COUNTIF(RecLocation!O$2:O$24604,"HCM&lt;&gt;HDL")</f>
        <v>0</v>
      </c>
      <c r="T12">
        <f>COUNTIF(RecLocation!P$2:P$24604,"HCM&lt;&gt;HDL")</f>
        <v>0</v>
      </c>
      <c r="U12">
        <f>COUNTIF(RecLocation!Q$2:Q$24604,"HCM&lt;&gt;HDL")</f>
        <v>0</v>
      </c>
    </row>
    <row r="13" spans="1:21" x14ac:dyDescent="0.25">
      <c r="A13" s="7" t="s">
        <v>59</v>
      </c>
      <c r="B13" s="5"/>
      <c r="C13" s="5"/>
      <c r="G13">
        <f>COUNTIF(RecLocation!C$2:C$24604,"Not Loaded")</f>
        <v>0</v>
      </c>
      <c r="H13">
        <f>COUNTIF(RecLocation!D$2:D$24604,"Not Loaded")</f>
        <v>0</v>
      </c>
      <c r="I13">
        <f>COUNTIF(RecLocation!E$2:E$24604,"Not Loaded")</f>
        <v>0</v>
      </c>
      <c r="J13">
        <f>COUNTIF(RecLocation!F$2:F$24604,"Not Loaded")</f>
        <v>0</v>
      </c>
      <c r="K13">
        <f>COUNTIF(RecLocation!G$2:G$24604,"Not Loaded")</f>
        <v>0</v>
      </c>
      <c r="L13">
        <f>COUNTIF(RecLocation!H$2:H$24604,"Not Loaded")</f>
        <v>0</v>
      </c>
      <c r="M13">
        <f>COUNTIF(RecLocation!I$2:I$24604,"Not Loaded")</f>
        <v>0</v>
      </c>
      <c r="N13">
        <f>COUNTIF(RecLocation!J$2:J$24604,"Not Loaded")</f>
        <v>0</v>
      </c>
      <c r="O13">
        <f>COUNTIF(RecLocation!K$2:K$24604,"Not Loaded")</f>
        <v>0</v>
      </c>
      <c r="P13">
        <f>COUNTIF(RecLocation!L$2:L$24604,"Not Loaded")</f>
        <v>0</v>
      </c>
      <c r="Q13">
        <f>COUNTIF(RecLocation!M$2:M$24604,"Not Loaded")</f>
        <v>0</v>
      </c>
      <c r="R13">
        <f>COUNTIF(RecLocation!N$2:N$24604,"Not Loaded")</f>
        <v>0</v>
      </c>
      <c r="S13">
        <f>COUNTIF(RecLocation!O$2:O$24604,"Not Loaded")</f>
        <v>0</v>
      </c>
      <c r="T13">
        <f>COUNTIF(RecLocation!P$2:P$24604,"Not Loaded")</f>
        <v>0</v>
      </c>
      <c r="U13">
        <f>COUNTIF(RecLocation!Q$2:Q$24604,"Not Loaded")</f>
        <v>0</v>
      </c>
    </row>
    <row r="14" spans="1:21" x14ac:dyDescent="0.25">
      <c r="A14" s="7" t="s">
        <v>102</v>
      </c>
      <c r="G14">
        <f>SUM(G10:G13)</f>
        <v>2</v>
      </c>
      <c r="H14">
        <f t="shared" ref="H14:U14" si="0">SUM(H10:H13)</f>
        <v>2</v>
      </c>
      <c r="I14">
        <f t="shared" si="0"/>
        <v>2</v>
      </c>
      <c r="J14">
        <f t="shared" si="0"/>
        <v>2</v>
      </c>
      <c r="K14">
        <f t="shared" si="0"/>
        <v>2</v>
      </c>
      <c r="L14">
        <f t="shared" si="0"/>
        <v>2</v>
      </c>
      <c r="M14">
        <f t="shared" si="0"/>
        <v>2</v>
      </c>
      <c r="N14">
        <f t="shared" si="0"/>
        <v>2</v>
      </c>
      <c r="O14">
        <f t="shared" si="0"/>
        <v>2</v>
      </c>
      <c r="P14">
        <f t="shared" si="0"/>
        <v>2</v>
      </c>
      <c r="Q14">
        <f t="shared" si="0"/>
        <v>2</v>
      </c>
      <c r="R14">
        <f t="shared" si="0"/>
        <v>2</v>
      </c>
      <c r="S14">
        <f t="shared" si="0"/>
        <v>2</v>
      </c>
      <c r="T14">
        <f t="shared" si="0"/>
        <v>2</v>
      </c>
      <c r="U14">
        <f t="shared" si="0"/>
        <v>2</v>
      </c>
    </row>
  </sheetData>
  <mergeCells count="1">
    <mergeCell ref="B7:C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99"/>
  <sheetViews>
    <sheetView workbookViewId="0">
      <pane ySplit="1" topLeftCell="A2" activePane="bottomLeft" state="frozen"/>
      <selection pane="bottomLeft" activeCell="AE421" sqref="AE421"/>
    </sheetView>
  </sheetViews>
  <sheetFormatPr defaultRowHeight="15" x14ac:dyDescent="0.25"/>
  <cols>
    <col min="1" max="1" width="15.85546875" bestFit="1" customWidth="1"/>
    <col min="2" max="3" width="58.42578125" bestFit="1" customWidth="1"/>
    <col min="4" max="4" width="56.42578125" bestFit="1" customWidth="1"/>
    <col min="5" max="5" width="63.28515625" bestFit="1" customWidth="1"/>
    <col min="6" max="6" width="50.7109375" bestFit="1" customWidth="1"/>
    <col min="7" max="7" width="15" bestFit="1" customWidth="1"/>
    <col min="8" max="8" width="19.85546875" bestFit="1" customWidth="1"/>
    <col min="9" max="9" width="16.28515625" bestFit="1" customWidth="1"/>
    <col min="10" max="10" width="11.42578125" bestFit="1" customWidth="1"/>
    <col min="11" max="11" width="9.85546875" bestFit="1" customWidth="1"/>
    <col min="12" max="12" width="14.28515625" bestFit="1" customWidth="1"/>
    <col min="13" max="13" width="15" bestFit="1" customWidth="1"/>
    <col min="14" max="14" width="18.7109375" bestFit="1" customWidth="1"/>
    <col min="15" max="15" width="20.7109375" bestFit="1" customWidth="1"/>
    <col min="16" max="16" width="18.140625" bestFit="1" customWidth="1"/>
    <col min="17" max="17" width="17.42578125" style="3" bestFit="1" customWidth="1"/>
    <col min="18" max="18" width="22.42578125" style="3" bestFit="1" customWidth="1"/>
    <col min="19" max="19" width="20.5703125" bestFit="1" customWidth="1"/>
    <col min="20" max="20" width="27.140625" bestFit="1" customWidth="1"/>
    <col min="21" max="21" width="26.85546875" bestFit="1" customWidth="1"/>
    <col min="22" max="22" width="24" bestFit="1" customWidth="1"/>
    <col min="23" max="23" width="18.85546875" bestFit="1" customWidth="1"/>
    <col min="24" max="24" width="17.85546875" bestFit="1" customWidth="1"/>
    <col min="25" max="29" width="11.42578125" bestFit="1" customWidth="1"/>
    <col min="30" max="30" width="20.85546875" bestFit="1" customWidth="1"/>
    <col min="31" max="31" width="19" bestFit="1" customWidth="1"/>
    <col min="32" max="32" width="18.28515625" bestFit="1" customWidth="1"/>
    <col min="33" max="34" width="19" bestFit="1" customWidth="1"/>
    <col min="35" max="35" width="18.28515625" bestFit="1" customWidth="1"/>
    <col min="36" max="36" width="19" bestFit="1" customWidth="1"/>
    <col min="37" max="37" width="15.7109375" bestFit="1" customWidth="1"/>
    <col min="38" max="38" width="12" bestFit="1" customWidth="1"/>
    <col min="39" max="39" width="19" bestFit="1" customWidth="1"/>
    <col min="40" max="40" width="17.85546875" bestFit="1" customWidth="1"/>
    <col min="41" max="41" width="9.42578125" bestFit="1" customWidth="1"/>
  </cols>
  <sheetData>
    <row r="1" spans="1:4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</row>
    <row r="2" spans="1:41" x14ac:dyDescent="0.25">
      <c r="A2" t="s">
        <v>23</v>
      </c>
      <c r="B2" t="s">
        <v>24</v>
      </c>
      <c r="C2" t="s">
        <v>13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38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11</v>
      </c>
      <c r="S2" t="s">
        <v>12</v>
      </c>
      <c r="T2" t="s">
        <v>39</v>
      </c>
      <c r="U2" t="s">
        <v>40</v>
      </c>
      <c r="V2" t="s">
        <v>41</v>
      </c>
      <c r="W2" t="s">
        <v>42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0</v>
      </c>
      <c r="AE2" t="s">
        <v>1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51</v>
      </c>
    </row>
    <row r="3" spans="1:41" x14ac:dyDescent="0.25">
      <c r="A3" t="s">
        <v>69</v>
      </c>
      <c r="B3" t="s">
        <v>70</v>
      </c>
      <c r="C3" t="s">
        <v>70</v>
      </c>
      <c r="D3" t="s">
        <v>68</v>
      </c>
      <c r="E3" t="s">
        <v>66</v>
      </c>
      <c r="H3" t="s">
        <v>65</v>
      </c>
      <c r="I3" t="s">
        <v>75</v>
      </c>
      <c r="J3" t="s">
        <v>64</v>
      </c>
      <c r="K3" t="s">
        <v>73</v>
      </c>
      <c r="L3" t="s">
        <v>107</v>
      </c>
      <c r="M3" t="s">
        <v>61</v>
      </c>
      <c r="N3" t="s">
        <v>62</v>
      </c>
      <c r="O3" t="s">
        <v>62</v>
      </c>
      <c r="P3" t="s">
        <v>67</v>
      </c>
      <c r="Q3" t="s">
        <v>67</v>
      </c>
      <c r="R3" s="10">
        <v>18629</v>
      </c>
      <c r="S3" s="10">
        <v>1027428</v>
      </c>
      <c r="X3" t="s">
        <v>74</v>
      </c>
      <c r="AD3" t="s">
        <v>108</v>
      </c>
      <c r="AE3" t="s">
        <v>62</v>
      </c>
      <c r="AF3" t="s">
        <v>109</v>
      </c>
      <c r="AK3" t="s">
        <v>109</v>
      </c>
      <c r="AL3" t="s">
        <v>110</v>
      </c>
      <c r="AM3" t="s">
        <v>109</v>
      </c>
      <c r="AN3" t="s">
        <v>110</v>
      </c>
      <c r="AO3" t="s">
        <v>63</v>
      </c>
    </row>
    <row r="4" spans="1:41" x14ac:dyDescent="0.25">
      <c r="A4" t="s">
        <v>71</v>
      </c>
      <c r="B4" t="s">
        <v>72</v>
      </c>
      <c r="C4" t="s">
        <v>72</v>
      </c>
      <c r="D4" t="s">
        <v>43</v>
      </c>
      <c r="E4" t="s">
        <v>66</v>
      </c>
      <c r="H4" t="s">
        <v>65</v>
      </c>
      <c r="I4" t="s">
        <v>75</v>
      </c>
      <c r="J4" t="s">
        <v>64</v>
      </c>
      <c r="K4" t="s">
        <v>73</v>
      </c>
      <c r="L4" t="s">
        <v>107</v>
      </c>
      <c r="M4" t="s">
        <v>61</v>
      </c>
      <c r="N4" t="s">
        <v>62</v>
      </c>
      <c r="O4" t="s">
        <v>62</v>
      </c>
      <c r="P4" t="s">
        <v>67</v>
      </c>
      <c r="Q4" t="s">
        <v>67</v>
      </c>
      <c r="R4" s="10">
        <v>18629</v>
      </c>
      <c r="S4" s="10">
        <v>1027428</v>
      </c>
      <c r="X4" t="s">
        <v>74</v>
      </c>
      <c r="AD4" t="s">
        <v>108</v>
      </c>
      <c r="AE4" t="s">
        <v>62</v>
      </c>
      <c r="AF4" t="s">
        <v>109</v>
      </c>
      <c r="AK4" t="s">
        <v>109</v>
      </c>
      <c r="AL4" t="s">
        <v>110</v>
      </c>
      <c r="AM4" t="s">
        <v>109</v>
      </c>
      <c r="AN4" t="s">
        <v>110</v>
      </c>
      <c r="AO4" t="s">
        <v>63</v>
      </c>
    </row>
    <row r="5" spans="1:41" x14ac:dyDescent="0.25">
      <c r="Q5"/>
      <c r="R5" s="10"/>
      <c r="S5" s="10"/>
    </row>
    <row r="6" spans="1:41" x14ac:dyDescent="0.25">
      <c r="Q6"/>
      <c r="R6" s="10"/>
      <c r="S6" s="10"/>
    </row>
    <row r="7" spans="1:41" x14ac:dyDescent="0.25">
      <c r="Q7"/>
      <c r="R7" s="10"/>
      <c r="S7" s="10"/>
    </row>
    <row r="8" spans="1:41" x14ac:dyDescent="0.25">
      <c r="Q8"/>
      <c r="R8" s="10"/>
      <c r="S8" s="10"/>
    </row>
    <row r="9" spans="1:41" x14ac:dyDescent="0.25">
      <c r="Q9"/>
      <c r="R9" s="10"/>
      <c r="S9" s="10"/>
    </row>
    <row r="10" spans="1:41" x14ac:dyDescent="0.25">
      <c r="Q10"/>
      <c r="R10" s="10"/>
      <c r="S10" s="10"/>
    </row>
    <row r="11" spans="1:41" x14ac:dyDescent="0.25">
      <c r="Q11"/>
      <c r="R11" s="10"/>
      <c r="S11" s="10"/>
    </row>
    <row r="12" spans="1:41" x14ac:dyDescent="0.25">
      <c r="Q12"/>
      <c r="R12" s="10"/>
      <c r="S12" s="10"/>
    </row>
    <row r="13" spans="1:41" x14ac:dyDescent="0.25">
      <c r="Q13"/>
      <c r="R13" s="10"/>
      <c r="S13" s="10"/>
    </row>
    <row r="14" spans="1:41" x14ac:dyDescent="0.25">
      <c r="Q14"/>
      <c r="R14" s="10"/>
      <c r="S14" s="10"/>
    </row>
    <row r="15" spans="1:41" x14ac:dyDescent="0.25">
      <c r="Q15"/>
      <c r="R15" s="10"/>
      <c r="S15" s="10"/>
    </row>
    <row r="16" spans="1:41" x14ac:dyDescent="0.25">
      <c r="Q16"/>
      <c r="R16" s="10"/>
      <c r="S16" s="10"/>
    </row>
    <row r="17" spans="17:19" x14ac:dyDescent="0.25">
      <c r="Q17"/>
      <c r="R17" s="10"/>
      <c r="S17" s="10"/>
    </row>
    <row r="18" spans="17:19" x14ac:dyDescent="0.25">
      <c r="Q18"/>
      <c r="R18" s="10"/>
      <c r="S18" s="10"/>
    </row>
    <row r="19" spans="17:19" x14ac:dyDescent="0.25">
      <c r="Q19"/>
      <c r="R19" s="10"/>
      <c r="S19" s="10"/>
    </row>
    <row r="20" spans="17:19" x14ac:dyDescent="0.25">
      <c r="Q20"/>
      <c r="R20" s="10"/>
      <c r="S20" s="10"/>
    </row>
    <row r="21" spans="17:19" x14ac:dyDescent="0.25">
      <c r="Q21"/>
      <c r="R21" s="10"/>
      <c r="S21" s="10"/>
    </row>
    <row r="22" spans="17:19" x14ac:dyDescent="0.25">
      <c r="Q22"/>
      <c r="R22" s="10"/>
      <c r="S22" s="10"/>
    </row>
    <row r="23" spans="17:19" x14ac:dyDescent="0.25">
      <c r="Q23"/>
      <c r="R23" s="10"/>
      <c r="S23" s="10"/>
    </row>
    <row r="24" spans="17:19" x14ac:dyDescent="0.25">
      <c r="Q24"/>
      <c r="R24" s="10"/>
      <c r="S24" s="10"/>
    </row>
    <row r="25" spans="17:19" x14ac:dyDescent="0.25">
      <c r="Q25"/>
      <c r="R25" s="10"/>
      <c r="S25" s="10"/>
    </row>
    <row r="26" spans="17:19" x14ac:dyDescent="0.25">
      <c r="Q26"/>
      <c r="R26" s="10"/>
      <c r="S26" s="10"/>
    </row>
    <row r="27" spans="17:19" x14ac:dyDescent="0.25">
      <c r="Q27"/>
      <c r="R27" s="10"/>
      <c r="S27" s="10"/>
    </row>
    <row r="28" spans="17:19" x14ac:dyDescent="0.25">
      <c r="Q28"/>
      <c r="R28" s="10"/>
      <c r="S28" s="10"/>
    </row>
    <row r="29" spans="17:19" x14ac:dyDescent="0.25">
      <c r="Q29"/>
      <c r="R29" s="10"/>
      <c r="S29" s="10"/>
    </row>
    <row r="30" spans="17:19" x14ac:dyDescent="0.25">
      <c r="Q30"/>
      <c r="R30" s="10"/>
      <c r="S30" s="10"/>
    </row>
    <row r="31" spans="17:19" x14ac:dyDescent="0.25">
      <c r="Q31"/>
      <c r="R31" s="10"/>
      <c r="S31" s="10"/>
    </row>
    <row r="32" spans="17:19" x14ac:dyDescent="0.25">
      <c r="Q32"/>
      <c r="R32" s="10"/>
      <c r="S32" s="10"/>
    </row>
    <row r="33" spans="17:19" x14ac:dyDescent="0.25">
      <c r="Q33"/>
      <c r="R33" s="10"/>
      <c r="S33" s="10"/>
    </row>
    <row r="34" spans="17:19" x14ac:dyDescent="0.25">
      <c r="Q34"/>
      <c r="R34" s="10"/>
      <c r="S34" s="10"/>
    </row>
    <row r="35" spans="17:19" x14ac:dyDescent="0.25">
      <c r="Q35"/>
      <c r="R35" s="10"/>
      <c r="S35" s="10"/>
    </row>
    <row r="36" spans="17:19" x14ac:dyDescent="0.25">
      <c r="Q36"/>
      <c r="R36" s="10"/>
      <c r="S36" s="10"/>
    </row>
    <row r="37" spans="17:19" x14ac:dyDescent="0.25">
      <c r="Q37"/>
      <c r="R37" s="10"/>
      <c r="S37" s="10"/>
    </row>
    <row r="38" spans="17:19" x14ac:dyDescent="0.25">
      <c r="Q38"/>
      <c r="R38" s="10"/>
      <c r="S38" s="10"/>
    </row>
    <row r="39" spans="17:19" x14ac:dyDescent="0.25">
      <c r="Q39"/>
      <c r="R39" s="10"/>
      <c r="S39" s="10"/>
    </row>
    <row r="40" spans="17:19" x14ac:dyDescent="0.25">
      <c r="Q40"/>
      <c r="R40" s="10"/>
      <c r="S40" s="10"/>
    </row>
    <row r="41" spans="17:19" x14ac:dyDescent="0.25">
      <c r="Q41"/>
      <c r="R41" s="10"/>
      <c r="S41" s="10"/>
    </row>
    <row r="42" spans="17:19" x14ac:dyDescent="0.25">
      <c r="Q42"/>
      <c r="R42" s="10"/>
      <c r="S42" s="10"/>
    </row>
    <row r="43" spans="17:19" x14ac:dyDescent="0.25">
      <c r="Q43"/>
      <c r="R43" s="10"/>
      <c r="S43" s="10"/>
    </row>
    <row r="44" spans="17:19" x14ac:dyDescent="0.25">
      <c r="Q44"/>
      <c r="R44" s="10"/>
      <c r="S44" s="10"/>
    </row>
    <row r="45" spans="17:19" x14ac:dyDescent="0.25">
      <c r="Q45"/>
      <c r="R45" s="10"/>
      <c r="S45" s="10"/>
    </row>
    <row r="46" spans="17:19" x14ac:dyDescent="0.25">
      <c r="Q46"/>
      <c r="R46" s="10"/>
      <c r="S46" s="10"/>
    </row>
    <row r="47" spans="17:19" x14ac:dyDescent="0.25">
      <c r="Q47"/>
      <c r="R47" s="10"/>
      <c r="S47" s="10"/>
    </row>
    <row r="48" spans="17:19" x14ac:dyDescent="0.25">
      <c r="Q48"/>
      <c r="R48" s="10"/>
      <c r="S48" s="10"/>
    </row>
    <row r="49" spans="17:19" x14ac:dyDescent="0.25">
      <c r="Q49"/>
      <c r="R49" s="10"/>
      <c r="S49" s="10"/>
    </row>
    <row r="50" spans="17:19" x14ac:dyDescent="0.25">
      <c r="Q50"/>
      <c r="R50" s="10"/>
      <c r="S50" s="10"/>
    </row>
    <row r="51" spans="17:19" x14ac:dyDescent="0.25">
      <c r="Q51"/>
      <c r="R51" s="10"/>
      <c r="S51" s="10"/>
    </row>
    <row r="52" spans="17:19" x14ac:dyDescent="0.25">
      <c r="Q52"/>
      <c r="R52" s="10"/>
      <c r="S52" s="10"/>
    </row>
    <row r="53" spans="17:19" x14ac:dyDescent="0.25">
      <c r="Q53"/>
      <c r="R53" s="10"/>
      <c r="S53" s="10"/>
    </row>
    <row r="54" spans="17:19" x14ac:dyDescent="0.25">
      <c r="Q54"/>
      <c r="R54" s="10"/>
      <c r="S54" s="10"/>
    </row>
    <row r="55" spans="17:19" x14ac:dyDescent="0.25">
      <c r="Q55"/>
      <c r="R55" s="10"/>
      <c r="S55" s="10"/>
    </row>
    <row r="56" spans="17:19" x14ac:dyDescent="0.25">
      <c r="Q56"/>
      <c r="R56" s="10"/>
      <c r="S56" s="10"/>
    </row>
    <row r="57" spans="17:19" x14ac:dyDescent="0.25">
      <c r="Q57"/>
      <c r="R57" s="10"/>
      <c r="S57" s="10"/>
    </row>
    <row r="58" spans="17:19" x14ac:dyDescent="0.25">
      <c r="Q58"/>
      <c r="R58" s="10"/>
      <c r="S58" s="10"/>
    </row>
    <row r="59" spans="17:19" x14ac:dyDescent="0.25">
      <c r="Q59"/>
      <c r="R59" s="10"/>
      <c r="S59" s="10"/>
    </row>
    <row r="60" spans="17:19" x14ac:dyDescent="0.25">
      <c r="Q60"/>
      <c r="R60" s="10"/>
      <c r="S60" s="10"/>
    </row>
    <row r="61" spans="17:19" x14ac:dyDescent="0.25">
      <c r="Q61"/>
      <c r="R61" s="10"/>
      <c r="S61" s="10"/>
    </row>
    <row r="62" spans="17:19" x14ac:dyDescent="0.25">
      <c r="Q62"/>
      <c r="R62" s="10"/>
      <c r="S62" s="10"/>
    </row>
    <row r="63" spans="17:19" x14ac:dyDescent="0.25">
      <c r="Q63"/>
      <c r="R63" s="10"/>
      <c r="S63" s="10"/>
    </row>
    <row r="64" spans="17:19" x14ac:dyDescent="0.25">
      <c r="Q64"/>
      <c r="R64" s="10"/>
      <c r="S64" s="10"/>
    </row>
    <row r="65" spans="17:19" x14ac:dyDescent="0.25">
      <c r="Q65"/>
      <c r="R65" s="10"/>
      <c r="S65" s="10"/>
    </row>
    <row r="66" spans="17:19" x14ac:dyDescent="0.25">
      <c r="Q66"/>
      <c r="R66" s="10"/>
      <c r="S66" s="10"/>
    </row>
    <row r="67" spans="17:19" x14ac:dyDescent="0.25">
      <c r="Q67"/>
      <c r="R67" s="10"/>
      <c r="S67" s="10"/>
    </row>
    <row r="68" spans="17:19" x14ac:dyDescent="0.25">
      <c r="Q68"/>
      <c r="R68" s="10"/>
      <c r="S68" s="10"/>
    </row>
    <row r="69" spans="17:19" x14ac:dyDescent="0.25">
      <c r="Q69"/>
      <c r="R69" s="10"/>
      <c r="S69" s="10"/>
    </row>
    <row r="70" spans="17:19" x14ac:dyDescent="0.25">
      <c r="Q70"/>
      <c r="R70" s="10"/>
      <c r="S70" s="10"/>
    </row>
    <row r="71" spans="17:19" x14ac:dyDescent="0.25">
      <c r="Q71"/>
      <c r="R71" s="10"/>
      <c r="S71" s="10"/>
    </row>
    <row r="72" spans="17:19" x14ac:dyDescent="0.25">
      <c r="Q72"/>
      <c r="R72" s="10"/>
      <c r="S72" s="10"/>
    </row>
    <row r="73" spans="17:19" x14ac:dyDescent="0.25">
      <c r="Q73"/>
      <c r="R73" s="10"/>
      <c r="S73" s="10"/>
    </row>
    <row r="74" spans="17:19" x14ac:dyDescent="0.25">
      <c r="Q74"/>
      <c r="R74" s="10"/>
      <c r="S74" s="10"/>
    </row>
    <row r="75" spans="17:19" x14ac:dyDescent="0.25">
      <c r="Q75"/>
      <c r="R75" s="10"/>
      <c r="S75" s="10"/>
    </row>
    <row r="76" spans="17:19" x14ac:dyDescent="0.25">
      <c r="Q76"/>
      <c r="R76" s="10"/>
      <c r="S76" s="10"/>
    </row>
    <row r="77" spans="17:19" x14ac:dyDescent="0.25">
      <c r="Q77"/>
      <c r="R77" s="10"/>
      <c r="S77" s="10"/>
    </row>
    <row r="78" spans="17:19" x14ac:dyDescent="0.25">
      <c r="Q78"/>
      <c r="R78" s="10"/>
      <c r="S78" s="10"/>
    </row>
    <row r="79" spans="17:19" x14ac:dyDescent="0.25">
      <c r="Q79"/>
      <c r="R79" s="10"/>
      <c r="S79" s="10"/>
    </row>
    <row r="80" spans="17:19" x14ac:dyDescent="0.25">
      <c r="Q80"/>
      <c r="R80" s="10"/>
      <c r="S80" s="10"/>
    </row>
    <row r="81" spans="17:19" x14ac:dyDescent="0.25">
      <c r="Q81"/>
      <c r="R81" s="10"/>
      <c r="S81" s="10"/>
    </row>
    <row r="82" spans="17:19" x14ac:dyDescent="0.25">
      <c r="Q82"/>
      <c r="R82" s="10"/>
      <c r="S82" s="10"/>
    </row>
    <row r="83" spans="17:19" x14ac:dyDescent="0.25">
      <c r="Q83"/>
      <c r="R83" s="10"/>
      <c r="S83" s="10"/>
    </row>
    <row r="84" spans="17:19" x14ac:dyDescent="0.25">
      <c r="Q84"/>
      <c r="R84" s="10"/>
      <c r="S84" s="10"/>
    </row>
    <row r="85" spans="17:19" x14ac:dyDescent="0.25">
      <c r="Q85"/>
      <c r="R85" s="10"/>
      <c r="S85" s="10"/>
    </row>
    <row r="86" spans="17:19" x14ac:dyDescent="0.25">
      <c r="Q86"/>
      <c r="R86" s="10"/>
      <c r="S86" s="10"/>
    </row>
    <row r="87" spans="17:19" x14ac:dyDescent="0.25">
      <c r="Q87"/>
      <c r="R87" s="10"/>
      <c r="S87" s="10"/>
    </row>
    <row r="88" spans="17:19" x14ac:dyDescent="0.25">
      <c r="Q88"/>
      <c r="R88" s="10"/>
      <c r="S88" s="10"/>
    </row>
    <row r="89" spans="17:19" x14ac:dyDescent="0.25">
      <c r="Q89"/>
      <c r="R89" s="10"/>
      <c r="S89" s="10"/>
    </row>
    <row r="90" spans="17:19" x14ac:dyDescent="0.25">
      <c r="Q90"/>
      <c r="R90" s="10"/>
      <c r="S90" s="10"/>
    </row>
    <row r="91" spans="17:19" x14ac:dyDescent="0.25">
      <c r="Q91"/>
      <c r="R91" s="10"/>
      <c r="S91" s="10"/>
    </row>
    <row r="92" spans="17:19" x14ac:dyDescent="0.25">
      <c r="Q92"/>
      <c r="R92" s="10"/>
      <c r="S92" s="10"/>
    </row>
    <row r="93" spans="17:19" x14ac:dyDescent="0.25">
      <c r="Q93"/>
      <c r="R93" s="10"/>
      <c r="S93" s="10"/>
    </row>
    <row r="94" spans="17:19" x14ac:dyDescent="0.25">
      <c r="Q94"/>
      <c r="R94" s="10"/>
      <c r="S94" s="10"/>
    </row>
    <row r="95" spans="17:19" x14ac:dyDescent="0.25">
      <c r="Q95"/>
      <c r="R95" s="10"/>
      <c r="S95" s="10"/>
    </row>
    <row r="96" spans="17:19" x14ac:dyDescent="0.25">
      <c r="Q96"/>
      <c r="R96" s="10"/>
      <c r="S96" s="10"/>
    </row>
    <row r="97" spans="17:19" x14ac:dyDescent="0.25">
      <c r="Q97"/>
      <c r="R97" s="10"/>
      <c r="S97" s="10"/>
    </row>
    <row r="98" spans="17:19" x14ac:dyDescent="0.25">
      <c r="Q98"/>
      <c r="R98" s="10"/>
      <c r="S98" s="10"/>
    </row>
    <row r="99" spans="17:19" x14ac:dyDescent="0.25">
      <c r="Q99"/>
      <c r="R99" s="10"/>
      <c r="S99" s="10"/>
    </row>
    <row r="100" spans="17:19" x14ac:dyDescent="0.25">
      <c r="Q100"/>
      <c r="R100" s="10"/>
      <c r="S100" s="10"/>
    </row>
    <row r="101" spans="17:19" x14ac:dyDescent="0.25">
      <c r="Q101"/>
      <c r="R101" s="10"/>
      <c r="S101" s="10"/>
    </row>
    <row r="102" spans="17:19" x14ac:dyDescent="0.25">
      <c r="Q102"/>
      <c r="R102" s="10"/>
      <c r="S102" s="10"/>
    </row>
    <row r="103" spans="17:19" x14ac:dyDescent="0.25">
      <c r="Q103"/>
      <c r="R103" s="10"/>
      <c r="S103" s="10"/>
    </row>
    <row r="104" spans="17:19" x14ac:dyDescent="0.25">
      <c r="Q104"/>
      <c r="R104" s="10"/>
      <c r="S104" s="10"/>
    </row>
    <row r="105" spans="17:19" x14ac:dyDescent="0.25">
      <c r="Q105"/>
      <c r="R105" s="10"/>
      <c r="S105" s="10"/>
    </row>
    <row r="106" spans="17:19" x14ac:dyDescent="0.25">
      <c r="Q106"/>
      <c r="R106" s="10"/>
      <c r="S106" s="10"/>
    </row>
    <row r="107" spans="17:19" x14ac:dyDescent="0.25">
      <c r="Q107"/>
      <c r="R107" s="10"/>
      <c r="S107" s="10"/>
    </row>
    <row r="108" spans="17:19" x14ac:dyDescent="0.25">
      <c r="Q108"/>
      <c r="R108" s="10"/>
      <c r="S108" s="10"/>
    </row>
    <row r="109" spans="17:19" x14ac:dyDescent="0.25">
      <c r="Q109"/>
      <c r="R109" s="10"/>
      <c r="S109" s="10"/>
    </row>
    <row r="110" spans="17:19" x14ac:dyDescent="0.25">
      <c r="Q110"/>
      <c r="R110" s="10"/>
      <c r="S110" s="10"/>
    </row>
    <row r="111" spans="17:19" x14ac:dyDescent="0.25">
      <c r="Q111"/>
      <c r="R111" s="10"/>
      <c r="S111" s="10"/>
    </row>
    <row r="112" spans="17:19" x14ac:dyDescent="0.25">
      <c r="Q112"/>
      <c r="R112" s="10"/>
      <c r="S112" s="10"/>
    </row>
    <row r="113" spans="17:19" x14ac:dyDescent="0.25">
      <c r="Q113"/>
      <c r="R113" s="10"/>
      <c r="S113" s="10"/>
    </row>
    <row r="114" spans="17:19" x14ac:dyDescent="0.25">
      <c r="Q114"/>
      <c r="R114" s="10"/>
      <c r="S114" s="10"/>
    </row>
    <row r="115" spans="17:19" x14ac:dyDescent="0.25">
      <c r="Q115"/>
      <c r="R115" s="10"/>
      <c r="S115" s="10"/>
    </row>
    <row r="116" spans="17:19" x14ac:dyDescent="0.25">
      <c r="Q116"/>
      <c r="R116" s="10"/>
      <c r="S116" s="10"/>
    </row>
    <row r="117" spans="17:19" x14ac:dyDescent="0.25">
      <c r="Q117"/>
      <c r="R117" s="10"/>
      <c r="S117" s="10"/>
    </row>
    <row r="118" spans="17:19" x14ac:dyDescent="0.25">
      <c r="Q118"/>
      <c r="R118" s="10"/>
      <c r="S118" s="10"/>
    </row>
    <row r="119" spans="17:19" x14ac:dyDescent="0.25">
      <c r="Q119"/>
      <c r="R119" s="10"/>
      <c r="S119" s="10"/>
    </row>
    <row r="120" spans="17:19" x14ac:dyDescent="0.25">
      <c r="Q120"/>
      <c r="R120" s="10"/>
      <c r="S120" s="10"/>
    </row>
    <row r="121" spans="17:19" x14ac:dyDescent="0.25">
      <c r="Q121"/>
      <c r="R121" s="10"/>
      <c r="S121" s="10"/>
    </row>
    <row r="122" spans="17:19" x14ac:dyDescent="0.25">
      <c r="Q122"/>
      <c r="R122" s="10"/>
      <c r="S122" s="10"/>
    </row>
    <row r="123" spans="17:19" x14ac:dyDescent="0.25">
      <c r="Q123"/>
      <c r="R123" s="10"/>
      <c r="S123" s="10"/>
    </row>
    <row r="124" spans="17:19" x14ac:dyDescent="0.25">
      <c r="Q124"/>
      <c r="R124" s="10"/>
      <c r="S124" s="10"/>
    </row>
    <row r="125" spans="17:19" x14ac:dyDescent="0.25">
      <c r="Q125"/>
      <c r="R125" s="10"/>
      <c r="S125" s="10"/>
    </row>
    <row r="126" spans="17:19" x14ac:dyDescent="0.25">
      <c r="Q126"/>
      <c r="R126" s="10"/>
      <c r="S126" s="10"/>
    </row>
    <row r="127" spans="17:19" x14ac:dyDescent="0.25">
      <c r="Q127"/>
      <c r="R127" s="10"/>
      <c r="S127" s="10"/>
    </row>
    <row r="128" spans="17:19" x14ac:dyDescent="0.25">
      <c r="Q128"/>
      <c r="R128" s="10"/>
      <c r="S128" s="10"/>
    </row>
    <row r="129" spans="17:19" x14ac:dyDescent="0.25">
      <c r="Q129"/>
      <c r="R129" s="10"/>
      <c r="S129" s="10"/>
    </row>
    <row r="130" spans="17:19" x14ac:dyDescent="0.25">
      <c r="Q130"/>
      <c r="R130" s="10"/>
      <c r="S130" s="10"/>
    </row>
    <row r="131" spans="17:19" x14ac:dyDescent="0.25">
      <c r="Q131"/>
      <c r="R131" s="10"/>
      <c r="S131" s="10"/>
    </row>
    <row r="132" spans="17:19" x14ac:dyDescent="0.25">
      <c r="Q132"/>
      <c r="R132" s="10"/>
      <c r="S132" s="10"/>
    </row>
    <row r="133" spans="17:19" x14ac:dyDescent="0.25">
      <c r="Q133"/>
      <c r="R133" s="10"/>
      <c r="S133" s="10"/>
    </row>
    <row r="134" spans="17:19" x14ac:dyDescent="0.25">
      <c r="Q134"/>
      <c r="R134" s="10"/>
      <c r="S134" s="10"/>
    </row>
    <row r="135" spans="17:19" x14ac:dyDescent="0.25">
      <c r="Q135"/>
      <c r="R135" s="10"/>
      <c r="S135" s="10"/>
    </row>
    <row r="136" spans="17:19" x14ac:dyDescent="0.25">
      <c r="Q136"/>
      <c r="R136" s="10"/>
      <c r="S136" s="10"/>
    </row>
    <row r="137" spans="17:19" x14ac:dyDescent="0.25">
      <c r="Q137"/>
      <c r="R137" s="10"/>
      <c r="S137" s="10"/>
    </row>
    <row r="138" spans="17:19" x14ac:dyDescent="0.25">
      <c r="Q138"/>
      <c r="R138" s="10"/>
      <c r="S138" s="10"/>
    </row>
    <row r="139" spans="17:19" x14ac:dyDescent="0.25">
      <c r="Q139"/>
      <c r="R139" s="10"/>
      <c r="S139" s="10"/>
    </row>
    <row r="140" spans="17:19" x14ac:dyDescent="0.25">
      <c r="Q140"/>
      <c r="R140" s="10"/>
      <c r="S140" s="10"/>
    </row>
    <row r="141" spans="17:19" x14ac:dyDescent="0.25">
      <c r="Q141"/>
      <c r="R141" s="10"/>
      <c r="S141" s="10"/>
    </row>
    <row r="142" spans="17:19" x14ac:dyDescent="0.25">
      <c r="Q142"/>
      <c r="R142" s="10"/>
      <c r="S142" s="10"/>
    </row>
    <row r="143" spans="17:19" x14ac:dyDescent="0.25">
      <c r="Q143"/>
      <c r="R143" s="10"/>
      <c r="S143" s="10"/>
    </row>
    <row r="144" spans="17:19" x14ac:dyDescent="0.25">
      <c r="Q144"/>
      <c r="R144" s="10"/>
      <c r="S144" s="10"/>
    </row>
    <row r="145" spans="17:19" x14ac:dyDescent="0.25">
      <c r="Q145"/>
      <c r="R145" s="10"/>
      <c r="S145" s="10"/>
    </row>
    <row r="146" spans="17:19" x14ac:dyDescent="0.25">
      <c r="Q146"/>
      <c r="R146" s="10"/>
      <c r="S146" s="10"/>
    </row>
    <row r="147" spans="17:19" x14ac:dyDescent="0.25">
      <c r="Q147"/>
      <c r="R147" s="10"/>
      <c r="S147" s="10"/>
    </row>
    <row r="148" spans="17:19" x14ac:dyDescent="0.25">
      <c r="Q148"/>
      <c r="R148" s="10"/>
      <c r="S148" s="10"/>
    </row>
    <row r="149" spans="17:19" x14ac:dyDescent="0.25">
      <c r="Q149"/>
      <c r="R149" s="10"/>
      <c r="S149" s="10"/>
    </row>
    <row r="150" spans="17:19" x14ac:dyDescent="0.25">
      <c r="Q150"/>
      <c r="R150" s="10"/>
      <c r="S150" s="10"/>
    </row>
    <row r="151" spans="17:19" x14ac:dyDescent="0.25">
      <c r="Q151"/>
      <c r="R151" s="10"/>
      <c r="S151" s="10"/>
    </row>
    <row r="152" spans="17:19" x14ac:dyDescent="0.25">
      <c r="Q152"/>
      <c r="R152" s="10"/>
      <c r="S152" s="10"/>
    </row>
    <row r="153" spans="17:19" x14ac:dyDescent="0.25">
      <c r="Q153"/>
      <c r="R153" s="10"/>
      <c r="S153" s="10"/>
    </row>
    <row r="154" spans="17:19" x14ac:dyDescent="0.25">
      <c r="Q154"/>
      <c r="R154" s="10"/>
      <c r="S154" s="10"/>
    </row>
    <row r="155" spans="17:19" x14ac:dyDescent="0.25">
      <c r="Q155"/>
      <c r="R155" s="10"/>
      <c r="S155" s="10"/>
    </row>
    <row r="156" spans="17:19" x14ac:dyDescent="0.25">
      <c r="Q156"/>
      <c r="R156" s="10"/>
      <c r="S156" s="10"/>
    </row>
    <row r="157" spans="17:19" x14ac:dyDescent="0.25">
      <c r="Q157"/>
      <c r="R157" s="10"/>
      <c r="S157" s="10"/>
    </row>
    <row r="158" spans="17:19" x14ac:dyDescent="0.25">
      <c r="Q158"/>
      <c r="R158" s="10"/>
      <c r="S158" s="10"/>
    </row>
    <row r="159" spans="17:19" x14ac:dyDescent="0.25">
      <c r="Q159"/>
      <c r="R159" s="10"/>
      <c r="S159" s="10"/>
    </row>
    <row r="160" spans="17:19" x14ac:dyDescent="0.25">
      <c r="Q160"/>
      <c r="R160" s="10"/>
      <c r="S160" s="10"/>
    </row>
    <row r="161" spans="17:19" x14ac:dyDescent="0.25">
      <c r="Q161"/>
      <c r="R161" s="10"/>
      <c r="S161" s="10"/>
    </row>
    <row r="162" spans="17:19" x14ac:dyDescent="0.25">
      <c r="Q162"/>
      <c r="R162" s="10"/>
      <c r="S162" s="10"/>
    </row>
    <row r="163" spans="17:19" x14ac:dyDescent="0.25">
      <c r="Q163"/>
      <c r="R163" s="10"/>
      <c r="S163" s="10"/>
    </row>
    <row r="164" spans="17:19" x14ac:dyDescent="0.25">
      <c r="Q164"/>
      <c r="R164" s="10"/>
      <c r="S164" s="10"/>
    </row>
    <row r="165" spans="17:19" x14ac:dyDescent="0.25">
      <c r="Q165"/>
      <c r="R165" s="10"/>
      <c r="S165" s="10"/>
    </row>
    <row r="166" spans="17:19" x14ac:dyDescent="0.25">
      <c r="Q166"/>
      <c r="R166" s="10"/>
      <c r="S166" s="10"/>
    </row>
    <row r="167" spans="17:19" x14ac:dyDescent="0.25">
      <c r="Q167"/>
      <c r="R167" s="10"/>
      <c r="S167" s="10"/>
    </row>
    <row r="168" spans="17:19" x14ac:dyDescent="0.25">
      <c r="Q168"/>
      <c r="R168" s="10"/>
      <c r="S168" s="10"/>
    </row>
    <row r="169" spans="17:19" x14ac:dyDescent="0.25">
      <c r="Q169"/>
      <c r="R169" s="10"/>
      <c r="S169" s="10"/>
    </row>
    <row r="170" spans="17:19" x14ac:dyDescent="0.25">
      <c r="Q170"/>
      <c r="R170" s="10"/>
      <c r="S170" s="10"/>
    </row>
    <row r="171" spans="17:19" x14ac:dyDescent="0.25">
      <c r="Q171"/>
      <c r="R171" s="10"/>
      <c r="S171" s="10"/>
    </row>
    <row r="172" spans="17:19" x14ac:dyDescent="0.25">
      <c r="Q172"/>
      <c r="R172" s="10"/>
      <c r="S172" s="10"/>
    </row>
    <row r="173" spans="17:19" x14ac:dyDescent="0.25">
      <c r="Q173"/>
      <c r="R173" s="10"/>
      <c r="S173" s="10"/>
    </row>
    <row r="174" spans="17:19" x14ac:dyDescent="0.25">
      <c r="Q174"/>
      <c r="R174" s="10"/>
      <c r="S174" s="10"/>
    </row>
    <row r="175" spans="17:19" x14ac:dyDescent="0.25">
      <c r="Q175"/>
      <c r="R175" s="10"/>
      <c r="S175" s="10"/>
    </row>
    <row r="176" spans="17:19" x14ac:dyDescent="0.25">
      <c r="Q176"/>
      <c r="R176" s="10"/>
      <c r="S176" s="10"/>
    </row>
    <row r="177" spans="17:19" x14ac:dyDescent="0.25">
      <c r="Q177"/>
      <c r="R177" s="10"/>
      <c r="S177" s="10"/>
    </row>
    <row r="178" spans="17:19" x14ac:dyDescent="0.25">
      <c r="Q178"/>
      <c r="R178" s="10"/>
      <c r="S178" s="10"/>
    </row>
    <row r="179" spans="17:19" x14ac:dyDescent="0.25">
      <c r="Q179"/>
      <c r="R179" s="10"/>
      <c r="S179" s="10"/>
    </row>
    <row r="180" spans="17:19" x14ac:dyDescent="0.25">
      <c r="Q180"/>
      <c r="R180" s="10"/>
      <c r="S180" s="10"/>
    </row>
    <row r="181" spans="17:19" x14ac:dyDescent="0.25">
      <c r="Q181"/>
      <c r="R181" s="10"/>
      <c r="S181" s="10"/>
    </row>
    <row r="182" spans="17:19" x14ac:dyDescent="0.25">
      <c r="Q182"/>
      <c r="R182" s="10"/>
      <c r="S182" s="10"/>
    </row>
    <row r="183" spans="17:19" x14ac:dyDescent="0.25">
      <c r="Q183"/>
      <c r="R183" s="10"/>
      <c r="S183" s="10"/>
    </row>
    <row r="184" spans="17:19" x14ac:dyDescent="0.25">
      <c r="Q184"/>
      <c r="R184" s="10"/>
      <c r="S184" s="10"/>
    </row>
    <row r="185" spans="17:19" x14ac:dyDescent="0.25">
      <c r="Q185"/>
      <c r="R185" s="10"/>
      <c r="S185" s="10"/>
    </row>
    <row r="186" spans="17:19" x14ac:dyDescent="0.25">
      <c r="Q186"/>
      <c r="R186" s="10"/>
      <c r="S186" s="10"/>
    </row>
    <row r="187" spans="17:19" x14ac:dyDescent="0.25">
      <c r="Q187"/>
      <c r="R187" s="10"/>
      <c r="S187" s="10"/>
    </row>
    <row r="188" spans="17:19" x14ac:dyDescent="0.25">
      <c r="Q188"/>
      <c r="R188" s="10"/>
      <c r="S188" s="10"/>
    </row>
    <row r="189" spans="17:19" x14ac:dyDescent="0.25">
      <c r="Q189"/>
      <c r="R189" s="10"/>
      <c r="S189" s="10"/>
    </row>
    <row r="190" spans="17:19" x14ac:dyDescent="0.25">
      <c r="Q190"/>
      <c r="R190" s="10"/>
      <c r="S190" s="10"/>
    </row>
    <row r="191" spans="17:19" x14ac:dyDescent="0.25">
      <c r="Q191"/>
      <c r="R191" s="10"/>
      <c r="S191" s="10"/>
    </row>
    <row r="192" spans="17:19" x14ac:dyDescent="0.25">
      <c r="Q192"/>
      <c r="R192" s="10"/>
      <c r="S192" s="10"/>
    </row>
    <row r="193" spans="17:19" x14ac:dyDescent="0.25">
      <c r="Q193"/>
      <c r="R193" s="10"/>
      <c r="S193" s="10"/>
    </row>
    <row r="194" spans="17:19" x14ac:dyDescent="0.25">
      <c r="Q194"/>
      <c r="R194" s="10"/>
      <c r="S194" s="10"/>
    </row>
    <row r="195" spans="17:19" x14ac:dyDescent="0.25">
      <c r="Q195"/>
      <c r="R195" s="10"/>
      <c r="S195" s="10"/>
    </row>
    <row r="196" spans="17:19" x14ac:dyDescent="0.25">
      <c r="Q196"/>
      <c r="R196" s="10"/>
      <c r="S196" s="10"/>
    </row>
    <row r="197" spans="17:19" x14ac:dyDescent="0.25">
      <c r="Q197"/>
      <c r="R197" s="10"/>
      <c r="S197" s="10"/>
    </row>
    <row r="198" spans="17:19" x14ac:dyDescent="0.25">
      <c r="Q198"/>
      <c r="R198" s="10"/>
      <c r="S198" s="10"/>
    </row>
    <row r="199" spans="17:19" x14ac:dyDescent="0.25">
      <c r="Q199"/>
      <c r="R199" s="10"/>
      <c r="S199" s="10"/>
    </row>
    <row r="200" spans="17:19" x14ac:dyDescent="0.25">
      <c r="Q200"/>
      <c r="R200" s="10"/>
      <c r="S200" s="10"/>
    </row>
    <row r="201" spans="17:19" x14ac:dyDescent="0.25">
      <c r="Q201"/>
      <c r="R201" s="10"/>
      <c r="S201" s="10"/>
    </row>
    <row r="202" spans="17:19" x14ac:dyDescent="0.25">
      <c r="Q202"/>
      <c r="R202" s="10"/>
      <c r="S202" s="10"/>
    </row>
    <row r="203" spans="17:19" x14ac:dyDescent="0.25">
      <c r="Q203"/>
      <c r="R203" s="10"/>
      <c r="S203" s="10"/>
    </row>
    <row r="204" spans="17:19" x14ac:dyDescent="0.25">
      <c r="Q204"/>
      <c r="R204" s="10"/>
      <c r="S204" s="10"/>
    </row>
    <row r="205" spans="17:19" x14ac:dyDescent="0.25">
      <c r="Q205"/>
      <c r="R205" s="10"/>
      <c r="S205" s="10"/>
    </row>
    <row r="206" spans="17:19" x14ac:dyDescent="0.25">
      <c r="Q206"/>
      <c r="R206" s="10"/>
      <c r="S206" s="10"/>
    </row>
    <row r="207" spans="17:19" x14ac:dyDescent="0.25">
      <c r="Q207"/>
      <c r="R207" s="10"/>
      <c r="S207" s="10"/>
    </row>
    <row r="208" spans="17:19" x14ac:dyDescent="0.25">
      <c r="Q208"/>
      <c r="R208" s="10"/>
      <c r="S208" s="10"/>
    </row>
    <row r="209" spans="17:19" x14ac:dyDescent="0.25">
      <c r="Q209"/>
      <c r="R209" s="10"/>
      <c r="S209" s="10"/>
    </row>
    <row r="210" spans="17:19" x14ac:dyDescent="0.25">
      <c r="Q210"/>
      <c r="R210" s="10"/>
      <c r="S210" s="10"/>
    </row>
    <row r="211" spans="17:19" x14ac:dyDescent="0.25">
      <c r="Q211"/>
      <c r="R211" s="10"/>
      <c r="S211" s="10"/>
    </row>
    <row r="212" spans="17:19" x14ac:dyDescent="0.25">
      <c r="Q212"/>
      <c r="R212" s="10"/>
      <c r="S212" s="10"/>
    </row>
    <row r="213" spans="17:19" x14ac:dyDescent="0.25">
      <c r="Q213"/>
      <c r="R213" s="10"/>
      <c r="S213" s="10"/>
    </row>
    <row r="214" spans="17:19" x14ac:dyDescent="0.25">
      <c r="Q214"/>
      <c r="R214" s="10"/>
      <c r="S214" s="10"/>
    </row>
    <row r="215" spans="17:19" x14ac:dyDescent="0.25">
      <c r="Q215"/>
      <c r="R215" s="10"/>
      <c r="S215" s="10"/>
    </row>
    <row r="216" spans="17:19" x14ac:dyDescent="0.25">
      <c r="Q216"/>
      <c r="R216" s="10"/>
      <c r="S216" s="10"/>
    </row>
    <row r="217" spans="17:19" x14ac:dyDescent="0.25">
      <c r="Q217"/>
      <c r="R217" s="10"/>
      <c r="S217" s="10"/>
    </row>
    <row r="218" spans="17:19" x14ac:dyDescent="0.25">
      <c r="Q218"/>
      <c r="R218" s="10"/>
      <c r="S218" s="10"/>
    </row>
    <row r="219" spans="17:19" x14ac:dyDescent="0.25">
      <c r="Q219"/>
      <c r="R219" s="10"/>
      <c r="S219" s="10"/>
    </row>
    <row r="220" spans="17:19" x14ac:dyDescent="0.25">
      <c r="Q220"/>
      <c r="R220" s="10"/>
      <c r="S220" s="10"/>
    </row>
    <row r="221" spans="17:19" x14ac:dyDescent="0.25">
      <c r="Q221"/>
      <c r="R221" s="10"/>
      <c r="S221" s="10"/>
    </row>
    <row r="222" spans="17:19" x14ac:dyDescent="0.25">
      <c r="Q222"/>
      <c r="R222" s="10"/>
      <c r="S222" s="10"/>
    </row>
    <row r="223" spans="17:19" x14ac:dyDescent="0.25">
      <c r="Q223"/>
      <c r="R223" s="10"/>
      <c r="S223" s="10"/>
    </row>
    <row r="224" spans="17:19" x14ac:dyDescent="0.25">
      <c r="Q224"/>
      <c r="R224" s="10"/>
      <c r="S224" s="10"/>
    </row>
    <row r="225" spans="17:19" x14ac:dyDescent="0.25">
      <c r="Q225"/>
      <c r="R225" s="10"/>
      <c r="S225" s="10"/>
    </row>
    <row r="226" spans="17:19" x14ac:dyDescent="0.25">
      <c r="Q226"/>
      <c r="R226" s="10"/>
      <c r="S226" s="10"/>
    </row>
    <row r="227" spans="17:19" x14ac:dyDescent="0.25">
      <c r="Q227"/>
      <c r="R227" s="10"/>
      <c r="S227" s="10"/>
    </row>
    <row r="228" spans="17:19" x14ac:dyDescent="0.25">
      <c r="Q228"/>
      <c r="R228" s="10"/>
      <c r="S228" s="10"/>
    </row>
    <row r="229" spans="17:19" x14ac:dyDescent="0.25">
      <c r="Q229"/>
      <c r="R229" s="10"/>
      <c r="S229" s="10"/>
    </row>
    <row r="230" spans="17:19" x14ac:dyDescent="0.25">
      <c r="Q230"/>
      <c r="R230" s="10"/>
      <c r="S230" s="10"/>
    </row>
    <row r="231" spans="17:19" x14ac:dyDescent="0.25">
      <c r="Q231"/>
      <c r="R231" s="10"/>
      <c r="S231" s="10"/>
    </row>
    <row r="232" spans="17:19" x14ac:dyDescent="0.25">
      <c r="Q232"/>
      <c r="R232" s="10"/>
      <c r="S232" s="10"/>
    </row>
    <row r="233" spans="17:19" x14ac:dyDescent="0.25">
      <c r="Q233"/>
      <c r="R233" s="10"/>
      <c r="S233" s="10"/>
    </row>
    <row r="234" spans="17:19" x14ac:dyDescent="0.25">
      <c r="Q234"/>
      <c r="R234" s="10"/>
      <c r="S234" s="10"/>
    </row>
    <row r="235" spans="17:19" x14ac:dyDescent="0.25">
      <c r="Q235"/>
      <c r="R235" s="10"/>
      <c r="S235" s="10"/>
    </row>
    <row r="236" spans="17:19" x14ac:dyDescent="0.25">
      <c r="Q236"/>
      <c r="R236" s="10"/>
      <c r="S236" s="10"/>
    </row>
    <row r="237" spans="17:19" x14ac:dyDescent="0.25">
      <c r="Q237"/>
      <c r="R237" s="10"/>
      <c r="S237" s="10"/>
    </row>
    <row r="238" spans="17:19" x14ac:dyDescent="0.25">
      <c r="Q238"/>
      <c r="R238" s="10"/>
      <c r="S238" s="10"/>
    </row>
    <row r="239" spans="17:19" x14ac:dyDescent="0.25">
      <c r="Q239"/>
      <c r="R239" s="10"/>
      <c r="S239" s="10"/>
    </row>
    <row r="240" spans="17:19" x14ac:dyDescent="0.25">
      <c r="Q240"/>
      <c r="R240" s="10"/>
      <c r="S240" s="10"/>
    </row>
    <row r="241" spans="17:19" x14ac:dyDescent="0.25">
      <c r="Q241"/>
      <c r="R241" s="10"/>
      <c r="S241" s="10"/>
    </row>
    <row r="242" spans="17:19" x14ac:dyDescent="0.25">
      <c r="Q242"/>
      <c r="R242" s="10"/>
      <c r="S242" s="10"/>
    </row>
    <row r="243" spans="17:19" x14ac:dyDescent="0.25">
      <c r="Q243"/>
      <c r="R243" s="10"/>
      <c r="S243" s="10"/>
    </row>
    <row r="244" spans="17:19" x14ac:dyDescent="0.25">
      <c r="Q244"/>
      <c r="R244" s="10"/>
      <c r="S244" s="10"/>
    </row>
    <row r="245" spans="17:19" x14ac:dyDescent="0.25">
      <c r="Q245"/>
      <c r="R245" s="10"/>
      <c r="S245" s="10"/>
    </row>
    <row r="246" spans="17:19" x14ac:dyDescent="0.25">
      <c r="Q246"/>
      <c r="R246" s="10"/>
      <c r="S246" s="10"/>
    </row>
    <row r="247" spans="17:19" x14ac:dyDescent="0.25">
      <c r="Q247"/>
      <c r="R247" s="10"/>
      <c r="S247" s="10"/>
    </row>
    <row r="248" spans="17:19" x14ac:dyDescent="0.25">
      <c r="Q248"/>
      <c r="R248" s="10"/>
      <c r="S248" s="10"/>
    </row>
    <row r="249" spans="17:19" x14ac:dyDescent="0.25">
      <c r="Q249"/>
      <c r="R249" s="10"/>
      <c r="S249" s="10"/>
    </row>
    <row r="250" spans="17:19" x14ac:dyDescent="0.25">
      <c r="Q250"/>
      <c r="R250" s="10"/>
      <c r="S250" s="10"/>
    </row>
    <row r="251" spans="17:19" x14ac:dyDescent="0.25">
      <c r="Q251"/>
      <c r="R251" s="10"/>
      <c r="S251" s="10"/>
    </row>
    <row r="252" spans="17:19" x14ac:dyDescent="0.25">
      <c r="Q252"/>
      <c r="R252" s="10"/>
      <c r="S252" s="10"/>
    </row>
    <row r="253" spans="17:19" x14ac:dyDescent="0.25">
      <c r="Q253"/>
      <c r="R253" s="10"/>
      <c r="S253" s="10"/>
    </row>
    <row r="254" spans="17:19" x14ac:dyDescent="0.25">
      <c r="Q254"/>
      <c r="R254" s="10"/>
      <c r="S254" s="10"/>
    </row>
    <row r="255" spans="17:19" x14ac:dyDescent="0.25">
      <c r="Q255"/>
      <c r="R255" s="10"/>
      <c r="S255" s="10"/>
    </row>
    <row r="256" spans="17:19" x14ac:dyDescent="0.25">
      <c r="Q256"/>
      <c r="R256" s="10"/>
      <c r="S256" s="10"/>
    </row>
    <row r="257" spans="17:19" x14ac:dyDescent="0.25">
      <c r="Q257"/>
      <c r="R257" s="10"/>
      <c r="S257" s="10"/>
    </row>
    <row r="258" spans="17:19" x14ac:dyDescent="0.25">
      <c r="Q258"/>
      <c r="R258" s="10"/>
      <c r="S258" s="10"/>
    </row>
    <row r="259" spans="17:19" x14ac:dyDescent="0.25">
      <c r="Q259"/>
      <c r="R259" s="10"/>
      <c r="S259" s="10"/>
    </row>
    <row r="260" spans="17:19" x14ac:dyDescent="0.25">
      <c r="Q260"/>
      <c r="R260" s="10"/>
      <c r="S260" s="10"/>
    </row>
    <row r="261" spans="17:19" x14ac:dyDescent="0.25">
      <c r="Q261"/>
      <c r="R261" s="10"/>
      <c r="S261" s="10"/>
    </row>
    <row r="262" spans="17:19" x14ac:dyDescent="0.25">
      <c r="Q262"/>
      <c r="R262" s="10"/>
      <c r="S262" s="10"/>
    </row>
    <row r="263" spans="17:19" x14ac:dyDescent="0.25">
      <c r="Q263"/>
      <c r="R263" s="10"/>
      <c r="S263" s="10"/>
    </row>
    <row r="264" spans="17:19" x14ac:dyDescent="0.25">
      <c r="Q264"/>
      <c r="R264" s="10"/>
      <c r="S264" s="10"/>
    </row>
    <row r="265" spans="17:19" x14ac:dyDescent="0.25">
      <c r="Q265"/>
      <c r="R265" s="10"/>
      <c r="S265" s="10"/>
    </row>
    <row r="266" spans="17:19" x14ac:dyDescent="0.25">
      <c r="Q266"/>
      <c r="R266" s="10"/>
      <c r="S266" s="10"/>
    </row>
    <row r="267" spans="17:19" x14ac:dyDescent="0.25">
      <c r="Q267"/>
      <c r="R267" s="10"/>
      <c r="S267" s="10"/>
    </row>
    <row r="268" spans="17:19" x14ac:dyDescent="0.25">
      <c r="Q268"/>
      <c r="R268" s="10"/>
      <c r="S268" s="10"/>
    </row>
    <row r="269" spans="17:19" x14ac:dyDescent="0.25">
      <c r="Q269"/>
      <c r="R269" s="10"/>
      <c r="S269" s="10"/>
    </row>
    <row r="270" spans="17:19" x14ac:dyDescent="0.25">
      <c r="Q270"/>
      <c r="R270" s="10"/>
      <c r="S270" s="10"/>
    </row>
    <row r="271" spans="17:19" x14ac:dyDescent="0.25">
      <c r="Q271"/>
      <c r="R271" s="10"/>
      <c r="S271" s="10"/>
    </row>
    <row r="272" spans="17:19" x14ac:dyDescent="0.25">
      <c r="Q272"/>
      <c r="R272" s="10"/>
      <c r="S272" s="10"/>
    </row>
    <row r="273" spans="17:19" x14ac:dyDescent="0.25">
      <c r="Q273"/>
      <c r="R273" s="10"/>
      <c r="S273" s="10"/>
    </row>
    <row r="274" spans="17:19" x14ac:dyDescent="0.25">
      <c r="Q274"/>
      <c r="R274" s="10"/>
      <c r="S274" s="10"/>
    </row>
    <row r="275" spans="17:19" x14ac:dyDescent="0.25">
      <c r="Q275"/>
      <c r="R275" s="10"/>
      <c r="S275" s="10"/>
    </row>
    <row r="276" spans="17:19" x14ac:dyDescent="0.25">
      <c r="Q276"/>
      <c r="R276" s="10"/>
      <c r="S276" s="10"/>
    </row>
    <row r="277" spans="17:19" x14ac:dyDescent="0.25">
      <c r="Q277"/>
      <c r="R277" s="10"/>
      <c r="S277" s="10"/>
    </row>
    <row r="278" spans="17:19" x14ac:dyDescent="0.25">
      <c r="Q278"/>
      <c r="R278" s="10"/>
      <c r="S278" s="10"/>
    </row>
    <row r="279" spans="17:19" x14ac:dyDescent="0.25">
      <c r="Q279"/>
      <c r="R279" s="10"/>
      <c r="S279" s="10"/>
    </row>
    <row r="280" spans="17:19" x14ac:dyDescent="0.25">
      <c r="Q280"/>
      <c r="R280" s="10"/>
      <c r="S280" s="10"/>
    </row>
    <row r="281" spans="17:19" x14ac:dyDescent="0.25">
      <c r="Q281"/>
      <c r="R281" s="10"/>
      <c r="S281" s="10"/>
    </row>
    <row r="282" spans="17:19" x14ac:dyDescent="0.25">
      <c r="Q282"/>
      <c r="R282" s="10"/>
      <c r="S282" s="10"/>
    </row>
    <row r="283" spans="17:19" x14ac:dyDescent="0.25">
      <c r="Q283"/>
      <c r="R283" s="10"/>
      <c r="S283" s="10"/>
    </row>
    <row r="284" spans="17:19" x14ac:dyDescent="0.25">
      <c r="Q284"/>
      <c r="R284" s="10"/>
      <c r="S284" s="10"/>
    </row>
    <row r="285" spans="17:19" x14ac:dyDescent="0.25">
      <c r="Q285"/>
      <c r="R285" s="10"/>
      <c r="S285" s="10"/>
    </row>
    <row r="286" spans="17:19" x14ac:dyDescent="0.25">
      <c r="Q286"/>
      <c r="R286" s="10"/>
      <c r="S286" s="10"/>
    </row>
    <row r="287" spans="17:19" x14ac:dyDescent="0.25">
      <c r="Q287"/>
      <c r="R287" s="10"/>
      <c r="S287" s="10"/>
    </row>
    <row r="288" spans="17:19" x14ac:dyDescent="0.25">
      <c r="Q288"/>
      <c r="R288" s="10"/>
      <c r="S288" s="10"/>
    </row>
    <row r="289" spans="17:19" x14ac:dyDescent="0.25">
      <c r="Q289"/>
      <c r="R289" s="10"/>
      <c r="S289" s="10"/>
    </row>
    <row r="290" spans="17:19" x14ac:dyDescent="0.25">
      <c r="Q290"/>
      <c r="R290" s="10"/>
      <c r="S290" s="10"/>
    </row>
    <row r="291" spans="17:19" x14ac:dyDescent="0.25">
      <c r="Q291"/>
      <c r="R291" s="10"/>
      <c r="S291" s="10"/>
    </row>
    <row r="292" spans="17:19" x14ac:dyDescent="0.25">
      <c r="Q292"/>
      <c r="R292" s="10"/>
      <c r="S292" s="10"/>
    </row>
    <row r="293" spans="17:19" x14ac:dyDescent="0.25">
      <c r="Q293"/>
      <c r="R293" s="10"/>
      <c r="S293" s="10"/>
    </row>
    <row r="294" spans="17:19" x14ac:dyDescent="0.25">
      <c r="Q294"/>
      <c r="R294" s="10"/>
      <c r="S294" s="10"/>
    </row>
    <row r="295" spans="17:19" x14ac:dyDescent="0.25">
      <c r="Q295"/>
      <c r="R295" s="10"/>
      <c r="S295" s="10"/>
    </row>
    <row r="296" spans="17:19" x14ac:dyDescent="0.25">
      <c r="Q296"/>
      <c r="R296" s="10"/>
      <c r="S296" s="10"/>
    </row>
    <row r="297" spans="17:19" x14ac:dyDescent="0.25">
      <c r="Q297"/>
      <c r="R297" s="10"/>
      <c r="S297" s="10"/>
    </row>
    <row r="298" spans="17:19" x14ac:dyDescent="0.25">
      <c r="Q298"/>
      <c r="R298" s="10"/>
      <c r="S298" s="10"/>
    </row>
    <row r="299" spans="17:19" x14ac:dyDescent="0.25">
      <c r="Q299"/>
      <c r="R299" s="10"/>
      <c r="S299" s="10"/>
    </row>
    <row r="300" spans="17:19" x14ac:dyDescent="0.25">
      <c r="Q300"/>
      <c r="R300" s="10"/>
      <c r="S300" s="10"/>
    </row>
    <row r="301" spans="17:19" x14ac:dyDescent="0.25">
      <c r="Q301"/>
      <c r="R301" s="10"/>
      <c r="S301" s="10"/>
    </row>
    <row r="302" spans="17:19" x14ac:dyDescent="0.25">
      <c r="Q302"/>
      <c r="R302" s="10"/>
      <c r="S302" s="10"/>
    </row>
    <row r="303" spans="17:19" x14ac:dyDescent="0.25">
      <c r="Q303"/>
      <c r="R303" s="10"/>
      <c r="S303" s="10"/>
    </row>
    <row r="304" spans="17:19" x14ac:dyDescent="0.25">
      <c r="Q304"/>
      <c r="R304" s="10"/>
      <c r="S304" s="10"/>
    </row>
    <row r="305" spans="17:19" x14ac:dyDescent="0.25">
      <c r="Q305"/>
      <c r="R305" s="10"/>
      <c r="S305" s="10"/>
    </row>
    <row r="306" spans="17:19" x14ac:dyDescent="0.25">
      <c r="Q306"/>
      <c r="R306" s="10"/>
      <c r="S306" s="10"/>
    </row>
    <row r="307" spans="17:19" x14ac:dyDescent="0.25">
      <c r="Q307"/>
      <c r="R307" s="10"/>
      <c r="S307" s="10"/>
    </row>
    <row r="308" spans="17:19" x14ac:dyDescent="0.25">
      <c r="Q308"/>
      <c r="R308" s="10"/>
      <c r="S308" s="10"/>
    </row>
    <row r="309" spans="17:19" x14ac:dyDescent="0.25">
      <c r="Q309"/>
      <c r="R309" s="10"/>
      <c r="S309" s="10"/>
    </row>
    <row r="310" spans="17:19" x14ac:dyDescent="0.25">
      <c r="Q310"/>
      <c r="R310" s="10"/>
      <c r="S310" s="10"/>
    </row>
    <row r="311" spans="17:19" x14ac:dyDescent="0.25">
      <c r="Q311"/>
      <c r="R311" s="10"/>
      <c r="S311" s="10"/>
    </row>
    <row r="312" spans="17:19" x14ac:dyDescent="0.25">
      <c r="Q312"/>
      <c r="R312" s="10"/>
      <c r="S312" s="10"/>
    </row>
    <row r="313" spans="17:19" x14ac:dyDescent="0.25">
      <c r="Q313"/>
      <c r="R313" s="10"/>
      <c r="S313" s="10"/>
    </row>
    <row r="314" spans="17:19" x14ac:dyDescent="0.25">
      <c r="Q314"/>
      <c r="R314" s="10"/>
      <c r="S314" s="10"/>
    </row>
    <row r="315" spans="17:19" x14ac:dyDescent="0.25">
      <c r="Q315"/>
      <c r="R315" s="10"/>
      <c r="S315" s="10"/>
    </row>
    <row r="316" spans="17:19" x14ac:dyDescent="0.25">
      <c r="Q316"/>
      <c r="R316" s="10"/>
      <c r="S316" s="10"/>
    </row>
    <row r="317" spans="17:19" x14ac:dyDescent="0.25">
      <c r="Q317"/>
      <c r="R317" s="10"/>
      <c r="S317" s="10"/>
    </row>
    <row r="318" spans="17:19" x14ac:dyDescent="0.25">
      <c r="Q318"/>
      <c r="R318" s="10"/>
      <c r="S318" s="10"/>
    </row>
    <row r="319" spans="17:19" x14ac:dyDescent="0.25">
      <c r="Q319"/>
      <c r="R319" s="10"/>
      <c r="S319" s="10"/>
    </row>
    <row r="320" spans="17:19" x14ac:dyDescent="0.25">
      <c r="Q320"/>
      <c r="R320" s="10"/>
      <c r="S320" s="10"/>
    </row>
    <row r="321" spans="17:19" x14ac:dyDescent="0.25">
      <c r="Q321"/>
      <c r="R321" s="10"/>
      <c r="S321" s="10"/>
    </row>
    <row r="322" spans="17:19" x14ac:dyDescent="0.25">
      <c r="Q322"/>
      <c r="R322" s="10"/>
      <c r="S322" s="10"/>
    </row>
    <row r="323" spans="17:19" x14ac:dyDescent="0.25">
      <c r="Q323"/>
      <c r="R323" s="10"/>
      <c r="S323" s="10"/>
    </row>
    <row r="324" spans="17:19" x14ac:dyDescent="0.25">
      <c r="Q324"/>
      <c r="R324" s="10"/>
      <c r="S324" s="10"/>
    </row>
    <row r="325" spans="17:19" x14ac:dyDescent="0.25">
      <c r="Q325"/>
      <c r="R325" s="10"/>
      <c r="S325" s="10"/>
    </row>
    <row r="326" spans="17:19" x14ac:dyDescent="0.25">
      <c r="Q326"/>
      <c r="R326" s="10"/>
      <c r="S326" s="10"/>
    </row>
    <row r="327" spans="17:19" x14ac:dyDescent="0.25">
      <c r="Q327"/>
      <c r="R327" s="10"/>
      <c r="S327" s="10"/>
    </row>
    <row r="328" spans="17:19" x14ac:dyDescent="0.25">
      <c r="Q328"/>
      <c r="R328" s="10"/>
      <c r="S328" s="10"/>
    </row>
    <row r="329" spans="17:19" x14ac:dyDescent="0.25">
      <c r="Q329"/>
      <c r="R329" s="10"/>
      <c r="S329" s="10"/>
    </row>
    <row r="330" spans="17:19" x14ac:dyDescent="0.25">
      <c r="Q330"/>
      <c r="R330" s="10"/>
      <c r="S330" s="10"/>
    </row>
    <row r="331" spans="17:19" x14ac:dyDescent="0.25">
      <c r="Q331"/>
      <c r="R331" s="10"/>
      <c r="S331" s="10"/>
    </row>
    <row r="332" spans="17:19" x14ac:dyDescent="0.25">
      <c r="Q332"/>
      <c r="R332" s="10"/>
      <c r="S332" s="10"/>
    </row>
    <row r="333" spans="17:19" x14ac:dyDescent="0.25">
      <c r="Q333"/>
      <c r="R333" s="10"/>
      <c r="S333" s="10"/>
    </row>
    <row r="334" spans="17:19" x14ac:dyDescent="0.25">
      <c r="Q334"/>
      <c r="R334" s="10"/>
      <c r="S334" s="10"/>
    </row>
    <row r="335" spans="17:19" x14ac:dyDescent="0.25">
      <c r="Q335"/>
      <c r="R335" s="10"/>
      <c r="S335" s="10"/>
    </row>
    <row r="336" spans="17:19" x14ac:dyDescent="0.25">
      <c r="Q336"/>
      <c r="R336" s="10"/>
      <c r="S336" s="10"/>
    </row>
    <row r="337" spans="17:19" x14ac:dyDescent="0.25">
      <c r="Q337"/>
      <c r="R337" s="10"/>
      <c r="S337" s="10"/>
    </row>
    <row r="338" spans="17:19" x14ac:dyDescent="0.25">
      <c r="Q338"/>
      <c r="R338" s="10"/>
      <c r="S338" s="10"/>
    </row>
    <row r="339" spans="17:19" x14ac:dyDescent="0.25">
      <c r="Q339"/>
      <c r="R339" s="10"/>
      <c r="S339" s="10"/>
    </row>
    <row r="340" spans="17:19" x14ac:dyDescent="0.25">
      <c r="Q340"/>
      <c r="R340" s="10"/>
      <c r="S340" s="10"/>
    </row>
    <row r="341" spans="17:19" x14ac:dyDescent="0.25">
      <c r="Q341"/>
      <c r="R341" s="10"/>
      <c r="S341" s="10"/>
    </row>
    <row r="342" spans="17:19" x14ac:dyDescent="0.25">
      <c r="Q342"/>
      <c r="R342" s="10"/>
      <c r="S342" s="10"/>
    </row>
    <row r="343" spans="17:19" x14ac:dyDescent="0.25">
      <c r="Q343"/>
      <c r="R343" s="10"/>
      <c r="S343" s="10"/>
    </row>
    <row r="344" spans="17:19" x14ac:dyDescent="0.25">
      <c r="Q344"/>
      <c r="R344" s="10"/>
      <c r="S344" s="10"/>
    </row>
    <row r="345" spans="17:19" x14ac:dyDescent="0.25">
      <c r="Q345"/>
      <c r="R345" s="10"/>
      <c r="S345" s="10"/>
    </row>
    <row r="346" spans="17:19" x14ac:dyDescent="0.25">
      <c r="Q346"/>
      <c r="R346" s="10"/>
      <c r="S346" s="10"/>
    </row>
    <row r="347" spans="17:19" x14ac:dyDescent="0.25">
      <c r="Q347"/>
      <c r="R347" s="10"/>
      <c r="S347" s="10"/>
    </row>
    <row r="348" spans="17:19" x14ac:dyDescent="0.25">
      <c r="Q348"/>
      <c r="R348" s="10"/>
      <c r="S348" s="10"/>
    </row>
    <row r="349" spans="17:19" x14ac:dyDescent="0.25">
      <c r="Q349"/>
      <c r="R349" s="10"/>
      <c r="S349" s="10"/>
    </row>
    <row r="350" spans="17:19" x14ac:dyDescent="0.25">
      <c r="Q350"/>
      <c r="R350" s="10"/>
      <c r="S350" s="10"/>
    </row>
    <row r="351" spans="17:19" x14ac:dyDescent="0.25">
      <c r="Q351"/>
      <c r="R351" s="10"/>
      <c r="S351" s="10"/>
    </row>
    <row r="352" spans="17:19" x14ac:dyDescent="0.25">
      <c r="Q352"/>
      <c r="R352" s="10"/>
      <c r="S352" s="10"/>
    </row>
    <row r="353" spans="17:19" x14ac:dyDescent="0.25">
      <c r="Q353"/>
      <c r="R353" s="10"/>
      <c r="S353" s="10"/>
    </row>
    <row r="354" spans="17:19" x14ac:dyDescent="0.25">
      <c r="Q354"/>
      <c r="R354" s="10"/>
      <c r="S354" s="10"/>
    </row>
    <row r="355" spans="17:19" x14ac:dyDescent="0.25">
      <c r="Q355"/>
      <c r="R355" s="10"/>
      <c r="S355" s="10"/>
    </row>
    <row r="356" spans="17:19" x14ac:dyDescent="0.25">
      <c r="Q356"/>
      <c r="R356" s="10"/>
      <c r="S356" s="10"/>
    </row>
    <row r="357" spans="17:19" x14ac:dyDescent="0.25">
      <c r="Q357"/>
      <c r="R357" s="10"/>
      <c r="S357" s="10"/>
    </row>
    <row r="358" spans="17:19" x14ac:dyDescent="0.25">
      <c r="Q358"/>
      <c r="R358" s="10"/>
      <c r="S358" s="10"/>
    </row>
    <row r="359" spans="17:19" x14ac:dyDescent="0.25">
      <c r="Q359"/>
      <c r="R359" s="10"/>
      <c r="S359" s="10"/>
    </row>
    <row r="360" spans="17:19" x14ac:dyDescent="0.25">
      <c r="Q360"/>
      <c r="R360" s="10"/>
      <c r="S360" s="10"/>
    </row>
    <row r="361" spans="17:19" x14ac:dyDescent="0.25">
      <c r="Q361"/>
      <c r="R361" s="10"/>
      <c r="S361" s="10"/>
    </row>
    <row r="362" spans="17:19" x14ac:dyDescent="0.25">
      <c r="Q362"/>
      <c r="R362" s="10"/>
      <c r="S362" s="10"/>
    </row>
    <row r="363" spans="17:19" x14ac:dyDescent="0.25">
      <c r="Q363"/>
      <c r="R363" s="10"/>
      <c r="S363" s="10"/>
    </row>
    <row r="364" spans="17:19" x14ac:dyDescent="0.25">
      <c r="Q364"/>
      <c r="R364" s="10"/>
      <c r="S364" s="10"/>
    </row>
    <row r="365" spans="17:19" x14ac:dyDescent="0.25">
      <c r="Q365"/>
      <c r="R365" s="10"/>
      <c r="S365" s="10"/>
    </row>
    <row r="366" spans="17:19" x14ac:dyDescent="0.25">
      <c r="Q366"/>
      <c r="R366" s="10"/>
      <c r="S366" s="10"/>
    </row>
    <row r="367" spans="17:19" x14ac:dyDescent="0.25">
      <c r="Q367"/>
      <c r="R367" s="10"/>
      <c r="S367" s="10"/>
    </row>
    <row r="368" spans="17:19" x14ac:dyDescent="0.25">
      <c r="Q368"/>
      <c r="R368" s="10"/>
      <c r="S368" s="10"/>
    </row>
    <row r="369" spans="17:19" x14ac:dyDescent="0.25">
      <c r="Q369"/>
      <c r="R369" s="10"/>
      <c r="S369" s="10"/>
    </row>
    <row r="370" spans="17:19" x14ac:dyDescent="0.25">
      <c r="Q370"/>
      <c r="R370" s="10"/>
      <c r="S370" s="10"/>
    </row>
    <row r="371" spans="17:19" x14ac:dyDescent="0.25">
      <c r="Q371"/>
      <c r="R371" s="10"/>
      <c r="S371" s="10"/>
    </row>
    <row r="372" spans="17:19" x14ac:dyDescent="0.25">
      <c r="Q372"/>
      <c r="R372" s="10"/>
      <c r="S372" s="10"/>
    </row>
    <row r="373" spans="17:19" x14ac:dyDescent="0.25">
      <c r="Q373"/>
      <c r="R373" s="10"/>
      <c r="S373" s="10"/>
    </row>
    <row r="374" spans="17:19" x14ac:dyDescent="0.25">
      <c r="Q374"/>
      <c r="R374" s="10"/>
      <c r="S374" s="10"/>
    </row>
    <row r="375" spans="17:19" x14ac:dyDescent="0.25">
      <c r="Q375"/>
      <c r="R375" s="10"/>
      <c r="S375" s="10"/>
    </row>
    <row r="376" spans="17:19" x14ac:dyDescent="0.25">
      <c r="Q376"/>
      <c r="R376" s="10"/>
      <c r="S376" s="10"/>
    </row>
    <row r="377" spans="17:19" x14ac:dyDescent="0.25">
      <c r="Q377"/>
      <c r="R377" s="10"/>
      <c r="S377" s="10"/>
    </row>
    <row r="378" spans="17:19" x14ac:dyDescent="0.25">
      <c r="Q378"/>
      <c r="R378" s="10"/>
      <c r="S378" s="10"/>
    </row>
    <row r="379" spans="17:19" x14ac:dyDescent="0.25">
      <c r="Q379"/>
      <c r="R379" s="10"/>
      <c r="S379" s="10"/>
    </row>
    <row r="380" spans="17:19" x14ac:dyDescent="0.25">
      <c r="Q380"/>
      <c r="R380" s="10"/>
      <c r="S380" s="10"/>
    </row>
    <row r="381" spans="17:19" x14ac:dyDescent="0.25">
      <c r="Q381"/>
      <c r="R381" s="10"/>
      <c r="S381" s="10"/>
    </row>
    <row r="382" spans="17:19" x14ac:dyDescent="0.25">
      <c r="Q382"/>
      <c r="R382" s="10"/>
      <c r="S382" s="10"/>
    </row>
    <row r="383" spans="17:19" x14ac:dyDescent="0.25">
      <c r="Q383"/>
      <c r="R383" s="10"/>
      <c r="S383" s="10"/>
    </row>
    <row r="384" spans="17:19" x14ac:dyDescent="0.25">
      <c r="Q384"/>
      <c r="R384" s="10"/>
      <c r="S384" s="10"/>
    </row>
    <row r="385" spans="17:19" x14ac:dyDescent="0.25">
      <c r="Q385"/>
      <c r="R385" s="10"/>
      <c r="S385" s="10"/>
    </row>
    <row r="386" spans="17:19" x14ac:dyDescent="0.25">
      <c r="Q386"/>
      <c r="R386" s="10"/>
      <c r="S386" s="10"/>
    </row>
    <row r="387" spans="17:19" x14ac:dyDescent="0.25">
      <c r="Q387"/>
      <c r="R387" s="10"/>
      <c r="S387" s="10"/>
    </row>
    <row r="388" spans="17:19" x14ac:dyDescent="0.25">
      <c r="Q388"/>
      <c r="R388" s="10"/>
      <c r="S388" s="10"/>
    </row>
    <row r="389" spans="17:19" x14ac:dyDescent="0.25">
      <c r="Q389"/>
      <c r="R389" s="10"/>
      <c r="S389" s="10"/>
    </row>
    <row r="390" spans="17:19" x14ac:dyDescent="0.25">
      <c r="Q390"/>
      <c r="R390" s="10"/>
      <c r="S390" s="10"/>
    </row>
    <row r="391" spans="17:19" x14ac:dyDescent="0.25">
      <c r="Q391"/>
      <c r="R391" s="10"/>
      <c r="S391" s="10"/>
    </row>
    <row r="392" spans="17:19" x14ac:dyDescent="0.25">
      <c r="Q392"/>
      <c r="R392" s="10"/>
      <c r="S392" s="10"/>
    </row>
    <row r="393" spans="17:19" x14ac:dyDescent="0.25">
      <c r="Q393"/>
      <c r="R393" s="10"/>
      <c r="S393" s="10"/>
    </row>
    <row r="394" spans="17:19" x14ac:dyDescent="0.25">
      <c r="Q394"/>
      <c r="R394" s="10"/>
      <c r="S394" s="10"/>
    </row>
    <row r="395" spans="17:19" x14ac:dyDescent="0.25">
      <c r="Q395"/>
      <c r="R395" s="10"/>
      <c r="S395" s="10"/>
    </row>
    <row r="396" spans="17:19" x14ac:dyDescent="0.25">
      <c r="Q396"/>
      <c r="R396" s="10"/>
      <c r="S396" s="10"/>
    </row>
    <row r="397" spans="17:19" x14ac:dyDescent="0.25">
      <c r="Q397"/>
      <c r="R397" s="10"/>
      <c r="S397" s="10"/>
    </row>
    <row r="398" spans="17:19" x14ac:dyDescent="0.25">
      <c r="Q398"/>
      <c r="R398" s="10"/>
      <c r="S398" s="10"/>
    </row>
    <row r="399" spans="17:19" x14ac:dyDescent="0.25">
      <c r="Q399"/>
      <c r="R399" s="10"/>
      <c r="S399" s="10"/>
    </row>
  </sheetData>
  <sortState xmlns:xlrd2="http://schemas.microsoft.com/office/spreadsheetml/2017/richdata2" ref="A3:AO398">
    <sortCondition ref="A3:A3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99"/>
  <sheetViews>
    <sheetView topLeftCell="M1" workbookViewId="0">
      <selection activeCell="P3" sqref="P3:R4"/>
    </sheetView>
  </sheetViews>
  <sheetFormatPr defaultRowHeight="15" x14ac:dyDescent="0.25"/>
  <cols>
    <col min="1" max="1" width="13.5703125" style="6" bestFit="1" customWidth="1"/>
    <col min="2" max="2" width="20.28515625" bestFit="1" customWidth="1"/>
    <col min="3" max="3" width="18.5703125" bestFit="1" customWidth="1"/>
    <col min="4" max="4" width="15.85546875" bestFit="1" customWidth="1"/>
    <col min="5" max="5" width="14" bestFit="1" customWidth="1"/>
    <col min="6" max="6" width="15.5703125" bestFit="1" customWidth="1"/>
    <col min="7" max="7" width="18.7109375" bestFit="1" customWidth="1"/>
    <col min="8" max="8" width="15" bestFit="1" customWidth="1"/>
    <col min="9" max="9" width="15.28515625" bestFit="1" customWidth="1"/>
    <col min="10" max="11" width="58.42578125" bestFit="1" customWidth="1"/>
    <col min="12" max="12" width="56.42578125" bestFit="1" customWidth="1"/>
    <col min="13" max="13" width="63.28515625" bestFit="1" customWidth="1"/>
    <col min="14" max="14" width="50.7109375" bestFit="1" customWidth="1"/>
    <col min="15" max="15" width="14" bestFit="1" customWidth="1"/>
    <col min="16" max="16" width="9.42578125" bestFit="1" customWidth="1"/>
    <col min="17" max="17" width="14" bestFit="1" customWidth="1"/>
    <col min="18" max="18" width="19.85546875" bestFit="1" customWidth="1"/>
    <col min="19" max="19" width="9.85546875" bestFit="1" customWidth="1"/>
    <col min="20" max="20" width="22" bestFit="1" customWidth="1"/>
    <col min="21" max="21" width="20.42578125" bestFit="1" customWidth="1"/>
    <col min="22" max="22" width="21" bestFit="1" customWidth="1"/>
    <col min="23" max="23" width="16.28515625" bestFit="1" customWidth="1"/>
  </cols>
  <sheetData>
    <row r="1" spans="1:23" x14ac:dyDescent="0.25">
      <c r="A1" s="6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  <c r="I1" s="6">
        <v>9</v>
      </c>
      <c r="J1" s="6">
        <v>10</v>
      </c>
      <c r="K1" s="6">
        <v>11</v>
      </c>
      <c r="L1" s="6">
        <v>12</v>
      </c>
      <c r="M1" s="6">
        <v>13</v>
      </c>
      <c r="N1" s="6">
        <v>14</v>
      </c>
      <c r="O1" s="6">
        <v>15</v>
      </c>
      <c r="P1" s="6">
        <v>16</v>
      </c>
      <c r="Q1" s="6">
        <v>17</v>
      </c>
      <c r="R1" s="6">
        <v>18</v>
      </c>
      <c r="S1" s="6">
        <v>19</v>
      </c>
      <c r="T1" s="6">
        <v>20</v>
      </c>
      <c r="U1" s="6">
        <v>21</v>
      </c>
      <c r="V1" s="6">
        <v>22</v>
      </c>
      <c r="W1" s="6">
        <v>23</v>
      </c>
    </row>
    <row r="2" spans="1:23" x14ac:dyDescent="0.25">
      <c r="A2" s="6" t="s">
        <v>55</v>
      </c>
      <c r="B2" t="s">
        <v>76</v>
      </c>
      <c r="C2" t="s">
        <v>77</v>
      </c>
      <c r="D2" t="s">
        <v>78</v>
      </c>
      <c r="E2" t="s">
        <v>44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13</v>
      </c>
      <c r="L2" t="s">
        <v>84</v>
      </c>
      <c r="M2" t="s">
        <v>85</v>
      </c>
      <c r="N2" t="s">
        <v>86</v>
      </c>
      <c r="O2" t="s">
        <v>87</v>
      </c>
      <c r="P2" t="s">
        <v>51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0</v>
      </c>
      <c r="W2" t="s">
        <v>30</v>
      </c>
    </row>
    <row r="3" spans="1:23" x14ac:dyDescent="0.25">
      <c r="A3" s="6" t="str">
        <f t="shared" ref="A3:A4" si="0">D3</f>
        <v>ADD074</v>
      </c>
      <c r="B3" s="10">
        <v>18629</v>
      </c>
      <c r="C3" s="10">
        <v>1027428</v>
      </c>
      <c r="D3" t="s">
        <v>69</v>
      </c>
      <c r="E3" t="s">
        <v>61</v>
      </c>
      <c r="F3" t="s">
        <v>62</v>
      </c>
      <c r="G3" t="s">
        <v>62</v>
      </c>
      <c r="H3" t="s">
        <v>67</v>
      </c>
      <c r="I3" t="s">
        <v>67</v>
      </c>
      <c r="J3" t="s">
        <v>70</v>
      </c>
      <c r="K3" t="s">
        <v>70</v>
      </c>
      <c r="L3" t="s">
        <v>68</v>
      </c>
      <c r="M3" t="s">
        <v>66</v>
      </c>
      <c r="P3" t="s">
        <v>63</v>
      </c>
      <c r="Q3" t="s">
        <v>64</v>
      </c>
      <c r="R3" t="s">
        <v>65</v>
      </c>
      <c r="S3" t="s">
        <v>73</v>
      </c>
      <c r="T3" t="s">
        <v>93</v>
      </c>
      <c r="U3" t="s">
        <v>94</v>
      </c>
      <c r="V3" t="s">
        <v>108</v>
      </c>
      <c r="W3" t="s">
        <v>75</v>
      </c>
    </row>
    <row r="4" spans="1:23" x14ac:dyDescent="0.25">
      <c r="A4" s="6" t="str">
        <f t="shared" si="0"/>
        <v>ADD715</v>
      </c>
      <c r="B4" s="10">
        <v>18629</v>
      </c>
      <c r="C4" s="10">
        <v>1027428</v>
      </c>
      <c r="D4" t="s">
        <v>71</v>
      </c>
      <c r="E4" t="s">
        <v>61</v>
      </c>
      <c r="F4" t="s">
        <v>62</v>
      </c>
      <c r="G4" t="s">
        <v>62</v>
      </c>
      <c r="H4" t="s">
        <v>67</v>
      </c>
      <c r="I4" t="s">
        <v>67</v>
      </c>
      <c r="J4" t="s">
        <v>72</v>
      </c>
      <c r="K4" t="s">
        <v>72</v>
      </c>
      <c r="L4" t="s">
        <v>43</v>
      </c>
      <c r="M4" t="s">
        <v>66</v>
      </c>
      <c r="P4" t="s">
        <v>63</v>
      </c>
      <c r="Q4" t="s">
        <v>64</v>
      </c>
      <c r="R4" t="s">
        <v>65</v>
      </c>
      <c r="S4" t="s">
        <v>73</v>
      </c>
      <c r="T4" t="s">
        <v>93</v>
      </c>
      <c r="U4" t="s">
        <v>95</v>
      </c>
      <c r="V4" t="s">
        <v>108</v>
      </c>
      <c r="W4" t="s">
        <v>75</v>
      </c>
    </row>
    <row r="5" spans="1:23" x14ac:dyDescent="0.25">
      <c r="B5" s="10"/>
      <c r="C5" s="10"/>
    </row>
    <row r="6" spans="1:23" x14ac:dyDescent="0.25">
      <c r="B6" s="10"/>
      <c r="C6" s="10"/>
    </row>
    <row r="7" spans="1:23" x14ac:dyDescent="0.25">
      <c r="B7" s="10"/>
      <c r="C7" s="10"/>
    </row>
    <row r="8" spans="1:23" x14ac:dyDescent="0.25">
      <c r="B8" s="10"/>
      <c r="C8" s="10"/>
    </row>
    <row r="9" spans="1:23" x14ac:dyDescent="0.25">
      <c r="B9" s="10"/>
      <c r="C9" s="10"/>
    </row>
    <row r="10" spans="1:23" x14ac:dyDescent="0.25">
      <c r="B10" s="10"/>
      <c r="C10" s="10"/>
    </row>
    <row r="11" spans="1:23" x14ac:dyDescent="0.25">
      <c r="B11" s="10"/>
      <c r="C11" s="10"/>
    </row>
    <row r="12" spans="1:23" x14ac:dyDescent="0.25">
      <c r="B12" s="10"/>
      <c r="C12" s="10"/>
    </row>
    <row r="13" spans="1:23" x14ac:dyDescent="0.25">
      <c r="B13" s="10"/>
      <c r="C13" s="10"/>
    </row>
    <row r="14" spans="1:23" x14ac:dyDescent="0.25">
      <c r="B14" s="10"/>
      <c r="C14" s="10"/>
    </row>
    <row r="15" spans="1:23" x14ac:dyDescent="0.25">
      <c r="B15" s="10"/>
      <c r="C15" s="10"/>
    </row>
    <row r="16" spans="1:2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</sheetData>
  <sortState xmlns:xlrd2="http://schemas.microsoft.com/office/spreadsheetml/2017/richdata2" ref="A3:W398">
    <sortCondition ref="A3:A39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72"/>
  <sheetViews>
    <sheetView workbookViewId="0">
      <pane ySplit="1" topLeftCell="A2" activePane="bottomLeft" state="frozen"/>
      <selection pane="bottomLeft" activeCell="A3" sqref="A3:XFD6"/>
    </sheetView>
  </sheetViews>
  <sheetFormatPr defaultColWidth="38" defaultRowHeight="12.75" x14ac:dyDescent="0.2"/>
  <cols>
    <col min="1" max="1" width="23.140625" style="12" bestFit="1" customWidth="1"/>
    <col min="2" max="2" width="13.85546875" style="12" bestFit="1" customWidth="1"/>
    <col min="3" max="3" width="17.28515625" style="12" bestFit="1" customWidth="1"/>
    <col min="4" max="4" width="12.7109375" style="12" bestFit="1" customWidth="1"/>
    <col min="5" max="5" width="16.28515625" style="12" bestFit="1" customWidth="1"/>
    <col min="6" max="6" width="18" style="12" bestFit="1" customWidth="1"/>
    <col min="7" max="7" width="15.7109375" style="12" bestFit="1" customWidth="1"/>
    <col min="8" max="8" width="15.140625" style="12" bestFit="1" customWidth="1"/>
    <col min="9" max="9" width="37.7109375" style="12" bestFit="1" customWidth="1"/>
    <col min="10" max="10" width="38" style="12"/>
    <col min="11" max="11" width="36.140625" style="12" bestFit="1" customWidth="1"/>
    <col min="12" max="12" width="31.28515625" style="12" bestFit="1" customWidth="1"/>
    <col min="13" max="13" width="14" style="12" bestFit="1" customWidth="1"/>
    <col min="14" max="14" width="8.28515625" style="12" bestFit="1" customWidth="1"/>
    <col min="15" max="15" width="11.85546875" style="12" bestFit="1" customWidth="1"/>
    <col min="16" max="16" width="17.42578125" style="12" bestFit="1" customWidth="1"/>
    <col min="17" max="16384" width="38" style="12"/>
  </cols>
  <sheetData>
    <row r="1" spans="1:16" x14ac:dyDescent="0.2">
      <c r="A1" s="12">
        <v>1</v>
      </c>
      <c r="B1" s="12">
        <v>2</v>
      </c>
      <c r="C1" s="12">
        <v>3</v>
      </c>
      <c r="D1" s="12">
        <v>4</v>
      </c>
      <c r="E1" s="12">
        <v>5</v>
      </c>
      <c r="F1" s="12">
        <v>6</v>
      </c>
      <c r="G1" s="12">
        <v>7</v>
      </c>
      <c r="H1" s="12">
        <v>8</v>
      </c>
      <c r="I1" s="12">
        <v>9</v>
      </c>
      <c r="J1" s="12">
        <v>10</v>
      </c>
      <c r="K1" s="12">
        <v>11</v>
      </c>
      <c r="L1" s="12">
        <v>12</v>
      </c>
      <c r="M1" s="12">
        <v>13</v>
      </c>
      <c r="N1" s="12">
        <v>14</v>
      </c>
      <c r="O1" s="12">
        <v>15</v>
      </c>
      <c r="P1" s="12">
        <v>16</v>
      </c>
    </row>
    <row r="2" spans="1:16" ht="25.5" x14ac:dyDescent="0.2">
      <c r="A2" s="13" t="s">
        <v>54</v>
      </c>
      <c r="B2" s="13" t="s">
        <v>103</v>
      </c>
      <c r="C2" s="13" t="s">
        <v>104</v>
      </c>
      <c r="D2" s="13" t="s">
        <v>33</v>
      </c>
      <c r="E2" s="13" t="s">
        <v>34</v>
      </c>
      <c r="F2" s="13" t="s">
        <v>35</v>
      </c>
      <c r="G2" s="13" t="s">
        <v>36</v>
      </c>
      <c r="H2" s="13" t="s">
        <v>37</v>
      </c>
      <c r="I2" s="13" t="s">
        <v>46</v>
      </c>
      <c r="J2" s="13" t="s">
        <v>47</v>
      </c>
      <c r="K2" s="13" t="s">
        <v>48</v>
      </c>
      <c r="L2" s="13" t="s">
        <v>49</v>
      </c>
      <c r="M2" s="13" t="s">
        <v>50</v>
      </c>
      <c r="N2" s="13" t="s">
        <v>51</v>
      </c>
      <c r="O2" s="13" t="s">
        <v>52</v>
      </c>
      <c r="P2" s="13" t="s">
        <v>53</v>
      </c>
    </row>
    <row r="3" spans="1:16" ht="15" x14ac:dyDescent="0.25">
      <c r="A3" t="s">
        <v>69</v>
      </c>
      <c r="B3" s="10">
        <v>18629</v>
      </c>
      <c r="C3" s="10">
        <v>1027428</v>
      </c>
      <c r="D3" t="s">
        <v>61</v>
      </c>
      <c r="E3" t="s">
        <v>62</v>
      </c>
      <c r="F3" t="s">
        <v>62</v>
      </c>
      <c r="G3" t="s">
        <v>67</v>
      </c>
      <c r="H3" t="s">
        <v>67</v>
      </c>
      <c r="I3" t="s">
        <v>70</v>
      </c>
      <c r="J3" t="s">
        <v>68</v>
      </c>
      <c r="K3" t="s">
        <v>66</v>
      </c>
      <c r="L3"/>
      <c r="M3"/>
      <c r="N3" t="s">
        <v>63</v>
      </c>
      <c r="O3" t="s">
        <v>64</v>
      </c>
      <c r="P3" t="s">
        <v>65</v>
      </c>
    </row>
    <row r="4" spans="1:16" ht="15" x14ac:dyDescent="0.25">
      <c r="A4" t="s">
        <v>71</v>
      </c>
      <c r="B4" s="10">
        <v>18629</v>
      </c>
      <c r="C4" s="10">
        <v>1027428</v>
      </c>
      <c r="D4" t="s">
        <v>61</v>
      </c>
      <c r="E4" t="s">
        <v>62</v>
      </c>
      <c r="F4" t="s">
        <v>62</v>
      </c>
      <c r="G4" t="s">
        <v>67</v>
      </c>
      <c r="H4" t="s">
        <v>67</v>
      </c>
      <c r="I4" t="s">
        <v>72</v>
      </c>
      <c r="J4" t="s">
        <v>43</v>
      </c>
      <c r="K4" t="s">
        <v>66</v>
      </c>
      <c r="L4"/>
      <c r="M4"/>
      <c r="N4" t="s">
        <v>63</v>
      </c>
      <c r="O4" t="s">
        <v>64</v>
      </c>
      <c r="P4" t="s">
        <v>65</v>
      </c>
    </row>
    <row r="5" spans="1:16" x14ac:dyDescent="0.2">
      <c r="A5" s="14"/>
      <c r="B5" s="15"/>
      <c r="C5" s="15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">
      <c r="A6" s="14"/>
      <c r="B6" s="15"/>
      <c r="C6" s="15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14"/>
      <c r="B7" s="15"/>
      <c r="C7" s="15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x14ac:dyDescent="0.2">
      <c r="A8" s="14"/>
      <c r="B8" s="15"/>
      <c r="C8" s="15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x14ac:dyDescent="0.2">
      <c r="A9" s="14"/>
      <c r="B9" s="15"/>
      <c r="C9" s="15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x14ac:dyDescent="0.2">
      <c r="A10" s="14"/>
      <c r="B10" s="15"/>
      <c r="C10" s="15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x14ac:dyDescent="0.2">
      <c r="A11" s="14"/>
      <c r="B11" s="15"/>
      <c r="C11" s="15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x14ac:dyDescent="0.2">
      <c r="A12" s="14"/>
      <c r="B12" s="15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x14ac:dyDescent="0.2">
      <c r="A13" s="14"/>
      <c r="B13" s="15"/>
      <c r="C13" s="15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x14ac:dyDescent="0.2">
      <c r="A14" s="14"/>
      <c r="B14" s="15"/>
      <c r="C14" s="1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x14ac:dyDescent="0.2">
      <c r="A15" s="14"/>
      <c r="B15" s="15"/>
      <c r="C15" s="15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x14ac:dyDescent="0.2">
      <c r="A16" s="14"/>
      <c r="B16" s="15"/>
      <c r="C16" s="1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x14ac:dyDescent="0.2">
      <c r="A17" s="14"/>
      <c r="B17" s="15"/>
      <c r="C17" s="15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x14ac:dyDescent="0.2">
      <c r="A18" s="14"/>
      <c r="B18" s="15"/>
      <c r="C18" s="15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x14ac:dyDescent="0.2">
      <c r="A19" s="14"/>
      <c r="B19" s="15"/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x14ac:dyDescent="0.2">
      <c r="A20" s="14"/>
      <c r="B20" s="15"/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x14ac:dyDescent="0.2">
      <c r="A21" s="14"/>
      <c r="B21" s="15"/>
      <c r="C21" s="1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x14ac:dyDescent="0.2">
      <c r="A22" s="14"/>
      <c r="B22" s="15"/>
      <c r="C22" s="15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x14ac:dyDescent="0.2">
      <c r="A23" s="14"/>
      <c r="B23" s="15"/>
      <c r="C23" s="15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x14ac:dyDescent="0.2">
      <c r="A24" s="14"/>
      <c r="B24" s="15"/>
      <c r="C24" s="15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x14ac:dyDescent="0.2">
      <c r="A26" s="14"/>
      <c r="B26" s="15"/>
      <c r="C26" s="15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x14ac:dyDescent="0.2">
      <c r="A27" s="14"/>
      <c r="B27" s="15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x14ac:dyDescent="0.2">
      <c r="A28" s="14"/>
      <c r="B28" s="15"/>
      <c r="C28" s="15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 x14ac:dyDescent="0.2">
      <c r="A29" s="14"/>
      <c r="B29" s="15"/>
      <c r="C29" s="15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x14ac:dyDescent="0.2">
      <c r="A30" s="14"/>
      <c r="B30" s="15"/>
      <c r="C30" s="15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 x14ac:dyDescent="0.2">
      <c r="A31" s="14"/>
      <c r="B31" s="15"/>
      <c r="C31" s="15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 x14ac:dyDescent="0.2">
      <c r="A32" s="14"/>
      <c r="B32" s="15"/>
      <c r="C32" s="15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x14ac:dyDescent="0.2">
      <c r="A33" s="14"/>
      <c r="B33" s="15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 x14ac:dyDescent="0.2">
      <c r="A34" s="14"/>
      <c r="B34" s="15"/>
      <c r="C34" s="1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 x14ac:dyDescent="0.2">
      <c r="A35" s="14"/>
      <c r="B35" s="15"/>
      <c r="C35" s="15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x14ac:dyDescent="0.2">
      <c r="A36" s="14"/>
      <c r="B36" s="15"/>
      <c r="C36" s="15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 x14ac:dyDescent="0.2">
      <c r="A37" s="14"/>
      <c r="B37" s="15"/>
      <c r="C37" s="15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1:16" x14ac:dyDescent="0.2">
      <c r="A38" s="14"/>
      <c r="B38" s="15"/>
      <c r="C38" s="15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 x14ac:dyDescent="0.2">
      <c r="A39" s="14"/>
      <c r="B39" s="15"/>
      <c r="C39" s="15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 x14ac:dyDescent="0.2">
      <c r="A40" s="14"/>
      <c r="B40" s="15"/>
      <c r="C40" s="15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16" x14ac:dyDescent="0.2">
      <c r="A41" s="14"/>
      <c r="B41" s="15"/>
      <c r="C41" s="15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1:16" x14ac:dyDescent="0.2">
      <c r="A42" s="14"/>
      <c r="B42" s="15"/>
      <c r="C42" s="15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 x14ac:dyDescent="0.2">
      <c r="A43" s="14"/>
      <c r="B43" s="15"/>
      <c r="C43" s="15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16" x14ac:dyDescent="0.2">
      <c r="A44" s="14"/>
      <c r="B44" s="15"/>
      <c r="C44" s="15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1:16" x14ac:dyDescent="0.2">
      <c r="A45" s="14"/>
      <c r="B45" s="15"/>
      <c r="C45" s="15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spans="1:16" x14ac:dyDescent="0.2">
      <c r="A46" s="14"/>
      <c r="B46" s="15"/>
      <c r="C46" s="15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</row>
    <row r="47" spans="1:16" x14ac:dyDescent="0.2">
      <c r="A47" s="14"/>
      <c r="B47" s="15"/>
      <c r="C47" s="15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</row>
    <row r="48" spans="1:16" x14ac:dyDescent="0.2">
      <c r="A48" s="14"/>
      <c r="B48" s="15"/>
      <c r="C48" s="15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</row>
    <row r="49" spans="1:16" x14ac:dyDescent="0.2">
      <c r="A49" s="14"/>
      <c r="B49" s="15"/>
      <c r="C49" s="15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 spans="1:16" x14ac:dyDescent="0.2">
      <c r="A50" s="14"/>
      <c r="B50" s="15"/>
      <c r="C50" s="15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</row>
    <row r="51" spans="1:16" x14ac:dyDescent="0.2">
      <c r="A51" s="14"/>
      <c r="B51" s="15"/>
      <c r="C51" s="15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</row>
    <row r="52" spans="1:16" x14ac:dyDescent="0.2">
      <c r="A52" s="14"/>
      <c r="B52" s="15"/>
      <c r="C52" s="15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 spans="1:16" x14ac:dyDescent="0.2">
      <c r="A53" s="14"/>
      <c r="B53" s="15"/>
      <c r="C53" s="15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16" x14ac:dyDescent="0.2">
      <c r="A54" s="14"/>
      <c r="B54" s="15"/>
      <c r="C54" s="15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spans="1:16" x14ac:dyDescent="0.2">
      <c r="A55" s="14"/>
      <c r="B55" s="15"/>
      <c r="C55" s="15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1:16" x14ac:dyDescent="0.2">
      <c r="A56" s="14"/>
      <c r="B56" s="15"/>
      <c r="C56" s="15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1:16" x14ac:dyDescent="0.2">
      <c r="A57" s="14"/>
      <c r="B57" s="15"/>
      <c r="C57" s="15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</row>
    <row r="58" spans="1:16" x14ac:dyDescent="0.2">
      <c r="A58" s="14"/>
      <c r="B58" s="15"/>
      <c r="C58" s="15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</row>
    <row r="59" spans="1:16" x14ac:dyDescent="0.2">
      <c r="A59" s="14"/>
      <c r="B59" s="15"/>
      <c r="C59" s="15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spans="1:16" x14ac:dyDescent="0.2">
      <c r="A60" s="14"/>
      <c r="B60" s="15"/>
      <c r="C60" s="15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</row>
    <row r="61" spans="1:16" x14ac:dyDescent="0.2">
      <c r="A61" s="14"/>
      <c r="B61" s="15"/>
      <c r="C61" s="15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spans="1:16" x14ac:dyDescent="0.2">
      <c r="A62" s="14"/>
      <c r="B62" s="15"/>
      <c r="C62" s="15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</row>
    <row r="63" spans="1:16" x14ac:dyDescent="0.2">
      <c r="A63" s="14"/>
      <c r="B63" s="15"/>
      <c r="C63" s="15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</row>
    <row r="64" spans="1:16" x14ac:dyDescent="0.2">
      <c r="A64" s="14"/>
      <c r="B64" s="15"/>
      <c r="C64" s="15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spans="1:16" x14ac:dyDescent="0.2">
      <c r="A65" s="14"/>
      <c r="B65" s="15"/>
      <c r="C65" s="15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1:16" x14ac:dyDescent="0.2">
      <c r="A66" s="14"/>
      <c r="B66" s="15"/>
      <c r="C66" s="15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pans="1:16" x14ac:dyDescent="0.2">
      <c r="A67" s="14"/>
      <c r="B67" s="15"/>
      <c r="C67" s="15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spans="1:16" x14ac:dyDescent="0.2">
      <c r="A68" s="14"/>
      <c r="B68" s="15"/>
      <c r="C68" s="15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1:16" x14ac:dyDescent="0.2">
      <c r="A69" s="14"/>
      <c r="B69" s="15"/>
      <c r="C69" s="15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</row>
    <row r="70" spans="1:16" x14ac:dyDescent="0.2">
      <c r="A70" s="14"/>
      <c r="B70" s="15"/>
      <c r="C70" s="15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</row>
    <row r="71" spans="1:16" x14ac:dyDescent="0.2">
      <c r="A71" s="14"/>
      <c r="B71" s="15"/>
      <c r="C71" s="15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1:16" x14ac:dyDescent="0.2">
      <c r="A72" s="14"/>
      <c r="B72" s="15"/>
      <c r="C72" s="15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 spans="1:16" x14ac:dyDescent="0.2">
      <c r="A73" s="14"/>
      <c r="B73" s="15"/>
      <c r="C73" s="15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1:16" x14ac:dyDescent="0.2">
      <c r="A74" s="14"/>
      <c r="B74" s="15"/>
      <c r="C74" s="15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 spans="1:16" x14ac:dyDescent="0.2">
      <c r="A75" s="14"/>
      <c r="B75" s="15"/>
      <c r="C75" s="15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</row>
    <row r="76" spans="1:16" x14ac:dyDescent="0.2">
      <c r="A76" s="14"/>
      <c r="B76" s="15"/>
      <c r="C76" s="15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</row>
    <row r="77" spans="1:16" x14ac:dyDescent="0.2">
      <c r="A77" s="14"/>
      <c r="B77" s="15"/>
      <c r="C77" s="15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</row>
    <row r="78" spans="1:16" x14ac:dyDescent="0.2">
      <c r="A78" s="14"/>
      <c r="B78" s="15"/>
      <c r="C78" s="15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</row>
    <row r="79" spans="1:16" x14ac:dyDescent="0.2">
      <c r="A79" s="14"/>
      <c r="B79" s="15"/>
      <c r="C79" s="15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</row>
    <row r="80" spans="1:16" x14ac:dyDescent="0.2">
      <c r="A80" s="14"/>
      <c r="B80" s="15"/>
      <c r="C80" s="15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</row>
    <row r="81" spans="1:16" x14ac:dyDescent="0.2">
      <c r="A81" s="14"/>
      <c r="B81" s="15"/>
      <c r="C81" s="15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</row>
    <row r="82" spans="1:16" x14ac:dyDescent="0.2">
      <c r="A82" s="14"/>
      <c r="B82" s="15"/>
      <c r="C82" s="15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</row>
    <row r="83" spans="1:16" x14ac:dyDescent="0.2">
      <c r="A83" s="14"/>
      <c r="B83" s="15"/>
      <c r="C83" s="15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</row>
    <row r="84" spans="1:16" x14ac:dyDescent="0.2">
      <c r="A84" s="14"/>
      <c r="B84" s="15"/>
      <c r="C84" s="15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</row>
    <row r="85" spans="1:16" x14ac:dyDescent="0.2">
      <c r="A85" s="14"/>
      <c r="B85" s="15"/>
      <c r="C85" s="15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</row>
    <row r="86" spans="1:16" x14ac:dyDescent="0.2">
      <c r="A86" s="14"/>
      <c r="B86" s="15"/>
      <c r="C86" s="15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</row>
    <row r="87" spans="1:16" x14ac:dyDescent="0.2">
      <c r="A87" s="14"/>
      <c r="B87" s="15"/>
      <c r="C87" s="15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</row>
    <row r="88" spans="1:16" x14ac:dyDescent="0.2">
      <c r="A88" s="14"/>
      <c r="B88" s="15"/>
      <c r="C88" s="15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</row>
    <row r="89" spans="1:16" x14ac:dyDescent="0.2">
      <c r="A89" s="14"/>
      <c r="B89" s="15"/>
      <c r="C89" s="15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</row>
    <row r="90" spans="1:16" x14ac:dyDescent="0.2">
      <c r="A90" s="14"/>
      <c r="B90" s="15"/>
      <c r="C90" s="15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</row>
    <row r="91" spans="1:16" x14ac:dyDescent="0.2">
      <c r="A91" s="14"/>
      <c r="B91" s="15"/>
      <c r="C91" s="15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</row>
    <row r="92" spans="1:16" x14ac:dyDescent="0.2">
      <c r="A92" s="14"/>
      <c r="B92" s="15"/>
      <c r="C92" s="15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</row>
    <row r="93" spans="1:16" x14ac:dyDescent="0.2">
      <c r="A93" s="14"/>
      <c r="B93" s="15"/>
      <c r="C93" s="15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</row>
    <row r="94" spans="1:16" x14ac:dyDescent="0.2">
      <c r="A94" s="14"/>
      <c r="B94" s="15"/>
      <c r="C94" s="15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</row>
    <row r="95" spans="1:16" x14ac:dyDescent="0.2">
      <c r="A95" s="14"/>
      <c r="B95" s="15"/>
      <c r="C95" s="15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</row>
    <row r="96" spans="1:16" x14ac:dyDescent="0.2">
      <c r="A96" s="14"/>
      <c r="B96" s="15"/>
      <c r="C96" s="15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</row>
    <row r="97" spans="1:16" x14ac:dyDescent="0.2">
      <c r="A97" s="14"/>
      <c r="B97" s="15"/>
      <c r="C97" s="15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</row>
    <row r="98" spans="1:16" x14ac:dyDescent="0.2">
      <c r="A98" s="14"/>
      <c r="B98" s="15"/>
      <c r="C98" s="15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</row>
    <row r="99" spans="1:16" x14ac:dyDescent="0.2">
      <c r="A99" s="14"/>
      <c r="B99" s="15"/>
      <c r="C99" s="15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</row>
    <row r="100" spans="1:16" x14ac:dyDescent="0.2">
      <c r="A100" s="14"/>
      <c r="B100" s="15"/>
      <c r="C100" s="15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</row>
    <row r="101" spans="1:16" x14ac:dyDescent="0.2">
      <c r="A101" s="14"/>
      <c r="B101" s="15"/>
      <c r="C101" s="15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</row>
    <row r="102" spans="1:16" x14ac:dyDescent="0.2">
      <c r="A102" s="14"/>
      <c r="B102" s="15"/>
      <c r="C102" s="15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</row>
    <row r="103" spans="1:16" x14ac:dyDescent="0.2">
      <c r="A103" s="14"/>
      <c r="B103" s="15"/>
      <c r="C103" s="15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</row>
    <row r="104" spans="1:16" x14ac:dyDescent="0.2">
      <c r="A104" s="14"/>
      <c r="B104" s="15"/>
      <c r="C104" s="15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</row>
    <row r="105" spans="1:16" x14ac:dyDescent="0.2">
      <c r="A105" s="14"/>
      <c r="B105" s="15"/>
      <c r="C105" s="15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</row>
    <row r="106" spans="1:16" x14ac:dyDescent="0.2">
      <c r="A106" s="14"/>
      <c r="B106" s="15"/>
      <c r="C106" s="15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</row>
    <row r="107" spans="1:16" x14ac:dyDescent="0.2">
      <c r="A107" s="14"/>
      <c r="B107" s="15"/>
      <c r="C107" s="15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</row>
    <row r="108" spans="1:16" x14ac:dyDescent="0.2">
      <c r="A108" s="14"/>
      <c r="B108" s="15"/>
      <c r="C108" s="15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</row>
    <row r="109" spans="1:16" x14ac:dyDescent="0.2">
      <c r="A109" s="14"/>
      <c r="B109" s="15"/>
      <c r="C109" s="15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</row>
    <row r="110" spans="1:16" x14ac:dyDescent="0.2">
      <c r="A110" s="14"/>
      <c r="B110" s="15"/>
      <c r="C110" s="15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</row>
    <row r="111" spans="1:16" x14ac:dyDescent="0.2">
      <c r="A111" s="14"/>
      <c r="B111" s="15"/>
      <c r="C111" s="15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</row>
    <row r="112" spans="1:16" x14ac:dyDescent="0.2">
      <c r="A112" s="14"/>
      <c r="B112" s="15"/>
      <c r="C112" s="15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</row>
    <row r="113" spans="1:16" x14ac:dyDescent="0.2">
      <c r="A113" s="14"/>
      <c r="B113" s="15"/>
      <c r="C113" s="15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</row>
    <row r="114" spans="1:16" x14ac:dyDescent="0.2">
      <c r="A114" s="14"/>
      <c r="B114" s="15"/>
      <c r="C114" s="15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</row>
    <row r="115" spans="1:16" x14ac:dyDescent="0.2">
      <c r="A115" s="14"/>
      <c r="B115" s="15"/>
      <c r="C115" s="15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</row>
    <row r="116" spans="1:16" x14ac:dyDescent="0.2">
      <c r="A116" s="14"/>
      <c r="B116" s="15"/>
      <c r="C116" s="15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</row>
    <row r="117" spans="1:16" x14ac:dyDescent="0.2">
      <c r="A117" s="14"/>
      <c r="B117" s="15"/>
      <c r="C117" s="15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</row>
    <row r="118" spans="1:16" x14ac:dyDescent="0.2">
      <c r="A118" s="14"/>
      <c r="B118" s="15"/>
      <c r="C118" s="15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</row>
    <row r="119" spans="1:16" x14ac:dyDescent="0.2">
      <c r="A119" s="14"/>
      <c r="B119" s="15"/>
      <c r="C119" s="15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</row>
    <row r="120" spans="1:16" x14ac:dyDescent="0.2">
      <c r="A120" s="14"/>
      <c r="B120" s="15"/>
      <c r="C120" s="15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</row>
    <row r="121" spans="1:16" x14ac:dyDescent="0.2">
      <c r="A121" s="14"/>
      <c r="B121" s="15"/>
      <c r="C121" s="15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</row>
    <row r="122" spans="1:16" x14ac:dyDescent="0.2">
      <c r="A122" s="14"/>
      <c r="B122" s="15"/>
      <c r="C122" s="15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</row>
    <row r="123" spans="1:16" x14ac:dyDescent="0.2">
      <c r="A123" s="14"/>
      <c r="B123" s="15"/>
      <c r="C123" s="15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</row>
    <row r="124" spans="1:16" x14ac:dyDescent="0.2">
      <c r="A124" s="14"/>
      <c r="B124" s="15"/>
      <c r="C124" s="15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</row>
    <row r="125" spans="1:16" x14ac:dyDescent="0.2">
      <c r="A125" s="14"/>
      <c r="B125" s="15"/>
      <c r="C125" s="15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</row>
    <row r="126" spans="1:16" x14ac:dyDescent="0.2">
      <c r="A126" s="14"/>
      <c r="B126" s="15"/>
      <c r="C126" s="15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</row>
    <row r="127" spans="1:16" x14ac:dyDescent="0.2">
      <c r="A127" s="14"/>
      <c r="B127" s="15"/>
      <c r="C127" s="15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</row>
    <row r="128" spans="1:16" x14ac:dyDescent="0.2">
      <c r="A128" s="14"/>
      <c r="B128" s="15"/>
      <c r="C128" s="15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</row>
    <row r="129" spans="1:16" x14ac:dyDescent="0.2">
      <c r="A129" s="14"/>
      <c r="B129" s="15"/>
      <c r="C129" s="15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</row>
    <row r="130" spans="1:16" x14ac:dyDescent="0.2">
      <c r="A130" s="14"/>
      <c r="B130" s="15"/>
      <c r="C130" s="15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</row>
    <row r="131" spans="1:16" x14ac:dyDescent="0.2">
      <c r="A131" s="14"/>
      <c r="B131" s="15"/>
      <c r="C131" s="15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</row>
    <row r="132" spans="1:16" x14ac:dyDescent="0.2">
      <c r="A132" s="14"/>
      <c r="B132" s="15"/>
      <c r="C132" s="15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</row>
    <row r="133" spans="1:16" x14ac:dyDescent="0.2">
      <c r="A133" s="14"/>
      <c r="B133" s="15"/>
      <c r="C133" s="15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</row>
    <row r="134" spans="1:16" x14ac:dyDescent="0.2">
      <c r="A134" s="14"/>
      <c r="B134" s="15"/>
      <c r="C134" s="15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</row>
    <row r="135" spans="1:16" x14ac:dyDescent="0.2">
      <c r="A135" s="14"/>
      <c r="B135" s="15"/>
      <c r="C135" s="15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</row>
    <row r="136" spans="1:16" x14ac:dyDescent="0.2">
      <c r="A136" s="14"/>
      <c r="B136" s="15"/>
      <c r="C136" s="15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</row>
    <row r="137" spans="1:16" x14ac:dyDescent="0.2">
      <c r="A137" s="14"/>
      <c r="B137" s="15"/>
      <c r="C137" s="15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</row>
    <row r="138" spans="1:16" x14ac:dyDescent="0.2">
      <c r="A138" s="14"/>
      <c r="B138" s="15"/>
      <c r="C138" s="15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</row>
    <row r="139" spans="1:16" x14ac:dyDescent="0.2">
      <c r="A139" s="14"/>
      <c r="B139" s="15"/>
      <c r="C139" s="15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</row>
    <row r="140" spans="1:16" x14ac:dyDescent="0.2">
      <c r="A140" s="14"/>
      <c r="B140" s="15"/>
      <c r="C140" s="15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</row>
    <row r="141" spans="1:16" x14ac:dyDescent="0.2">
      <c r="A141" s="14"/>
      <c r="B141" s="15"/>
      <c r="C141" s="15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</row>
    <row r="142" spans="1:16" x14ac:dyDescent="0.2">
      <c r="A142" s="14"/>
      <c r="B142" s="15"/>
      <c r="C142" s="15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</row>
    <row r="143" spans="1:16" x14ac:dyDescent="0.2">
      <c r="A143" s="14"/>
      <c r="B143" s="15"/>
      <c r="C143" s="15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</row>
    <row r="144" spans="1:16" x14ac:dyDescent="0.2">
      <c r="A144" s="14"/>
      <c r="B144" s="15"/>
      <c r="C144" s="15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</row>
    <row r="145" spans="1:16" x14ac:dyDescent="0.2">
      <c r="A145" s="14"/>
      <c r="B145" s="15"/>
      <c r="C145" s="15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</row>
    <row r="146" spans="1:16" x14ac:dyDescent="0.2">
      <c r="A146" s="14"/>
      <c r="B146" s="15"/>
      <c r="C146" s="15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</row>
    <row r="147" spans="1:16" x14ac:dyDescent="0.2">
      <c r="A147" s="14"/>
      <c r="B147" s="15"/>
      <c r="C147" s="15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</row>
    <row r="148" spans="1:16" x14ac:dyDescent="0.2">
      <c r="A148" s="14"/>
      <c r="B148" s="15"/>
      <c r="C148" s="15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</row>
    <row r="149" spans="1:16" x14ac:dyDescent="0.2">
      <c r="A149" s="14"/>
      <c r="B149" s="15"/>
      <c r="C149" s="15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</row>
    <row r="150" spans="1:16" x14ac:dyDescent="0.2">
      <c r="A150" s="14"/>
      <c r="B150" s="15"/>
      <c r="C150" s="15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</row>
    <row r="151" spans="1:16" x14ac:dyDescent="0.2">
      <c r="A151" s="14"/>
      <c r="B151" s="15"/>
      <c r="C151" s="15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</row>
    <row r="152" spans="1:16" x14ac:dyDescent="0.2">
      <c r="A152" s="14"/>
      <c r="B152" s="15"/>
      <c r="C152" s="15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</row>
    <row r="153" spans="1:16" x14ac:dyDescent="0.2">
      <c r="A153" s="14"/>
      <c r="B153" s="15"/>
      <c r="C153" s="15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</row>
    <row r="154" spans="1:16" x14ac:dyDescent="0.2">
      <c r="A154" s="14"/>
      <c r="B154" s="15"/>
      <c r="C154" s="15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</row>
    <row r="155" spans="1:16" x14ac:dyDescent="0.2">
      <c r="A155" s="14"/>
      <c r="B155" s="15"/>
      <c r="C155" s="15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</row>
    <row r="156" spans="1:16" x14ac:dyDescent="0.2">
      <c r="A156" s="14"/>
      <c r="B156" s="15"/>
      <c r="C156" s="15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</row>
    <row r="157" spans="1:16" x14ac:dyDescent="0.2">
      <c r="A157" s="14"/>
      <c r="B157" s="15"/>
      <c r="C157" s="15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</row>
    <row r="158" spans="1:16" x14ac:dyDescent="0.2">
      <c r="A158" s="14"/>
      <c r="B158" s="15"/>
      <c r="C158" s="15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</row>
    <row r="159" spans="1:16" x14ac:dyDescent="0.2">
      <c r="A159" s="14"/>
      <c r="B159" s="15"/>
      <c r="C159" s="15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</row>
    <row r="160" spans="1:16" x14ac:dyDescent="0.2">
      <c r="A160" s="14"/>
      <c r="B160" s="15"/>
      <c r="C160" s="15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</row>
    <row r="161" spans="1:16" x14ac:dyDescent="0.2">
      <c r="A161" s="14"/>
      <c r="B161" s="15"/>
      <c r="C161" s="15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</row>
    <row r="162" spans="1:16" x14ac:dyDescent="0.2">
      <c r="A162" s="14"/>
      <c r="B162" s="15"/>
      <c r="C162" s="15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</row>
    <row r="163" spans="1:16" x14ac:dyDescent="0.2">
      <c r="A163" s="14"/>
      <c r="B163" s="15"/>
      <c r="C163" s="15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</row>
    <row r="164" spans="1:16" x14ac:dyDescent="0.2">
      <c r="A164" s="14"/>
      <c r="B164" s="15"/>
      <c r="C164" s="15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</row>
    <row r="165" spans="1:16" x14ac:dyDescent="0.2">
      <c r="A165" s="14"/>
      <c r="B165" s="15"/>
      <c r="C165" s="15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</row>
    <row r="166" spans="1:16" x14ac:dyDescent="0.2">
      <c r="A166" s="14"/>
      <c r="B166" s="15"/>
      <c r="C166" s="15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</row>
    <row r="167" spans="1:16" x14ac:dyDescent="0.2">
      <c r="A167" s="14"/>
      <c r="B167" s="15"/>
      <c r="C167" s="15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</row>
    <row r="168" spans="1:16" x14ac:dyDescent="0.2">
      <c r="A168" s="14"/>
      <c r="B168" s="15"/>
      <c r="C168" s="15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</row>
    <row r="169" spans="1:16" x14ac:dyDescent="0.2">
      <c r="A169" s="14"/>
      <c r="B169" s="15"/>
      <c r="C169" s="15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</row>
    <row r="170" spans="1:16" x14ac:dyDescent="0.2">
      <c r="A170" s="14"/>
      <c r="B170" s="15"/>
      <c r="C170" s="15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</row>
    <row r="171" spans="1:16" x14ac:dyDescent="0.2">
      <c r="A171" s="14"/>
      <c r="B171" s="15"/>
      <c r="C171" s="15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</row>
    <row r="172" spans="1:16" x14ac:dyDescent="0.2">
      <c r="A172" s="14"/>
      <c r="B172" s="15"/>
      <c r="C172" s="15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</row>
    <row r="173" spans="1:16" x14ac:dyDescent="0.2">
      <c r="A173" s="14"/>
      <c r="B173" s="15"/>
      <c r="C173" s="15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</row>
    <row r="174" spans="1:16" x14ac:dyDescent="0.2">
      <c r="A174" s="14"/>
      <c r="B174" s="15"/>
      <c r="C174" s="15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</row>
    <row r="175" spans="1:16" x14ac:dyDescent="0.2">
      <c r="A175" s="14"/>
      <c r="B175" s="15"/>
      <c r="C175" s="15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</row>
    <row r="176" spans="1:16" x14ac:dyDescent="0.2">
      <c r="A176" s="14"/>
      <c r="B176" s="15"/>
      <c r="C176" s="15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</row>
    <row r="177" spans="1:16" x14ac:dyDescent="0.2">
      <c r="A177" s="14"/>
      <c r="B177" s="15"/>
      <c r="C177" s="15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</row>
    <row r="178" spans="1:16" x14ac:dyDescent="0.2">
      <c r="A178" s="14"/>
      <c r="B178" s="15"/>
      <c r="C178" s="15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</row>
    <row r="179" spans="1:16" x14ac:dyDescent="0.2">
      <c r="A179" s="14"/>
      <c r="B179" s="15"/>
      <c r="C179" s="15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</row>
    <row r="180" spans="1:16" x14ac:dyDescent="0.2">
      <c r="A180" s="14"/>
      <c r="B180" s="15"/>
      <c r="C180" s="15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</row>
    <row r="181" spans="1:16" x14ac:dyDescent="0.2">
      <c r="A181" s="14"/>
      <c r="B181" s="15"/>
      <c r="C181" s="15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</row>
    <row r="182" spans="1:16" x14ac:dyDescent="0.2">
      <c r="A182" s="14"/>
      <c r="B182" s="15"/>
      <c r="C182" s="15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 spans="1:16" x14ac:dyDescent="0.2">
      <c r="A183" s="14"/>
      <c r="B183" s="15"/>
      <c r="C183" s="15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</row>
    <row r="184" spans="1:16" x14ac:dyDescent="0.2">
      <c r="A184" s="14"/>
      <c r="B184" s="15"/>
      <c r="C184" s="15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</row>
    <row r="185" spans="1:16" x14ac:dyDescent="0.2">
      <c r="A185" s="14"/>
      <c r="B185" s="15"/>
      <c r="C185" s="15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</row>
    <row r="186" spans="1:16" x14ac:dyDescent="0.2">
      <c r="A186" s="14"/>
      <c r="B186" s="15"/>
      <c r="C186" s="15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</row>
    <row r="187" spans="1:16" x14ac:dyDescent="0.2">
      <c r="A187" s="14"/>
      <c r="B187" s="15"/>
      <c r="C187" s="15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</row>
    <row r="188" spans="1:16" x14ac:dyDescent="0.2">
      <c r="A188" s="14"/>
      <c r="B188" s="15"/>
      <c r="C188" s="15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</row>
    <row r="189" spans="1:16" x14ac:dyDescent="0.2">
      <c r="A189" s="14"/>
      <c r="B189" s="15"/>
      <c r="C189" s="15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</row>
    <row r="190" spans="1:16" x14ac:dyDescent="0.2">
      <c r="A190" s="14"/>
      <c r="B190" s="15"/>
      <c r="C190" s="15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</row>
    <row r="191" spans="1:16" x14ac:dyDescent="0.2">
      <c r="A191" s="14"/>
      <c r="B191" s="15"/>
      <c r="C191" s="15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</row>
    <row r="192" spans="1:16" x14ac:dyDescent="0.2">
      <c r="A192" s="14"/>
      <c r="B192" s="15"/>
      <c r="C192" s="15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</row>
    <row r="193" spans="1:16" x14ac:dyDescent="0.2">
      <c r="A193" s="14"/>
      <c r="B193" s="15"/>
      <c r="C193" s="15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</row>
    <row r="194" spans="1:16" x14ac:dyDescent="0.2">
      <c r="A194" s="14"/>
      <c r="B194" s="15"/>
      <c r="C194" s="15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</row>
    <row r="195" spans="1:16" x14ac:dyDescent="0.2">
      <c r="A195" s="14"/>
      <c r="B195" s="15"/>
      <c r="C195" s="15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</row>
    <row r="196" spans="1:16" x14ac:dyDescent="0.2">
      <c r="A196" s="14"/>
      <c r="B196" s="15"/>
      <c r="C196" s="15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</row>
    <row r="197" spans="1:16" x14ac:dyDescent="0.2">
      <c r="A197" s="14"/>
      <c r="B197" s="15"/>
      <c r="C197" s="15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</row>
    <row r="198" spans="1:16" x14ac:dyDescent="0.2">
      <c r="A198" s="14"/>
      <c r="B198" s="15"/>
      <c r="C198" s="15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</row>
    <row r="199" spans="1:16" x14ac:dyDescent="0.2">
      <c r="A199" s="14"/>
      <c r="B199" s="15"/>
      <c r="C199" s="15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</row>
    <row r="200" spans="1:16" x14ac:dyDescent="0.2">
      <c r="A200" s="14"/>
      <c r="B200" s="15"/>
      <c r="C200" s="15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</row>
    <row r="201" spans="1:16" x14ac:dyDescent="0.2">
      <c r="A201" s="14"/>
      <c r="B201" s="15"/>
      <c r="C201" s="15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</row>
    <row r="202" spans="1:16" x14ac:dyDescent="0.2">
      <c r="A202" s="14"/>
      <c r="B202" s="15"/>
      <c r="C202" s="15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</row>
    <row r="203" spans="1:16" x14ac:dyDescent="0.2">
      <c r="A203" s="14"/>
      <c r="B203" s="15"/>
      <c r="C203" s="15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</row>
    <row r="204" spans="1:16" x14ac:dyDescent="0.2">
      <c r="A204" s="14"/>
      <c r="B204" s="15"/>
      <c r="C204" s="15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</row>
    <row r="205" spans="1:16" x14ac:dyDescent="0.2">
      <c r="A205" s="14"/>
      <c r="B205" s="15"/>
      <c r="C205" s="15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</row>
    <row r="206" spans="1:16" x14ac:dyDescent="0.2">
      <c r="A206" s="14"/>
      <c r="B206" s="15"/>
      <c r="C206" s="15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</row>
    <row r="207" spans="1:16" x14ac:dyDescent="0.2">
      <c r="A207" s="14"/>
      <c r="B207" s="15"/>
      <c r="C207" s="15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 spans="1:16" x14ac:dyDescent="0.2">
      <c r="A208" s="14"/>
      <c r="B208" s="15"/>
      <c r="C208" s="15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</row>
    <row r="209" spans="1:16" x14ac:dyDescent="0.2">
      <c r="A209" s="14"/>
      <c r="B209" s="15"/>
      <c r="C209" s="15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</row>
    <row r="210" spans="1:16" x14ac:dyDescent="0.2">
      <c r="A210" s="14"/>
      <c r="B210" s="15"/>
      <c r="C210" s="15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</row>
    <row r="211" spans="1:16" x14ac:dyDescent="0.2">
      <c r="A211" s="14"/>
      <c r="B211" s="15"/>
      <c r="C211" s="15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</row>
    <row r="212" spans="1:16" x14ac:dyDescent="0.2">
      <c r="A212" s="14"/>
      <c r="B212" s="15"/>
      <c r="C212" s="15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</row>
    <row r="213" spans="1:16" x14ac:dyDescent="0.2">
      <c r="A213" s="14"/>
      <c r="B213" s="15"/>
      <c r="C213" s="15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</row>
    <row r="214" spans="1:16" x14ac:dyDescent="0.2">
      <c r="A214" s="14"/>
      <c r="B214" s="15"/>
      <c r="C214" s="15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</row>
    <row r="215" spans="1:16" x14ac:dyDescent="0.2">
      <c r="A215" s="14"/>
      <c r="B215" s="15"/>
      <c r="C215" s="15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</row>
    <row r="216" spans="1:16" x14ac:dyDescent="0.2">
      <c r="A216" s="14"/>
      <c r="B216" s="15"/>
      <c r="C216" s="15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</row>
    <row r="217" spans="1:16" x14ac:dyDescent="0.2">
      <c r="A217" s="14"/>
      <c r="B217" s="15"/>
      <c r="C217" s="15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</row>
    <row r="218" spans="1:16" x14ac:dyDescent="0.2">
      <c r="A218" s="14"/>
      <c r="B218" s="15"/>
      <c r="C218" s="15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</row>
    <row r="219" spans="1:16" x14ac:dyDescent="0.2">
      <c r="A219" s="14"/>
      <c r="B219" s="15"/>
      <c r="C219" s="15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</row>
    <row r="220" spans="1:16" x14ac:dyDescent="0.2">
      <c r="A220" s="14"/>
      <c r="B220" s="15"/>
      <c r="C220" s="15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</row>
    <row r="221" spans="1:16" x14ac:dyDescent="0.2">
      <c r="A221" s="14"/>
      <c r="B221" s="15"/>
      <c r="C221" s="15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</row>
    <row r="222" spans="1:16" x14ac:dyDescent="0.2">
      <c r="A222" s="14"/>
      <c r="B222" s="15"/>
      <c r="C222" s="15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</row>
    <row r="223" spans="1:16" x14ac:dyDescent="0.2">
      <c r="A223" s="14"/>
      <c r="B223" s="15"/>
      <c r="C223" s="15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</row>
    <row r="224" spans="1:16" x14ac:dyDescent="0.2">
      <c r="A224" s="14"/>
      <c r="B224" s="15"/>
      <c r="C224" s="15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</row>
    <row r="225" spans="1:16" x14ac:dyDescent="0.2">
      <c r="A225" s="14"/>
      <c r="B225" s="15"/>
      <c r="C225" s="15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</row>
    <row r="226" spans="1:16" x14ac:dyDescent="0.2">
      <c r="A226" s="14"/>
      <c r="B226" s="15"/>
      <c r="C226" s="15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</row>
    <row r="227" spans="1:16" x14ac:dyDescent="0.2">
      <c r="A227" s="14"/>
      <c r="B227" s="15"/>
      <c r="C227" s="15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</row>
    <row r="228" spans="1:16" x14ac:dyDescent="0.2">
      <c r="A228" s="14"/>
      <c r="B228" s="15"/>
      <c r="C228" s="15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</row>
    <row r="229" spans="1:16" x14ac:dyDescent="0.2">
      <c r="A229" s="14"/>
      <c r="B229" s="15"/>
      <c r="C229" s="15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</row>
    <row r="230" spans="1:16" x14ac:dyDescent="0.2">
      <c r="A230" s="14"/>
      <c r="B230" s="15"/>
      <c r="C230" s="15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</row>
    <row r="231" spans="1:16" x14ac:dyDescent="0.2">
      <c r="A231" s="14"/>
      <c r="B231" s="15"/>
      <c r="C231" s="15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</row>
    <row r="232" spans="1:16" x14ac:dyDescent="0.2">
      <c r="A232" s="14"/>
      <c r="B232" s="15"/>
      <c r="C232" s="15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</row>
    <row r="233" spans="1:16" x14ac:dyDescent="0.2">
      <c r="A233" s="14"/>
      <c r="B233" s="15"/>
      <c r="C233" s="15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</row>
    <row r="234" spans="1:16" x14ac:dyDescent="0.2">
      <c r="A234" s="14"/>
      <c r="B234" s="15"/>
      <c r="C234" s="15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</row>
    <row r="235" spans="1:16" x14ac:dyDescent="0.2">
      <c r="A235" s="14"/>
      <c r="B235" s="15"/>
      <c r="C235" s="15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</row>
    <row r="236" spans="1:16" x14ac:dyDescent="0.2">
      <c r="A236" s="14"/>
      <c r="B236" s="15"/>
      <c r="C236" s="15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</row>
    <row r="237" spans="1:16" x14ac:dyDescent="0.2">
      <c r="A237" s="14"/>
      <c r="B237" s="15"/>
      <c r="C237" s="15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</row>
    <row r="238" spans="1:16" x14ac:dyDescent="0.2">
      <c r="A238" s="14"/>
      <c r="B238" s="15"/>
      <c r="C238" s="15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</row>
    <row r="239" spans="1:16" x14ac:dyDescent="0.2">
      <c r="A239" s="14"/>
      <c r="B239" s="15"/>
      <c r="C239" s="15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</row>
    <row r="240" spans="1:16" x14ac:dyDescent="0.2">
      <c r="A240" s="14"/>
      <c r="B240" s="15"/>
      <c r="C240" s="15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</row>
    <row r="241" spans="1:16" x14ac:dyDescent="0.2">
      <c r="A241" s="14"/>
      <c r="B241" s="15"/>
      <c r="C241" s="15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</row>
    <row r="242" spans="1:16" x14ac:dyDescent="0.2">
      <c r="A242" s="14"/>
      <c r="B242" s="15"/>
      <c r="C242" s="15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</row>
    <row r="243" spans="1:16" x14ac:dyDescent="0.2">
      <c r="A243" s="14"/>
      <c r="B243" s="15"/>
      <c r="C243" s="15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</row>
    <row r="244" spans="1:16" x14ac:dyDescent="0.2">
      <c r="A244" s="14"/>
      <c r="B244" s="15"/>
      <c r="C244" s="15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</row>
    <row r="245" spans="1:16" x14ac:dyDescent="0.2">
      <c r="A245" s="14"/>
      <c r="B245" s="15"/>
      <c r="C245" s="15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</row>
    <row r="246" spans="1:16" x14ac:dyDescent="0.2">
      <c r="A246" s="14"/>
      <c r="B246" s="15"/>
      <c r="C246" s="15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</row>
    <row r="247" spans="1:16" x14ac:dyDescent="0.2">
      <c r="A247" s="14"/>
      <c r="B247" s="15"/>
      <c r="C247" s="15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</row>
    <row r="248" spans="1:16" x14ac:dyDescent="0.2">
      <c r="A248" s="14"/>
      <c r="B248" s="15"/>
      <c r="C248" s="15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</row>
    <row r="249" spans="1:16" x14ac:dyDescent="0.2">
      <c r="A249" s="14"/>
      <c r="B249" s="15"/>
      <c r="C249" s="15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</row>
    <row r="250" spans="1:16" x14ac:dyDescent="0.2">
      <c r="A250" s="14"/>
      <c r="B250" s="15"/>
      <c r="C250" s="15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</row>
    <row r="251" spans="1:16" x14ac:dyDescent="0.2">
      <c r="A251" s="14"/>
      <c r="B251" s="15"/>
      <c r="C251" s="15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</row>
    <row r="252" spans="1:16" x14ac:dyDescent="0.2">
      <c r="A252" s="14"/>
      <c r="B252" s="15"/>
      <c r="C252" s="15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</row>
    <row r="253" spans="1:16" x14ac:dyDescent="0.2">
      <c r="A253" s="14"/>
      <c r="B253" s="15"/>
      <c r="C253" s="15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</row>
    <row r="254" spans="1:16" x14ac:dyDescent="0.2">
      <c r="A254" s="14"/>
      <c r="B254" s="15"/>
      <c r="C254" s="15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</row>
    <row r="255" spans="1:16" x14ac:dyDescent="0.2">
      <c r="A255" s="14"/>
      <c r="B255" s="15"/>
      <c r="C255" s="15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</row>
    <row r="256" spans="1:16" x14ac:dyDescent="0.2">
      <c r="A256" s="14"/>
      <c r="B256" s="15"/>
      <c r="C256" s="15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</row>
    <row r="257" spans="1:16" x14ac:dyDescent="0.2">
      <c r="A257" s="14"/>
      <c r="B257" s="15"/>
      <c r="C257" s="15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</row>
    <row r="258" spans="1:16" x14ac:dyDescent="0.2">
      <c r="A258" s="14"/>
      <c r="B258" s="15"/>
      <c r="C258" s="15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</row>
    <row r="259" spans="1:16" x14ac:dyDescent="0.2">
      <c r="A259" s="14"/>
      <c r="B259" s="15"/>
      <c r="C259" s="15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</row>
    <row r="260" spans="1:16" x14ac:dyDescent="0.2">
      <c r="A260" s="14"/>
      <c r="B260" s="15"/>
      <c r="C260" s="15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</row>
    <row r="261" spans="1:16" x14ac:dyDescent="0.2">
      <c r="A261" s="14"/>
      <c r="B261" s="15"/>
      <c r="C261" s="15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</row>
    <row r="262" spans="1:16" x14ac:dyDescent="0.2">
      <c r="A262" s="14"/>
      <c r="B262" s="15"/>
      <c r="C262" s="15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</row>
    <row r="263" spans="1:16" x14ac:dyDescent="0.2">
      <c r="A263" s="14"/>
      <c r="B263" s="15"/>
      <c r="C263" s="15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</row>
    <row r="264" spans="1:16" x14ac:dyDescent="0.2">
      <c r="A264" s="14"/>
      <c r="B264" s="15"/>
      <c r="C264" s="15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</row>
    <row r="265" spans="1:16" x14ac:dyDescent="0.2">
      <c r="A265" s="14"/>
      <c r="B265" s="15"/>
      <c r="C265" s="15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</row>
    <row r="266" spans="1:16" x14ac:dyDescent="0.2">
      <c r="A266" s="14"/>
      <c r="B266" s="15"/>
      <c r="C266" s="15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</row>
    <row r="267" spans="1:16" x14ac:dyDescent="0.2">
      <c r="A267" s="14"/>
      <c r="B267" s="15"/>
      <c r="C267" s="15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</row>
    <row r="268" spans="1:16" x14ac:dyDescent="0.2">
      <c r="A268" s="14"/>
      <c r="B268" s="15"/>
      <c r="C268" s="15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</row>
    <row r="269" spans="1:16" x14ac:dyDescent="0.2">
      <c r="A269" s="14"/>
      <c r="B269" s="15"/>
      <c r="C269" s="15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</row>
    <row r="270" spans="1:16" x14ac:dyDescent="0.2">
      <c r="A270" s="14"/>
      <c r="B270" s="15"/>
      <c r="C270" s="15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</row>
    <row r="271" spans="1:16" x14ac:dyDescent="0.2">
      <c r="A271" s="14"/>
      <c r="B271" s="15"/>
      <c r="C271" s="15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</row>
    <row r="272" spans="1:16" x14ac:dyDescent="0.2">
      <c r="A272" s="14"/>
      <c r="B272" s="15"/>
      <c r="C272" s="15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</row>
    <row r="273" spans="1:16" x14ac:dyDescent="0.2">
      <c r="A273" s="14"/>
      <c r="B273" s="15"/>
      <c r="C273" s="15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</row>
    <row r="274" spans="1:16" x14ac:dyDescent="0.2">
      <c r="A274" s="14"/>
      <c r="B274" s="15"/>
      <c r="C274" s="15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</row>
    <row r="275" spans="1:16" x14ac:dyDescent="0.2">
      <c r="A275" s="14"/>
      <c r="B275" s="15"/>
      <c r="C275" s="15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</row>
    <row r="276" spans="1:16" x14ac:dyDescent="0.2">
      <c r="A276" s="14"/>
      <c r="B276" s="15"/>
      <c r="C276" s="15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</row>
    <row r="277" spans="1:16" x14ac:dyDescent="0.2">
      <c r="A277" s="14"/>
      <c r="B277" s="15"/>
      <c r="C277" s="15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</row>
    <row r="278" spans="1:16" x14ac:dyDescent="0.2">
      <c r="A278" s="14"/>
      <c r="B278" s="15"/>
      <c r="C278" s="15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</row>
    <row r="279" spans="1:16" x14ac:dyDescent="0.2">
      <c r="A279" s="14"/>
      <c r="B279" s="15"/>
      <c r="C279" s="15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</row>
    <row r="280" spans="1:16" x14ac:dyDescent="0.2">
      <c r="A280" s="14"/>
      <c r="B280" s="15"/>
      <c r="C280" s="15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</row>
    <row r="281" spans="1:16" x14ac:dyDescent="0.2">
      <c r="A281" s="14"/>
      <c r="B281" s="15"/>
      <c r="C281" s="15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</row>
    <row r="282" spans="1:16" x14ac:dyDescent="0.2">
      <c r="A282" s="14"/>
      <c r="B282" s="15"/>
      <c r="C282" s="15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</row>
    <row r="283" spans="1:16" x14ac:dyDescent="0.2">
      <c r="A283" s="14"/>
      <c r="B283" s="15"/>
      <c r="C283" s="15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</row>
    <row r="284" spans="1:16" x14ac:dyDescent="0.2">
      <c r="A284" s="14"/>
      <c r="B284" s="15"/>
      <c r="C284" s="15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</row>
    <row r="285" spans="1:16" x14ac:dyDescent="0.2">
      <c r="A285" s="14"/>
      <c r="B285" s="15"/>
      <c r="C285" s="15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</row>
    <row r="286" spans="1:16" x14ac:dyDescent="0.2">
      <c r="A286" s="14"/>
      <c r="B286" s="15"/>
      <c r="C286" s="15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</row>
    <row r="287" spans="1:16" x14ac:dyDescent="0.2">
      <c r="A287" s="14"/>
      <c r="B287" s="15"/>
      <c r="C287" s="15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</row>
    <row r="288" spans="1:16" x14ac:dyDescent="0.2">
      <c r="A288" s="14"/>
      <c r="B288" s="15"/>
      <c r="C288" s="15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 spans="1:16" x14ac:dyDescent="0.2">
      <c r="A289" s="14"/>
      <c r="B289" s="15"/>
      <c r="C289" s="15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</row>
    <row r="290" spans="1:16" x14ac:dyDescent="0.2">
      <c r="A290" s="14"/>
      <c r="B290" s="15"/>
      <c r="C290" s="15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</row>
    <row r="291" spans="1:16" x14ac:dyDescent="0.2">
      <c r="A291" s="14"/>
      <c r="B291" s="15"/>
      <c r="C291" s="15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</row>
    <row r="292" spans="1:16" x14ac:dyDescent="0.2">
      <c r="A292" s="14"/>
      <c r="B292" s="15"/>
      <c r="C292" s="15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</row>
    <row r="293" spans="1:16" x14ac:dyDescent="0.2">
      <c r="A293" s="14"/>
      <c r="B293" s="15"/>
      <c r="C293" s="15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</row>
    <row r="294" spans="1:16" x14ac:dyDescent="0.2">
      <c r="A294" s="14"/>
      <c r="B294" s="15"/>
      <c r="C294" s="15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</row>
    <row r="295" spans="1:16" x14ac:dyDescent="0.2">
      <c r="A295" s="14"/>
      <c r="B295" s="15"/>
      <c r="C295" s="15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</row>
    <row r="296" spans="1:16" x14ac:dyDescent="0.2">
      <c r="A296" s="14"/>
      <c r="B296" s="15"/>
      <c r="C296" s="15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</row>
    <row r="297" spans="1:16" x14ac:dyDescent="0.2">
      <c r="A297" s="14"/>
      <c r="B297" s="15"/>
      <c r="C297" s="15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</row>
    <row r="298" spans="1:16" x14ac:dyDescent="0.2">
      <c r="A298" s="14"/>
      <c r="B298" s="15"/>
      <c r="C298" s="15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</row>
    <row r="299" spans="1:16" x14ac:dyDescent="0.2">
      <c r="A299" s="14"/>
      <c r="B299" s="15"/>
      <c r="C299" s="15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</row>
    <row r="300" spans="1:16" x14ac:dyDescent="0.2">
      <c r="A300" s="14"/>
      <c r="B300" s="15"/>
      <c r="C300" s="15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</row>
    <row r="301" spans="1:16" x14ac:dyDescent="0.2">
      <c r="A301" s="14"/>
      <c r="B301" s="15"/>
      <c r="C301" s="15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</row>
    <row r="302" spans="1:16" x14ac:dyDescent="0.2">
      <c r="A302" s="14"/>
      <c r="B302" s="15"/>
      <c r="C302" s="15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</row>
    <row r="303" spans="1:16" x14ac:dyDescent="0.2">
      <c r="A303" s="14"/>
      <c r="B303" s="15"/>
      <c r="C303" s="15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</row>
    <row r="304" spans="1:16" x14ac:dyDescent="0.2">
      <c r="A304" s="14"/>
      <c r="B304" s="15"/>
      <c r="C304" s="15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</row>
    <row r="305" spans="1:16" x14ac:dyDescent="0.2">
      <c r="A305" s="14"/>
      <c r="B305" s="15"/>
      <c r="C305" s="15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</row>
    <row r="306" spans="1:16" x14ac:dyDescent="0.2">
      <c r="A306" s="14"/>
      <c r="B306" s="15"/>
      <c r="C306" s="15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</row>
    <row r="307" spans="1:16" x14ac:dyDescent="0.2">
      <c r="A307" s="14"/>
      <c r="B307" s="15"/>
      <c r="C307" s="15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</row>
    <row r="308" spans="1:16" x14ac:dyDescent="0.2">
      <c r="A308" s="14"/>
      <c r="B308" s="15"/>
      <c r="C308" s="15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</row>
    <row r="309" spans="1:16" x14ac:dyDescent="0.2">
      <c r="A309" s="14"/>
      <c r="B309" s="15"/>
      <c r="C309" s="15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</row>
    <row r="310" spans="1:16" x14ac:dyDescent="0.2">
      <c r="A310" s="14"/>
      <c r="B310" s="15"/>
      <c r="C310" s="15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</row>
    <row r="311" spans="1:16" x14ac:dyDescent="0.2">
      <c r="A311" s="14"/>
      <c r="B311" s="15"/>
      <c r="C311" s="15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</row>
    <row r="312" spans="1:16" x14ac:dyDescent="0.2">
      <c r="A312" s="14"/>
      <c r="B312" s="15"/>
      <c r="C312" s="15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</row>
    <row r="313" spans="1:16" x14ac:dyDescent="0.2">
      <c r="A313" s="14"/>
      <c r="B313" s="15"/>
      <c r="C313" s="15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</row>
    <row r="314" spans="1:16" x14ac:dyDescent="0.2">
      <c r="A314" s="14"/>
      <c r="B314" s="15"/>
      <c r="C314" s="15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</row>
    <row r="315" spans="1:16" x14ac:dyDescent="0.2">
      <c r="A315" s="14"/>
      <c r="B315" s="15"/>
      <c r="C315" s="15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</row>
    <row r="316" spans="1:16" x14ac:dyDescent="0.2">
      <c r="A316" s="14"/>
      <c r="B316" s="15"/>
      <c r="C316" s="15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</row>
    <row r="317" spans="1:16" x14ac:dyDescent="0.2">
      <c r="A317" s="14"/>
      <c r="B317" s="15"/>
      <c r="C317" s="15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</row>
    <row r="318" spans="1:16" x14ac:dyDescent="0.2">
      <c r="A318" s="14"/>
      <c r="B318" s="15"/>
      <c r="C318" s="15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</row>
    <row r="319" spans="1:16" x14ac:dyDescent="0.2">
      <c r="A319" s="14"/>
      <c r="B319" s="15"/>
      <c r="C319" s="15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</row>
    <row r="320" spans="1:16" x14ac:dyDescent="0.2">
      <c r="A320" s="14"/>
      <c r="B320" s="15"/>
      <c r="C320" s="15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</row>
    <row r="321" spans="1:16" x14ac:dyDescent="0.2">
      <c r="A321" s="14"/>
      <c r="B321" s="15"/>
      <c r="C321" s="15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</row>
    <row r="322" spans="1:16" x14ac:dyDescent="0.2">
      <c r="A322" s="14"/>
      <c r="B322" s="15"/>
      <c r="C322" s="15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</row>
    <row r="323" spans="1:16" x14ac:dyDescent="0.2">
      <c r="A323" s="14"/>
      <c r="B323" s="15"/>
      <c r="C323" s="15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</row>
    <row r="324" spans="1:16" x14ac:dyDescent="0.2">
      <c r="A324" s="14"/>
      <c r="B324" s="15"/>
      <c r="C324" s="15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</row>
    <row r="325" spans="1:16" x14ac:dyDescent="0.2">
      <c r="A325" s="14"/>
      <c r="B325" s="15"/>
      <c r="C325" s="15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</row>
    <row r="326" spans="1:16" x14ac:dyDescent="0.2">
      <c r="A326" s="14"/>
      <c r="B326" s="15"/>
      <c r="C326" s="15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</row>
    <row r="327" spans="1:16" x14ac:dyDescent="0.2">
      <c r="A327" s="14"/>
      <c r="B327" s="15"/>
      <c r="C327" s="15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</row>
    <row r="328" spans="1:16" x14ac:dyDescent="0.2">
      <c r="A328" s="14"/>
      <c r="B328" s="15"/>
      <c r="C328" s="15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</row>
    <row r="329" spans="1:16" x14ac:dyDescent="0.2">
      <c r="A329" s="14"/>
      <c r="B329" s="15"/>
      <c r="C329" s="15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</row>
    <row r="330" spans="1:16" x14ac:dyDescent="0.2">
      <c r="A330" s="14"/>
      <c r="B330" s="15"/>
      <c r="C330" s="15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</row>
    <row r="331" spans="1:16" x14ac:dyDescent="0.2">
      <c r="A331" s="14"/>
      <c r="B331" s="15"/>
      <c r="C331" s="15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</row>
    <row r="332" spans="1:16" x14ac:dyDescent="0.2">
      <c r="A332" s="14"/>
      <c r="B332" s="15"/>
      <c r="C332" s="15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</row>
    <row r="333" spans="1:16" x14ac:dyDescent="0.2">
      <c r="A333" s="14"/>
      <c r="B333" s="15"/>
      <c r="C333" s="15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</row>
    <row r="334" spans="1:16" x14ac:dyDescent="0.2">
      <c r="A334" s="14"/>
      <c r="B334" s="15"/>
      <c r="C334" s="15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</row>
    <row r="335" spans="1:16" x14ac:dyDescent="0.2">
      <c r="A335" s="14"/>
      <c r="B335" s="15"/>
      <c r="C335" s="15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</row>
    <row r="336" spans="1:16" x14ac:dyDescent="0.2">
      <c r="A336" s="14"/>
      <c r="B336" s="15"/>
      <c r="C336" s="15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</row>
    <row r="337" spans="1:16" x14ac:dyDescent="0.2">
      <c r="A337" s="14"/>
      <c r="B337" s="15"/>
      <c r="C337" s="15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</row>
    <row r="338" spans="1:16" x14ac:dyDescent="0.2">
      <c r="A338" s="14"/>
      <c r="B338" s="15"/>
      <c r="C338" s="15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</row>
    <row r="339" spans="1:16" x14ac:dyDescent="0.2">
      <c r="A339" s="14"/>
      <c r="B339" s="15"/>
      <c r="C339" s="15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</row>
    <row r="340" spans="1:16" x14ac:dyDescent="0.2">
      <c r="A340" s="14"/>
      <c r="B340" s="15"/>
      <c r="C340" s="15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</row>
    <row r="341" spans="1:16" x14ac:dyDescent="0.2">
      <c r="A341" s="14"/>
      <c r="B341" s="15"/>
      <c r="C341" s="15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</row>
    <row r="342" spans="1:16" x14ac:dyDescent="0.2">
      <c r="A342" s="14"/>
      <c r="B342" s="15"/>
      <c r="C342" s="15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</row>
    <row r="343" spans="1:16" x14ac:dyDescent="0.2">
      <c r="A343" s="14"/>
      <c r="B343" s="15"/>
      <c r="C343" s="15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</row>
    <row r="344" spans="1:16" x14ac:dyDescent="0.2">
      <c r="A344" s="14"/>
      <c r="B344" s="15"/>
      <c r="C344" s="15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</row>
    <row r="345" spans="1:16" x14ac:dyDescent="0.2">
      <c r="A345" s="14"/>
      <c r="B345" s="15"/>
      <c r="C345" s="15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</row>
    <row r="346" spans="1:16" x14ac:dyDescent="0.2">
      <c r="A346" s="14"/>
      <c r="B346" s="15"/>
      <c r="C346" s="15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</row>
    <row r="347" spans="1:16" x14ac:dyDescent="0.2">
      <c r="A347" s="14"/>
      <c r="B347" s="15"/>
      <c r="C347" s="15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</row>
    <row r="348" spans="1:16" x14ac:dyDescent="0.2">
      <c r="A348" s="14"/>
      <c r="B348" s="15"/>
      <c r="C348" s="15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</row>
    <row r="349" spans="1:16" x14ac:dyDescent="0.2">
      <c r="A349" s="14"/>
      <c r="B349" s="15"/>
      <c r="C349" s="15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</row>
    <row r="350" spans="1:16" x14ac:dyDescent="0.2">
      <c r="A350" s="14"/>
      <c r="B350" s="15"/>
      <c r="C350" s="15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</row>
    <row r="351" spans="1:16" x14ac:dyDescent="0.2">
      <c r="A351" s="14"/>
      <c r="B351" s="15"/>
      <c r="C351" s="15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</row>
    <row r="352" spans="1:16" x14ac:dyDescent="0.2">
      <c r="A352" s="14"/>
      <c r="B352" s="15"/>
      <c r="C352" s="15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</row>
    <row r="353" spans="1:16" x14ac:dyDescent="0.2">
      <c r="A353" s="14"/>
      <c r="B353" s="15"/>
      <c r="C353" s="15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</row>
    <row r="354" spans="1:16" x14ac:dyDescent="0.2">
      <c r="A354" s="14"/>
      <c r="B354" s="15"/>
      <c r="C354" s="15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</row>
    <row r="355" spans="1:16" x14ac:dyDescent="0.2">
      <c r="A355" s="14"/>
      <c r="B355" s="15"/>
      <c r="C355" s="15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</row>
    <row r="356" spans="1:16" x14ac:dyDescent="0.2">
      <c r="A356" s="14"/>
      <c r="B356" s="15"/>
      <c r="C356" s="15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</row>
    <row r="357" spans="1:16" x14ac:dyDescent="0.2">
      <c r="A357" s="14"/>
      <c r="B357" s="15"/>
      <c r="C357" s="15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</row>
    <row r="358" spans="1:16" x14ac:dyDescent="0.2">
      <c r="A358" s="14"/>
      <c r="B358" s="15"/>
      <c r="C358" s="15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</row>
    <row r="359" spans="1:16" x14ac:dyDescent="0.2">
      <c r="A359" s="14"/>
      <c r="B359" s="15"/>
      <c r="C359" s="15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</row>
    <row r="360" spans="1:16" x14ac:dyDescent="0.2">
      <c r="A360" s="14"/>
      <c r="B360" s="15"/>
      <c r="C360" s="15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</row>
    <row r="361" spans="1:16" x14ac:dyDescent="0.2">
      <c r="A361" s="14"/>
      <c r="B361" s="15"/>
      <c r="C361" s="15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</row>
    <row r="362" spans="1:16" x14ac:dyDescent="0.2">
      <c r="A362" s="14"/>
      <c r="B362" s="15"/>
      <c r="C362" s="15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</row>
    <row r="363" spans="1:16" x14ac:dyDescent="0.2">
      <c r="A363" s="14"/>
      <c r="B363" s="15"/>
      <c r="C363" s="15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</row>
    <row r="364" spans="1:16" x14ac:dyDescent="0.2">
      <c r="A364" s="14"/>
      <c r="B364" s="15"/>
      <c r="C364" s="15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</row>
    <row r="365" spans="1:16" x14ac:dyDescent="0.2">
      <c r="A365" s="14"/>
      <c r="B365" s="15"/>
      <c r="C365" s="15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</row>
    <row r="366" spans="1:16" x14ac:dyDescent="0.2">
      <c r="A366" s="14"/>
      <c r="B366" s="15"/>
      <c r="C366" s="15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</row>
    <row r="367" spans="1:16" x14ac:dyDescent="0.2">
      <c r="A367" s="14"/>
      <c r="B367" s="15"/>
      <c r="C367" s="15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</row>
    <row r="368" spans="1:16" x14ac:dyDescent="0.2">
      <c r="A368" s="14"/>
      <c r="B368" s="15"/>
      <c r="C368" s="15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</row>
    <row r="369" spans="1:16" x14ac:dyDescent="0.2">
      <c r="A369" s="14"/>
      <c r="B369" s="15"/>
      <c r="C369" s="15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</row>
    <row r="370" spans="1:16" x14ac:dyDescent="0.2">
      <c r="A370" s="14"/>
      <c r="B370" s="15"/>
      <c r="C370" s="15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</row>
    <row r="371" spans="1:16" x14ac:dyDescent="0.2">
      <c r="A371" s="14"/>
      <c r="B371" s="15"/>
      <c r="C371" s="15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</row>
    <row r="372" spans="1:16" x14ac:dyDescent="0.2">
      <c r="A372" s="14"/>
      <c r="B372" s="15"/>
      <c r="C372" s="15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</row>
    <row r="373" spans="1:16" x14ac:dyDescent="0.2">
      <c r="A373" s="14"/>
      <c r="B373" s="15"/>
      <c r="C373" s="15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</row>
    <row r="374" spans="1:16" x14ac:dyDescent="0.2">
      <c r="A374" s="14"/>
      <c r="B374" s="15"/>
      <c r="C374" s="15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</row>
    <row r="375" spans="1:16" x14ac:dyDescent="0.2">
      <c r="A375" s="14"/>
      <c r="B375" s="15"/>
      <c r="C375" s="15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</row>
    <row r="376" spans="1:16" x14ac:dyDescent="0.2">
      <c r="A376" s="14"/>
      <c r="B376" s="15"/>
      <c r="C376" s="15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</row>
    <row r="377" spans="1:16" x14ac:dyDescent="0.2">
      <c r="A377" s="14"/>
      <c r="B377" s="15"/>
      <c r="C377" s="15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</row>
    <row r="378" spans="1:16" x14ac:dyDescent="0.2">
      <c r="A378" s="14"/>
      <c r="B378" s="15"/>
      <c r="C378" s="15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</row>
    <row r="379" spans="1:16" x14ac:dyDescent="0.2">
      <c r="A379" s="14"/>
      <c r="B379" s="15"/>
      <c r="C379" s="15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</row>
    <row r="380" spans="1:16" x14ac:dyDescent="0.2">
      <c r="A380" s="14"/>
      <c r="B380" s="15"/>
      <c r="C380" s="15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</row>
    <row r="381" spans="1:16" x14ac:dyDescent="0.2">
      <c r="A381" s="14"/>
      <c r="B381" s="15"/>
      <c r="C381" s="15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</row>
    <row r="382" spans="1:16" x14ac:dyDescent="0.2">
      <c r="A382" s="14"/>
      <c r="B382" s="15"/>
      <c r="C382" s="15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</row>
    <row r="383" spans="1:16" x14ac:dyDescent="0.2">
      <c r="A383" s="14"/>
      <c r="B383" s="15"/>
      <c r="C383" s="15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</row>
    <row r="384" spans="1:16" x14ac:dyDescent="0.2">
      <c r="A384" s="14"/>
      <c r="B384" s="15"/>
      <c r="C384" s="15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</row>
    <row r="385" spans="1:16" x14ac:dyDescent="0.2">
      <c r="A385" s="14"/>
      <c r="B385" s="15"/>
      <c r="C385" s="15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</row>
    <row r="386" spans="1:16" x14ac:dyDescent="0.2">
      <c r="A386" s="14"/>
      <c r="B386" s="15"/>
      <c r="C386" s="15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</row>
    <row r="387" spans="1:16" x14ac:dyDescent="0.2">
      <c r="A387" s="14"/>
      <c r="B387" s="15"/>
      <c r="C387" s="15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</row>
    <row r="388" spans="1:16" x14ac:dyDescent="0.2">
      <c r="A388" s="14"/>
      <c r="B388" s="15"/>
      <c r="C388" s="15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</row>
    <row r="389" spans="1:16" x14ac:dyDescent="0.2">
      <c r="A389" s="14"/>
      <c r="B389" s="15"/>
      <c r="C389" s="15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</row>
    <row r="390" spans="1:16" x14ac:dyDescent="0.2">
      <c r="A390" s="14"/>
      <c r="B390" s="15"/>
      <c r="C390" s="15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</row>
    <row r="391" spans="1:16" x14ac:dyDescent="0.2">
      <c r="A391" s="14"/>
      <c r="B391" s="15"/>
      <c r="C391" s="15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</row>
    <row r="392" spans="1:16" x14ac:dyDescent="0.2">
      <c r="A392" s="14"/>
      <c r="B392" s="15"/>
      <c r="C392" s="15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</row>
    <row r="393" spans="1:16" x14ac:dyDescent="0.2">
      <c r="A393" s="14"/>
      <c r="B393" s="15"/>
      <c r="C393" s="15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</row>
    <row r="394" spans="1:16" x14ac:dyDescent="0.2">
      <c r="A394" s="14"/>
      <c r="B394" s="15"/>
      <c r="C394" s="15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</row>
    <row r="395" spans="1:16" x14ac:dyDescent="0.2">
      <c r="A395" s="14"/>
      <c r="B395" s="15"/>
      <c r="C395" s="15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</row>
    <row r="396" spans="1:16" x14ac:dyDescent="0.2">
      <c r="A396" s="14"/>
      <c r="B396" s="15"/>
      <c r="C396" s="15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</row>
    <row r="397" spans="1:16" x14ac:dyDescent="0.2">
      <c r="A397" s="14"/>
      <c r="B397" s="15"/>
      <c r="C397" s="15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</row>
    <row r="398" spans="1:16" x14ac:dyDescent="0.2">
      <c r="A398" s="14"/>
      <c r="B398" s="15"/>
      <c r="C398" s="15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</row>
    <row r="399" spans="1:16" x14ac:dyDescent="0.2">
      <c r="A399" s="14"/>
      <c r="B399" s="15"/>
      <c r="C399" s="15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</row>
    <row r="400" spans="1:16" x14ac:dyDescent="0.2">
      <c r="A400" s="14"/>
      <c r="B400" s="15"/>
      <c r="C400" s="15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</row>
    <row r="401" spans="1:16" x14ac:dyDescent="0.2">
      <c r="A401" s="14"/>
      <c r="B401" s="15"/>
      <c r="C401" s="15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</row>
    <row r="402" spans="1:16" x14ac:dyDescent="0.2">
      <c r="A402" s="14"/>
      <c r="B402" s="15"/>
      <c r="C402" s="15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</row>
    <row r="403" spans="1:16" x14ac:dyDescent="0.2">
      <c r="A403" s="14"/>
      <c r="B403" s="15"/>
      <c r="C403" s="15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</row>
    <row r="404" spans="1:16" x14ac:dyDescent="0.2">
      <c r="A404" s="14"/>
      <c r="B404" s="15"/>
      <c r="C404" s="15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</row>
    <row r="405" spans="1:16" x14ac:dyDescent="0.2">
      <c r="A405" s="14"/>
      <c r="B405" s="15"/>
      <c r="C405" s="15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</row>
    <row r="406" spans="1:16" x14ac:dyDescent="0.2">
      <c r="A406" s="14"/>
      <c r="B406" s="15"/>
      <c r="C406" s="15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</row>
    <row r="407" spans="1:16" x14ac:dyDescent="0.2">
      <c r="A407" s="14"/>
      <c r="B407" s="15"/>
      <c r="C407" s="15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</row>
    <row r="408" spans="1:16" x14ac:dyDescent="0.2">
      <c r="A408" s="14"/>
      <c r="B408" s="15"/>
      <c r="C408" s="15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</row>
    <row r="409" spans="1:16" x14ac:dyDescent="0.2">
      <c r="A409" s="14"/>
      <c r="B409" s="15"/>
      <c r="C409" s="15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</row>
    <row r="410" spans="1:16" x14ac:dyDescent="0.2">
      <c r="A410" s="14"/>
      <c r="B410" s="15"/>
      <c r="C410" s="15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</row>
    <row r="411" spans="1:16" x14ac:dyDescent="0.2">
      <c r="A411" s="14"/>
      <c r="B411" s="15"/>
      <c r="C411" s="15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</row>
    <row r="412" spans="1:16" x14ac:dyDescent="0.2">
      <c r="A412" s="14"/>
      <c r="B412" s="15"/>
      <c r="C412" s="15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</row>
    <row r="413" spans="1:16" x14ac:dyDescent="0.2">
      <c r="A413" s="14"/>
      <c r="B413" s="15"/>
      <c r="C413" s="15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</row>
    <row r="414" spans="1:16" x14ac:dyDescent="0.2">
      <c r="A414" s="14"/>
      <c r="B414" s="15"/>
      <c r="C414" s="15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</row>
    <row r="415" spans="1:16" x14ac:dyDescent="0.2">
      <c r="A415" s="14"/>
      <c r="B415" s="15"/>
      <c r="C415" s="15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</row>
    <row r="416" spans="1:16" x14ac:dyDescent="0.2">
      <c r="A416" s="14"/>
      <c r="B416" s="15"/>
      <c r="C416" s="15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</row>
    <row r="417" spans="1:16" x14ac:dyDescent="0.2">
      <c r="A417" s="14"/>
      <c r="B417" s="15"/>
      <c r="C417" s="15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</row>
    <row r="418" spans="1:16" x14ac:dyDescent="0.2">
      <c r="A418" s="14"/>
      <c r="B418" s="15"/>
      <c r="C418" s="15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</row>
    <row r="419" spans="1:16" x14ac:dyDescent="0.2">
      <c r="A419" s="14"/>
      <c r="B419" s="15"/>
      <c r="C419" s="15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</row>
    <row r="420" spans="1:16" x14ac:dyDescent="0.2">
      <c r="A420" s="14"/>
      <c r="B420" s="15"/>
      <c r="C420" s="15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</row>
    <row r="421" spans="1:16" x14ac:dyDescent="0.2">
      <c r="A421" s="14"/>
      <c r="B421" s="15"/>
      <c r="C421" s="15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</row>
    <row r="422" spans="1:16" x14ac:dyDescent="0.2">
      <c r="A422" s="14"/>
      <c r="B422" s="15"/>
      <c r="C422" s="15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</row>
    <row r="423" spans="1:16" x14ac:dyDescent="0.2">
      <c r="A423" s="14"/>
      <c r="B423" s="15"/>
      <c r="C423" s="15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</row>
    <row r="424" spans="1:16" x14ac:dyDescent="0.2">
      <c r="A424" s="14"/>
      <c r="B424" s="15"/>
      <c r="C424" s="15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</row>
    <row r="425" spans="1:16" x14ac:dyDescent="0.2">
      <c r="A425" s="14"/>
      <c r="B425" s="15"/>
      <c r="C425" s="15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</row>
    <row r="426" spans="1:16" x14ac:dyDescent="0.2">
      <c r="A426" s="14"/>
      <c r="B426" s="15"/>
      <c r="C426" s="15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</row>
    <row r="427" spans="1:16" x14ac:dyDescent="0.2">
      <c r="A427" s="14"/>
      <c r="B427" s="15"/>
      <c r="C427" s="15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</row>
    <row r="428" spans="1:16" x14ac:dyDescent="0.2">
      <c r="A428" s="14"/>
      <c r="B428" s="15"/>
      <c r="C428" s="15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</row>
    <row r="429" spans="1:16" x14ac:dyDescent="0.2">
      <c r="A429" s="14"/>
      <c r="B429" s="15"/>
      <c r="C429" s="15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</row>
    <row r="430" spans="1:16" x14ac:dyDescent="0.2">
      <c r="A430" s="14"/>
      <c r="B430" s="15"/>
      <c r="C430" s="15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</row>
    <row r="431" spans="1:16" x14ac:dyDescent="0.2">
      <c r="A431" s="14"/>
      <c r="B431" s="15"/>
      <c r="C431" s="15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</row>
    <row r="432" spans="1:16" x14ac:dyDescent="0.2">
      <c r="A432" s="14"/>
      <c r="B432" s="15"/>
      <c r="C432" s="15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</row>
    <row r="433" spans="1:16" x14ac:dyDescent="0.2">
      <c r="A433" s="14"/>
      <c r="B433" s="15"/>
      <c r="C433" s="15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</row>
    <row r="434" spans="1:16" x14ac:dyDescent="0.2">
      <c r="A434" s="14"/>
      <c r="B434" s="15"/>
      <c r="C434" s="15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</row>
    <row r="435" spans="1:16" x14ac:dyDescent="0.2">
      <c r="A435" s="14"/>
      <c r="B435" s="15"/>
      <c r="C435" s="15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</row>
    <row r="436" spans="1:16" x14ac:dyDescent="0.2">
      <c r="A436" s="14"/>
      <c r="B436" s="15"/>
      <c r="C436" s="15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</row>
    <row r="437" spans="1:16" x14ac:dyDescent="0.2">
      <c r="A437" s="14"/>
      <c r="B437" s="15"/>
      <c r="C437" s="15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</row>
    <row r="438" spans="1:16" x14ac:dyDescent="0.2">
      <c r="A438" s="14"/>
      <c r="B438" s="15"/>
      <c r="C438" s="15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</row>
    <row r="439" spans="1:16" x14ac:dyDescent="0.2">
      <c r="A439" s="14"/>
      <c r="B439" s="15"/>
      <c r="C439" s="15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</row>
    <row r="440" spans="1:16" x14ac:dyDescent="0.2">
      <c r="A440" s="14"/>
      <c r="B440" s="15"/>
      <c r="C440" s="15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</row>
    <row r="441" spans="1:16" x14ac:dyDescent="0.2">
      <c r="A441" s="14"/>
      <c r="B441" s="15"/>
      <c r="C441" s="15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</row>
    <row r="442" spans="1:16" x14ac:dyDescent="0.2">
      <c r="A442" s="14"/>
      <c r="B442" s="15"/>
      <c r="C442" s="15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</row>
    <row r="443" spans="1:16" x14ac:dyDescent="0.2">
      <c r="A443" s="14"/>
      <c r="B443" s="15"/>
      <c r="C443" s="15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</row>
    <row r="444" spans="1:16" x14ac:dyDescent="0.2">
      <c r="A444" s="14"/>
      <c r="B444" s="15"/>
      <c r="C444" s="15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</row>
    <row r="445" spans="1:16" x14ac:dyDescent="0.2">
      <c r="A445" s="14"/>
      <c r="B445" s="15"/>
      <c r="C445" s="15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</row>
    <row r="446" spans="1:16" x14ac:dyDescent="0.2">
      <c r="A446" s="14"/>
      <c r="B446" s="15"/>
      <c r="C446" s="15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</row>
    <row r="447" spans="1:16" x14ac:dyDescent="0.2">
      <c r="A447" s="14"/>
      <c r="B447" s="15"/>
      <c r="C447" s="15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</row>
    <row r="448" spans="1:16" x14ac:dyDescent="0.2">
      <c r="A448" s="14"/>
      <c r="B448" s="15"/>
      <c r="C448" s="15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</row>
    <row r="449" spans="1:16" x14ac:dyDescent="0.2">
      <c r="A449" s="14"/>
      <c r="B449" s="15"/>
      <c r="C449" s="15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</row>
    <row r="450" spans="1:16" x14ac:dyDescent="0.2">
      <c r="A450" s="14"/>
      <c r="B450" s="15"/>
      <c r="C450" s="15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</row>
    <row r="451" spans="1:16" x14ac:dyDescent="0.2">
      <c r="A451" s="14"/>
      <c r="B451" s="15"/>
      <c r="C451" s="15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</row>
    <row r="452" spans="1:16" x14ac:dyDescent="0.2">
      <c r="A452" s="14"/>
      <c r="B452" s="15"/>
      <c r="C452" s="15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</row>
    <row r="453" spans="1:16" x14ac:dyDescent="0.2">
      <c r="A453" s="14"/>
      <c r="B453" s="15"/>
      <c r="C453" s="15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</row>
    <row r="454" spans="1:16" x14ac:dyDescent="0.2">
      <c r="A454" s="14"/>
      <c r="B454" s="15"/>
      <c r="C454" s="15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</row>
    <row r="455" spans="1:16" x14ac:dyDescent="0.2">
      <c r="A455" s="14"/>
      <c r="B455" s="15"/>
      <c r="C455" s="15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</row>
    <row r="456" spans="1:16" x14ac:dyDescent="0.2">
      <c r="A456" s="14"/>
      <c r="B456" s="15"/>
      <c r="C456" s="15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</row>
    <row r="457" spans="1:16" x14ac:dyDescent="0.2">
      <c r="A457" s="14"/>
      <c r="B457" s="15"/>
      <c r="C457" s="15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</row>
    <row r="458" spans="1:16" x14ac:dyDescent="0.2">
      <c r="A458" s="14"/>
      <c r="B458" s="15"/>
      <c r="C458" s="15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</row>
    <row r="459" spans="1:16" x14ac:dyDescent="0.2">
      <c r="A459" s="14"/>
      <c r="B459" s="15"/>
      <c r="C459" s="15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</row>
    <row r="460" spans="1:16" x14ac:dyDescent="0.2">
      <c r="A460" s="14"/>
      <c r="B460" s="15"/>
      <c r="C460" s="15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</row>
    <row r="461" spans="1:16" x14ac:dyDescent="0.2">
      <c r="A461" s="14"/>
      <c r="B461" s="15"/>
      <c r="C461" s="15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</row>
    <row r="462" spans="1:16" x14ac:dyDescent="0.2">
      <c r="A462" s="14"/>
      <c r="B462" s="15"/>
      <c r="C462" s="15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</row>
    <row r="463" spans="1:16" x14ac:dyDescent="0.2">
      <c r="A463" s="14"/>
      <c r="B463" s="15"/>
      <c r="C463" s="15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</row>
    <row r="464" spans="1:16" x14ac:dyDescent="0.2">
      <c r="A464" s="14"/>
      <c r="B464" s="15"/>
      <c r="C464" s="15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</row>
    <row r="465" spans="1:16" x14ac:dyDescent="0.2">
      <c r="A465" s="14"/>
      <c r="B465" s="15"/>
      <c r="C465" s="15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</row>
    <row r="466" spans="1:16" x14ac:dyDescent="0.2">
      <c r="A466" s="14"/>
      <c r="B466" s="15"/>
      <c r="C466" s="15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</row>
    <row r="467" spans="1:16" x14ac:dyDescent="0.2">
      <c r="A467" s="14"/>
      <c r="B467" s="15"/>
      <c r="C467" s="15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</row>
    <row r="468" spans="1:16" x14ac:dyDescent="0.2">
      <c r="A468" s="14"/>
      <c r="B468" s="15"/>
      <c r="C468" s="15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</row>
    <row r="469" spans="1:16" x14ac:dyDescent="0.2">
      <c r="A469" s="14"/>
      <c r="B469" s="15"/>
      <c r="C469" s="15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</row>
    <row r="470" spans="1:16" x14ac:dyDescent="0.2">
      <c r="A470" s="14"/>
      <c r="B470" s="15"/>
      <c r="C470" s="15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</row>
    <row r="471" spans="1:16" x14ac:dyDescent="0.2">
      <c r="A471" s="14"/>
      <c r="B471" s="15"/>
      <c r="C471" s="15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</row>
    <row r="472" spans="1:16" x14ac:dyDescent="0.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</row>
  </sheetData>
  <sortState xmlns:xlrd2="http://schemas.microsoft.com/office/spreadsheetml/2017/richdata2" ref="A3:Q472">
    <sortCondition ref="A3:A47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R4"/>
  <sheetViews>
    <sheetView tabSelected="1" workbookViewId="0">
      <pane ySplit="2" topLeftCell="A3" activePane="bottomLeft" state="frozen"/>
      <selection pane="bottomLeft" activeCell="G25" sqref="G25"/>
    </sheetView>
  </sheetViews>
  <sheetFormatPr defaultRowHeight="15" x14ac:dyDescent="0.25"/>
  <cols>
    <col min="1" max="1" width="12.42578125" bestFit="1" customWidth="1"/>
    <col min="2" max="2" width="7.85546875" bestFit="1" customWidth="1"/>
    <col min="3" max="4" width="11.140625" bestFit="1" customWidth="1"/>
    <col min="5" max="5" width="14.140625" bestFit="1" customWidth="1"/>
    <col min="6" max="17" width="11.140625" bestFit="1" customWidth="1"/>
    <col min="18" max="18" width="10.7109375" bestFit="1" customWidth="1"/>
  </cols>
  <sheetData>
    <row r="2" spans="1:18" s="12" customFormat="1" ht="38.25" x14ac:dyDescent="0.2">
      <c r="A2" s="11" t="s">
        <v>55</v>
      </c>
      <c r="B2" s="11" t="s">
        <v>58</v>
      </c>
      <c r="C2" s="11" t="s">
        <v>11</v>
      </c>
      <c r="D2" s="11" t="s">
        <v>12</v>
      </c>
      <c r="E2" s="11" t="s">
        <v>44</v>
      </c>
      <c r="F2" s="11" t="s">
        <v>34</v>
      </c>
      <c r="G2" s="11" t="s">
        <v>35</v>
      </c>
      <c r="H2" s="11" t="s">
        <v>45</v>
      </c>
      <c r="I2" s="11" t="s">
        <v>37</v>
      </c>
      <c r="J2" s="11" t="s">
        <v>46</v>
      </c>
      <c r="K2" s="11" t="s">
        <v>47</v>
      </c>
      <c r="L2" s="11" t="s">
        <v>48</v>
      </c>
      <c r="M2" s="11" t="s">
        <v>49</v>
      </c>
      <c r="N2" s="11" t="s">
        <v>50</v>
      </c>
      <c r="O2" s="11" t="s">
        <v>51</v>
      </c>
      <c r="P2" s="11" t="s">
        <v>52</v>
      </c>
      <c r="Q2" s="11" t="s">
        <v>53</v>
      </c>
    </row>
    <row r="3" spans="1:18" x14ac:dyDescent="0.25">
      <c r="A3" t="s">
        <v>69</v>
      </c>
      <c r="B3" t="s">
        <v>69</v>
      </c>
      <c r="C3" t="str">
        <f>IF($B3="Not Loaded","Not Loaded",IF(VLOOKUP($A3,STGLocation!$A$2:$S$9997,18,FALSE)=VLOOKUP($A3,HDLLocation!$A$3:$R$9997,2,FALSE),IF(VLOOKUP($A3,HDLLocation!$A$3:$R$9997,2,FALSE)=VLOOKUP($A3,HCMLocation!$A$2:$F$9993,2,FALSE),"OK","HCM&lt;&gt;HDL"),"STG&lt;&gt;HDL"))</f>
        <v>OK</v>
      </c>
      <c r="D3" t="str">
        <f>IF($B3="Not Loaded","Not Loaded",IF(VLOOKUP($A3,STGLocation!$A$2:$S$9997,19,FALSE)=VLOOKUP($A3,HDLLocation!$A$3:$R$9997,3,FALSE),IF(VLOOKUP($A3,HDLLocation!$A$3:$R$9997,3,FALSE)=VLOOKUP($A3,HCMLocation!$A$2:$F$9993,3,FALSE),"OK","HCM&lt;&gt;HDL"),"STG&lt;&gt;HDL"))</f>
        <v>OK</v>
      </c>
      <c r="E3" t="str">
        <f>IF($B3="Not Loaded","Not Loaded",IF(VLOOKUP($A3,STGLocation!$A$2:$S$9997,13,FALSE)=VLOOKUP($A3,HDLLocation!$A$3:$R$9997,5,FALSE),IF(VLOOKUP($A3,HDLLocation!$A$3:$R$9997,5,FALSE)=VLOOKUP($A3,HCMLocation!$A$2:$F$9993,4,FALSE),"OK","HCM&lt;&gt;HDL"),"STG&lt;&gt;HDL"))</f>
        <v>OK</v>
      </c>
      <c r="F3" t="str">
        <f>IF($B3="Not Loaded","Not Loaded",IF(VLOOKUP($A3,STGLocation!$A$2:$S$9997,14,FALSE)=VLOOKUP($A3,HDLLocation!$A$3:$R$9997,6,FALSE),IF(VLOOKUP($A3,HDLLocation!$A$3:$R$9997,6,FALSE)=VLOOKUP($A3,HCMLocation!$A$2:$F$9993,5,FALSE),"OK","HCM&lt;&gt;HDL"),"STG&lt;&gt;HDL"))</f>
        <v>OK</v>
      </c>
      <c r="G3" t="str">
        <f>IF($B3="Not Loaded","Not Loaded",IF(VLOOKUP($A3,STGLocation!$A$2:$S$9997,15,FALSE)=VLOOKUP($A3,HDLLocation!$A$3:$R$9997,7,FALSE),IF(VLOOKUP($A3,HDLLocation!$A$3:$R$9997,7,FALSE)=VLOOKUP($A3,HCMLocation!$A$2:$F$9993,6,FALSE),"OK","HCM&lt;&gt;HDL"),"STG&lt;&gt;HDL"))</f>
        <v>OK</v>
      </c>
      <c r="H3" t="str">
        <f>IF($B3="Not Loaded","Not Loaded",IF(VLOOKUP($A3,STGLocation!$A$2:$S$9997,16,FALSE)=VLOOKUP($A3,HDLLocation!$A$3:$W$9997,8,FALSE),IF(VLOOKUP($A3,HDLLocation!$A$3:$W$9997,8,FALSE)=VLOOKUP($A3,HCMLocation!$A$2:$P$9993,7,FALSE),"OK","HCM&lt;&gt;HDL"),"STG&lt;&gt;HDL"))</f>
        <v>OK</v>
      </c>
      <c r="I3" t="str">
        <f>IF($B3="Not Loaded","Not Loaded",IF(VLOOKUP($A3,STGLocation!$A$2:$S$9997,17,FALSE)=VLOOKUP($A3,HDLLocation!$A$3:$W$9997,9,FALSE),IF(VLOOKUP($A3,HDLLocation!$A$3:$W$9997,9,FALSE)=VLOOKUP($A3,HCMLocation!$A$2:$P$9993,8,FALSE),"OK","HCM&lt;&gt;HDL"),"STG&lt;&gt;HDL"))</f>
        <v>OK</v>
      </c>
      <c r="J3" t="str">
        <f>IF($B3="Not Loaded","Not Loaded",IF(VLOOKUP($A3,STGLocation!$A$2:$S$9997,2,FALSE)=VLOOKUP($A3,HDLLocation!$A$3:$W$9997,10,FALSE),IF(VLOOKUP($A3,HDLLocation!$A$3:$W$9997,10,FALSE)=VLOOKUP($A3,HCMLocation!$A$2:$P$9993,9,FALSE),"OK","HCM&lt;&gt;HDL"),"STG&lt;&gt;HDL"))</f>
        <v>OK</v>
      </c>
      <c r="K3" t="str">
        <f>IF($B3="Not Loaded","Not Loaded",IF(VLOOKUP($A3,STGLocation!$A$2:$S$9997,4,FALSE)=VLOOKUP($A3,HDLLocation!$A$3:$W$9997,12,FALSE),IF(VLOOKUP($A3,HDLLocation!$A$3:$W$9997,12,FALSE)=VLOOKUP($A3,HCMLocation!$A$2:$P$9993,10,FALSE),"OK","HCM&lt;&gt;HDL"),"STG&lt;&gt;HDL"))</f>
        <v>OK</v>
      </c>
      <c r="L3" t="str">
        <f>IF($B3="Not Loaded","Not Loaded",IF(VLOOKUP($A3,STGLocation!$A$2:$S$9997,5,FALSE)=VLOOKUP($A3,HDLLocation!$A$3:$W$9997,13,FALSE),IF(VLOOKUP($A3,HDLLocation!$A$3:$W$9997,13,FALSE)=VLOOKUP($A3,HCMLocation!$A$2:$P$9993,11,FALSE),"OK","HCM&lt;&gt;HDL"),"STG&lt;&gt;HDL"))</f>
        <v>OK</v>
      </c>
      <c r="M3" t="str">
        <f>IF($B3="Not Loaded","Not Loaded",IF(VLOOKUP($A3,STGLocation!$A$2:$S$9997,6,FALSE)=VLOOKUP($A3,HDLLocation!$A$3:$W$9997,14,FALSE),IF(VLOOKUP($A3,HDLLocation!$A$3:$W$9997,14,FALSE)=VLOOKUP($A3,HCMLocation!$A$2:$P$9993,12,FALSE),"OK","HCM&lt;&gt;HDL"),"STG&lt;&gt;HDL"))</f>
        <v>OK</v>
      </c>
      <c r="N3" t="str">
        <f>IF($B3="Not Loaded","Not Loaded",IF(VLOOKUP($A3,STGLocation!$A$2:$S$9997,7,FALSE)=VLOOKUP($A3,HDLLocation!$A$3:$W$9997,15,FALSE),IF(VLOOKUP($A3,HDLLocation!$A$3:$W$9997,15,FALSE)=VLOOKUP($A3,HCMLocation!$A$2:$P$9993,13,FALSE),"OK","HCM&lt;&gt;HDL"),"STG&lt;&gt;HDL"))</f>
        <v>OK</v>
      </c>
      <c r="O3" t="str">
        <f>IF($B3="Not Loaded","Not Loaded",IF(VLOOKUP($A3,STGLocation!$A$2:$AO$9997,41,FALSE)=VLOOKUP($A3,HDLLocation!$A$3:$W$9997,16,FALSE),IF(VLOOKUP($A3,HDLLocation!$A$3:$W$9997,16,FALSE)=VLOOKUP($A3,HCMLocation!$A$2:$P$9993,14,FALSE),"OK","HCM&lt;&gt;HDL"),"STG&lt;&gt;HDL"))</f>
        <v>OK</v>
      </c>
      <c r="P3" t="str">
        <f>IF($B3="Not Loaded","Not Loaded",IF(VLOOKUP($A3,STGLocation!$A$2:$S$9997,10,FALSE)=VLOOKUP($A3,HDLLocation!$A$3:$W$9997,17,FALSE),IF(VLOOKUP($A3,HDLLocation!$A$3:$W$9997,17,FALSE)=VLOOKUP($A3,HCMLocation!$A$2:$P$9993,15,FALSE),"OK","HCM&lt;&gt;HDL"),"STG&lt;&gt;HDL"))</f>
        <v>OK</v>
      </c>
      <c r="Q3" t="str">
        <f>IF($B3="Not Loaded","Not Loaded",IF(VLOOKUP($A3,STGLocation!$A$2:$S$9997,8,FALSE)=VLOOKUP($A3,HDLLocation!$A$3:$W$9997,18,FALSE),IF(VLOOKUP($A3,HDLLocation!$A$3:$W$9997,18,FALSE)=VLOOKUP($A3,HCMLocation!$A$2:$P$9993,16,FALSE),"OK","HCM&lt;&gt;HDL"),"STG&lt;&gt;HDL"))</f>
        <v>OK</v>
      </c>
      <c r="R3" s="4"/>
    </row>
    <row r="4" spans="1:18" x14ac:dyDescent="0.25">
      <c r="A4" t="s">
        <v>71</v>
      </c>
      <c r="B4" t="s">
        <v>71</v>
      </c>
      <c r="C4" t="str">
        <f>IF($B4="Not Loaded","Not Loaded",IF(VLOOKUP($A4,STGLocation!$A$2:$S$9997,18,FALSE)=VLOOKUP($A4,HDLLocation!$A$3:$R$9997,2,FALSE),IF(VLOOKUP($A4,HDLLocation!$A$3:$R$9997,2,FALSE)=VLOOKUP($A4,HCMLocation!$A$2:$F$9993,2,FALSE),"OK","HCM&lt;&gt;HDL"),"STG&lt;&gt;HDL"))</f>
        <v>OK</v>
      </c>
      <c r="D4" t="str">
        <f>IF($B4="Not Loaded","Not Loaded",IF(VLOOKUP($A4,STGLocation!$A$2:$S$9997,19,FALSE)=VLOOKUP($A4,HDLLocation!$A$3:$R$9997,3,FALSE),IF(VLOOKUP($A4,HDLLocation!$A$3:$R$9997,3,FALSE)=VLOOKUP($A4,HCMLocation!$A$2:$F$9993,3,FALSE),"OK","HCM&lt;&gt;HDL"),"STG&lt;&gt;HDL"))</f>
        <v>OK</v>
      </c>
      <c r="E4" t="str">
        <f>IF($B4="Not Loaded","Not Loaded",IF(VLOOKUP($A4,STGLocation!$A$2:$S$9997,13,FALSE)=VLOOKUP($A4,HDLLocation!$A$3:$R$9997,5,FALSE),IF(VLOOKUP($A4,HDLLocation!$A$3:$R$9997,5,FALSE)=VLOOKUP($A4,HCMLocation!$A$2:$F$9993,4,FALSE),"OK","HCM&lt;&gt;HDL"),"STG&lt;&gt;HDL"))</f>
        <v>OK</v>
      </c>
      <c r="F4" t="str">
        <f>IF($B4="Not Loaded","Not Loaded",IF(VLOOKUP($A4,STGLocation!$A$2:$S$9997,14,FALSE)=VLOOKUP($A4,HDLLocation!$A$3:$R$9997,6,FALSE),IF(VLOOKUP($A4,HDLLocation!$A$3:$R$9997,6,FALSE)=VLOOKUP($A4,HCMLocation!$A$2:$F$9993,5,FALSE),"OK","HCM&lt;&gt;HDL"),"STG&lt;&gt;HDL"))</f>
        <v>OK</v>
      </c>
      <c r="G4" t="str">
        <f>IF($B4="Not Loaded","Not Loaded",IF(VLOOKUP($A4,STGLocation!$A$2:$S$9997,15,FALSE)=VLOOKUP($A4,HDLLocation!$A$3:$R$9997,7,FALSE),IF(VLOOKUP($A4,HDLLocation!$A$3:$R$9997,7,FALSE)=VLOOKUP($A4,HCMLocation!$A$2:$F$9993,6,FALSE),"OK","HCM&lt;&gt;HDL"),"STG&lt;&gt;HDL"))</f>
        <v>OK</v>
      </c>
      <c r="H4" t="str">
        <f>IF($B4="Not Loaded","Not Loaded",IF(VLOOKUP($A4,STGLocation!$A$2:$S$9997,16,FALSE)=VLOOKUP($A4,HDLLocation!$A$3:$W$9997,8,FALSE),IF(VLOOKUP($A4,HDLLocation!$A$3:$W$9997,8,FALSE)=VLOOKUP($A4,HCMLocation!$A$2:$P$9993,7,FALSE),"OK","HCM&lt;&gt;HDL"),"STG&lt;&gt;HDL"))</f>
        <v>OK</v>
      </c>
      <c r="I4" t="str">
        <f>IF($B4="Not Loaded","Not Loaded",IF(VLOOKUP($A4,STGLocation!$A$2:$S$9997,17,FALSE)=VLOOKUP($A4,HDLLocation!$A$3:$W$9997,9,FALSE),IF(VLOOKUP($A4,HDLLocation!$A$3:$W$9997,9,FALSE)=VLOOKUP($A4,HCMLocation!$A$2:$P$9993,8,FALSE),"OK","HCM&lt;&gt;HDL"),"STG&lt;&gt;HDL"))</f>
        <v>OK</v>
      </c>
      <c r="J4" t="str">
        <f>IF($B4="Not Loaded","Not Loaded",IF(VLOOKUP($A4,STGLocation!$A$2:$S$9997,2,FALSE)=VLOOKUP($A4,HDLLocation!$A$3:$W$9997,10,FALSE),IF(VLOOKUP($A4,HDLLocation!$A$3:$W$9997,10,FALSE)=VLOOKUP($A4,HCMLocation!$A$2:$P$9993,9,FALSE),"OK","HCM&lt;&gt;HDL"),"STG&lt;&gt;HDL"))</f>
        <v>OK</v>
      </c>
      <c r="K4" t="str">
        <f>IF($B4="Not Loaded","Not Loaded",IF(VLOOKUP($A4,STGLocation!$A$2:$S$9997,4,FALSE)=VLOOKUP($A4,HDLLocation!$A$3:$W$9997,12,FALSE),IF(VLOOKUP($A4,HDLLocation!$A$3:$W$9997,12,FALSE)=VLOOKUP($A4,HCMLocation!$A$2:$P$9993,10,FALSE),"OK","HCM&lt;&gt;HDL"),"STG&lt;&gt;HDL"))</f>
        <v>OK</v>
      </c>
      <c r="L4" t="str">
        <f>IF($B4="Not Loaded","Not Loaded",IF(VLOOKUP($A4,STGLocation!$A$2:$S$9997,5,FALSE)=VLOOKUP($A4,HDLLocation!$A$3:$W$9997,13,FALSE),IF(VLOOKUP($A4,HDLLocation!$A$3:$W$9997,13,FALSE)=VLOOKUP($A4,HCMLocation!$A$2:$P$9993,11,FALSE),"OK","HCM&lt;&gt;HDL"),"STG&lt;&gt;HDL"))</f>
        <v>OK</v>
      </c>
      <c r="M4" t="str">
        <f>IF($B4="Not Loaded","Not Loaded",IF(VLOOKUP($A4,STGLocation!$A$2:$S$9997,6,FALSE)=VLOOKUP($A4,HDLLocation!$A$3:$W$9997,14,FALSE),IF(VLOOKUP($A4,HDLLocation!$A$3:$W$9997,14,FALSE)=VLOOKUP($A4,HCMLocation!$A$2:$P$9993,12,FALSE),"OK","HCM&lt;&gt;HDL"),"STG&lt;&gt;HDL"))</f>
        <v>OK</v>
      </c>
      <c r="N4" t="str">
        <f>IF($B4="Not Loaded","Not Loaded",IF(VLOOKUP($A4,STGLocation!$A$2:$S$9997,7,FALSE)=VLOOKUP($A4,HDLLocation!$A$3:$W$9997,15,FALSE),IF(VLOOKUP($A4,HDLLocation!$A$3:$W$9997,15,FALSE)=VLOOKUP($A4,HCMLocation!$A$2:$P$9993,13,FALSE),"OK","HCM&lt;&gt;HDL"),"STG&lt;&gt;HDL"))</f>
        <v>OK</v>
      </c>
      <c r="O4" t="str">
        <f>IF($B4="Not Loaded","Not Loaded",IF(VLOOKUP($A4,STGLocation!$A$2:$AO$9997,41,FALSE)=VLOOKUP($A4,HDLLocation!$A$3:$W$9997,16,FALSE),IF(VLOOKUP($A4,HDLLocation!$A$3:$W$9997,16,FALSE)=VLOOKUP($A4,HCMLocation!$A$2:$P$9993,14,FALSE),"OK","HCM&lt;&gt;HDL"),"STG&lt;&gt;HDL"))</f>
        <v>OK</v>
      </c>
      <c r="P4" t="str">
        <f>IF($B4="Not Loaded","Not Loaded",IF(VLOOKUP($A4,STGLocation!$A$2:$S$9997,10,FALSE)=VLOOKUP($A4,HDLLocation!$A$3:$W$9997,17,FALSE),IF(VLOOKUP($A4,HDLLocation!$A$3:$W$9997,17,FALSE)=VLOOKUP($A4,HCMLocation!$A$2:$P$9993,15,FALSE),"OK","HCM&lt;&gt;HDL"),"STG&lt;&gt;HDL"))</f>
        <v>OK</v>
      </c>
      <c r="Q4" t="str">
        <f>IF($B4="Not Loaded","Not Loaded",IF(VLOOKUP($A4,STGLocation!$A$2:$S$9997,8,FALSE)=VLOOKUP($A4,HDLLocation!$A$3:$W$9997,18,FALSE),IF(VLOOKUP($A4,HDLLocation!$A$3:$W$9997,18,FALSE)=VLOOKUP($A4,HCMLocation!$A$2:$P$9993,16,FALSE),"OK","HCM&lt;&gt;HDL"),"STG&lt;&gt;HDL"))</f>
        <v>OK</v>
      </c>
    </row>
  </sheetData>
  <conditionalFormatting sqref="F3:Q4 E4:Q4">
    <cfRule type="cellIs" dxfId="8" priority="10" operator="notEqual">
      <formula>"Ok"</formula>
    </cfRule>
    <cfRule type="cellIs" dxfId="7" priority="11" operator="equal">
      <formula>"Ok"</formula>
    </cfRule>
  </conditionalFormatting>
  <conditionalFormatting sqref="C3:D4">
    <cfRule type="cellIs" dxfId="6" priority="8" operator="notEqual">
      <formula>"Ok"</formula>
    </cfRule>
    <cfRule type="cellIs" dxfId="5" priority="9" operator="equal">
      <formula>"Ok"</formula>
    </cfRule>
  </conditionalFormatting>
  <conditionalFormatting sqref="E3:Q4">
    <cfRule type="cellIs" dxfId="4" priority="4" operator="notEqual">
      <formula>"Ok"</formula>
    </cfRule>
    <cfRule type="cellIs" dxfId="3" priority="5" operator="equal">
      <formula>"Ok"</formula>
    </cfRule>
  </conditionalFormatting>
  <conditionalFormatting sqref="C3:Q4">
    <cfRule type="cellIs" dxfId="2" priority="3" operator="equal">
      <formula>"Not Loaded"</formula>
    </cfRule>
  </conditionalFormatting>
  <conditionalFormatting sqref="B3:B4">
    <cfRule type="cellIs" dxfId="1" priority="1" operator="equal">
      <formula>"Y"</formula>
    </cfRule>
    <cfRule type="cellIs" dxfId="0" priority="2" operator="equal">
      <formula>"Not Loaded"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16C95CC20AB845B736F04A9BD24BFB" ma:contentTypeVersion="12" ma:contentTypeDescription="Create a new document." ma:contentTypeScope="" ma:versionID="fed3b911dae7a8d08853fdd8a728eab0">
  <xsd:schema xmlns:xsd="http://www.w3.org/2001/XMLSchema" xmlns:xs="http://www.w3.org/2001/XMLSchema" xmlns:p="http://schemas.microsoft.com/office/2006/metadata/properties" xmlns:ns2="2b5b883c-7a23-4804-92ae-f91bd5a1abd0" xmlns:ns3="5315d58f-f294-41d1-8758-3ff4e1dfc33e" targetNamespace="http://schemas.microsoft.com/office/2006/metadata/properties" ma:root="true" ma:fieldsID="0cbface36da5e3b514ad6dab523ec295" ns2:_="" ns3:_="">
    <xsd:import namespace="2b5b883c-7a23-4804-92ae-f91bd5a1abd0"/>
    <xsd:import namespace="5315d58f-f294-41d1-8758-3ff4e1dfc3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b883c-7a23-4804-92ae-f91bd5a1ab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5d58f-f294-41d1-8758-3ff4e1dfc33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68F988-00B7-4A59-A34E-511225284E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AC89CC-E713-456F-8D78-ADD8E8D6D9AD}"/>
</file>

<file path=customXml/itemProps3.xml><?xml version="1.0" encoding="utf-8"?>
<ds:datastoreItem xmlns:ds="http://schemas.openxmlformats.org/officeDocument/2006/customXml" ds:itemID="{BC010853-3CBF-448C-AAE3-84148ADA1F2C}">
  <ds:schemaRefs>
    <ds:schemaRef ds:uri="9e5ebb6e-1584-4dc0-b988-3e8cf38876a9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sharepoint/v3"/>
    <ds:schemaRef ds:uri="http://purl.org/dc/terms/"/>
    <ds:schemaRef ds:uri="http://schemas.microsoft.com/office/2006/documentManagement/types"/>
    <ds:schemaRef ds:uri="http://schemas.microsoft.com/office/infopath/2007/PartnerControls"/>
    <ds:schemaRef ds:uri="ac6a0247-43fa-4535-a5fb-6906f8e53d5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STGLocation</vt:lpstr>
      <vt:lpstr>HDLLocation</vt:lpstr>
      <vt:lpstr>HCMLocation</vt:lpstr>
      <vt:lpstr>RecLocation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McColl (Personal Administration Account)</dc:creator>
  <cp:lastModifiedBy>Lokesh Shanbhag</cp:lastModifiedBy>
  <dcterms:created xsi:type="dcterms:W3CDTF">2018-01-31T15:18:30Z</dcterms:created>
  <dcterms:modified xsi:type="dcterms:W3CDTF">2021-07-06T10:02:58Z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0x0101004516C95CC20AB845B736F04A9BD24BFB</vt:lpwstr>
  </property>
</Properties>
</file>