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91047336-6672-4D30-A78F-60CA298BE5B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4" hidden="1">Rec!$A$2:$E$2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5" s="1"/>
  <c r="B10" i="1" l="1"/>
  <c r="B4" i="5"/>
  <c r="C10" i="1" l="1"/>
  <c r="C4" i="5"/>
  <c r="E3" i="5"/>
  <c r="D3" i="5"/>
  <c r="E4" i="5"/>
  <c r="D4" i="5"/>
  <c r="D10" i="1"/>
  <c r="E14" i="1" l="1"/>
  <c r="E11" i="1"/>
  <c r="E12" i="1"/>
  <c r="E13" i="1"/>
  <c r="E15" i="1" s="1"/>
  <c r="G11" i="1"/>
  <c r="G12" i="1"/>
  <c r="G13" i="1"/>
  <c r="G14" i="1"/>
  <c r="F11" i="1"/>
  <c r="F12" i="1"/>
  <c r="F13" i="1"/>
  <c r="F14" i="1"/>
  <c r="F15" i="1" l="1"/>
  <c r="G15" i="1"/>
</calcChain>
</file>

<file path=xl/sharedStrings.xml><?xml version="1.0" encoding="utf-8"?>
<sst xmlns="http://schemas.openxmlformats.org/spreadsheetml/2006/main" count="122" uniqueCount="75">
  <si>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</si>
  <si>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</si>
  <si>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</si>
  <si>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</si>
  <si>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</si>
  <si>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</si>
  <si>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</si>
  <si>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</si>
  <si>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</si>
  <si>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</si>
  <si>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</si>
  <si>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</si>
  <si>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</si>
  <si>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</si>
  <si>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</si>
  <si>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</si>
  <si>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</si>
  <si>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</si>
  <si>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</si>
  <si>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</si>
  <si>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</si>
  <si>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</si>
  <si>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</si>
  <si>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</si>
  <si>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</si>
  <si>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</si>
  <si>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</si>
  <si>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LEGISLATION_CODE</t>
  </si>
  <si>
    <t>NATIONAL_IDENTIFIER_TYPE</t>
  </si>
  <si>
    <t>NATIONAL_IDENTIFIER_NUMBER</t>
  </si>
  <si>
    <t>Loaded?</t>
  </si>
  <si>
    <t>ISSUE_DATE</t>
  </si>
  <si>
    <t>EXPIRATION_DATE</t>
  </si>
  <si>
    <t>PLACE_OF_ISSUE</t>
  </si>
  <si>
    <t>PRIMARY_FLAG</t>
  </si>
  <si>
    <t>SOURCE_SYSTEM_OWNER</t>
  </si>
  <si>
    <t>SOURCE_SYSTEM_ID</t>
  </si>
  <si>
    <t>METADATA</t>
  </si>
  <si>
    <t>PersonNationalIdentifier</t>
  </si>
  <si>
    <t>PersonId(SourceSystemId)</t>
  </si>
  <si>
    <t>LegislationCode</t>
  </si>
  <si>
    <t>NationalIdentifierType</t>
  </si>
  <si>
    <t>NationalIdentifierNumber</t>
  </si>
  <si>
    <t>PrimaryFlag</t>
  </si>
  <si>
    <t>SourceSystemOwner</t>
  </si>
  <si>
    <t>SourceSystemId</t>
  </si>
  <si>
    <t>Records</t>
  </si>
  <si>
    <t>Not loaded</t>
  </si>
  <si>
    <t>STG&lt;&gt;HDL</t>
  </si>
  <si>
    <t>HCM&lt;&gt;HDL</t>
  </si>
  <si>
    <t>OK</t>
  </si>
  <si>
    <t>Total</t>
  </si>
  <si>
    <t>Worker</t>
  </si>
  <si>
    <t>Environment</t>
  </si>
  <si>
    <t>National Identifier</t>
  </si>
  <si>
    <t>Unique Identifier</t>
  </si>
  <si>
    <t>PROD</t>
  </si>
  <si>
    <t>GB</t>
  </si>
  <si>
    <t>NINO</t>
  </si>
  <si>
    <t>YX347910A</t>
  </si>
  <si>
    <t>YM904149B</t>
  </si>
  <si>
    <t>YP076144D</t>
  </si>
  <si>
    <t>MERGE</t>
  </si>
  <si>
    <t>Y</t>
  </si>
  <si>
    <t>DATA_MIGRATION</t>
  </si>
  <si>
    <t>PER_18</t>
  </si>
  <si>
    <t>PER_18_NID_NINO_YX347910A</t>
  </si>
  <si>
    <t>PER_5</t>
  </si>
  <si>
    <t>PER_5_NID_NINO_YP076144D</t>
  </si>
  <si>
    <t>PER_7</t>
  </si>
  <si>
    <t>PER_7_NID_NINO_YM904149B</t>
  </si>
  <si>
    <t/>
  </si>
  <si>
    <t>PER_INFO_14MAY2019</t>
  </si>
  <si>
    <t>14-MAY-2019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</si>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</sst>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0" borderId="0"/>
    <xf numFmtId="0" fontId="4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2" fillId="3" borderId="0" xfId="1"/>
    <xf numFmtId="14" fontId="0" fillId="0" borderId="0" xfId="0" applyNumberFormat="1"/>
    <xf numFmtId="0" fontId="0" fillId="4" borderId="0" xfId="0" applyFill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3" borderId="0" xfId="1" applyAlignment="1">
      <alignment horizontal="center" vertical="center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/>
    </xf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3"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476250</xdr:colOff>
      <xdr:row>3</xdr:row>
      <xdr:rowOff>119753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90925" cy="69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"/>
  <sheetViews>
    <sheetView workbookViewId="0">
      <selection activeCell="H7" sqref="H7"/>
    </sheetView>
  </sheetViews>
  <sheetFormatPr defaultRowHeight="15" x14ac:dyDescent="0.25"/>
  <cols>
    <col min="1" max="1" width="17.7109375" customWidth="1"/>
    <col min="2" max="2" width="10.7109375" bestFit="1" customWidth="1"/>
    <col min="8" max="8" width="12" customWidth="1"/>
    <col min="9" max="9" width="15.85546875" customWidth="1"/>
    <col min="10" max="10" width="10.7109375" bestFit="1" customWidth="1"/>
  </cols>
  <sheetData>
    <row r="1" spans="1:10" x14ac:dyDescent="0.25">
      <c r="F1" t="s">
        <v>0</v>
      </c>
    </row>
    <row r="2" spans="1:10" x14ac:dyDescent="0.25">
      <c r="F2" t="s">
        <v>1</v>
      </c>
      <c r="H2" t="s">
        <v>8</v>
      </c>
    </row>
    <row r="3" spans="1:10" x14ac:dyDescent="0.25">
      <c r="F3" t="s">
        <v>2</v>
      </c>
      <c r="H3" t="s">
        <v>52</v>
      </c>
    </row>
    <row r="4" spans="1:10" x14ac:dyDescent="0.25">
      <c r="F4" t="s">
        <v>3</v>
      </c>
      <c r="H4" t="s">
        <v>54</v>
      </c>
    </row>
    <row r="5" spans="1:10" x14ac:dyDescent="0.25">
      <c r="F5" t="s">
        <v>53</v>
      </c>
      <c r="H5" t="s">
        <v>56</v>
      </c>
      <c r="J5" s="4"/>
    </row>
    <row r="6" spans="1:10" x14ac:dyDescent="0.25">
      <c r="F6" t="s">
        <v>4</v>
      </c>
      <c r="H6" s="4">
        <v>43601</v>
      </c>
      <c r="J6" s="4"/>
    </row>
    <row r="7" spans="1:10" x14ac:dyDescent="0.25">
      <c r="J7" s="4"/>
    </row>
    <row r="8" spans="1:10" ht="15.75" thickBot="1" x14ac:dyDescent="0.3">
      <c r="A8" t="s">
        <v>5</v>
      </c>
    </row>
    <row r="9" spans="1:10" ht="32.25" thickBot="1" x14ac:dyDescent="0.3">
      <c r="B9" t="s">
        <v>6</v>
      </c>
      <c r="C9" t="s">
        <v>7</v>
      </c>
      <c r="D9" t="s">
        <v>8</v>
      </c>
      <c r="E9" s="1" t="s">
        <v>27</v>
      </c>
      <c r="F9" s="1" t="s">
        <v>28</v>
      </c>
      <c r="G9" s="1" t="s">
        <v>29</v>
      </c>
    </row>
    <row r="10" spans="1:10" x14ac:dyDescent="0.25">
      <c r="A10" t="s">
        <v>46</v>
      </c>
      <c r="B10" s="7">
        <f>COUNTA(STG!A3:A6515)</f>
        <v>2</v>
      </c>
      <c r="C10" s="7">
        <f>COUNTA(HDL!A3:A3088)</f>
        <v>3</v>
      </c>
      <c r="D10" s="7">
        <f>COUNTA(HCM!A3:A6590)</f>
        <v>2</v>
      </c>
      <c r="E10" s="7"/>
      <c r="F10" s="7"/>
      <c r="G10" s="7"/>
    </row>
    <row r="11" spans="1:10" x14ac:dyDescent="0.25">
      <c r="A11" t="s">
        <v>50</v>
      </c>
      <c r="B11" s="7"/>
      <c r="C11" s="7"/>
      <c r="D11" s="7"/>
      <c r="E11" s="7">
        <f>COUNTIF(Rec!C$3:C$6519,$A11)</f>
        <v>2</v>
      </c>
      <c r="F11" s="7">
        <f>COUNTIF(Rec!D$3:D$6519,$A11)</f>
        <v>2</v>
      </c>
      <c r="G11" s="7">
        <f>COUNTIF(Rec!E$3:E$6519,$A11)</f>
        <v>2</v>
      </c>
    </row>
    <row r="12" spans="1:10" x14ac:dyDescent="0.25">
      <c r="A12" t="s">
        <v>47</v>
      </c>
      <c r="B12" s="7"/>
      <c r="C12" s="7"/>
      <c r="D12" s="7"/>
      <c r="E12" s="7">
        <f>COUNTIF(Rec!C$3:C$6519,$A12)</f>
        <v>0</v>
      </c>
      <c r="F12" s="7">
        <f>COUNTIF(Rec!D$3:D$6519,$A12)</f>
        <v>0</v>
      </c>
      <c r="G12" s="7">
        <f>COUNTIF(Rec!E$3:E$6519,$A12)</f>
        <v>0</v>
      </c>
    </row>
    <row r="13" spans="1:10" x14ac:dyDescent="0.25">
      <c r="A13" t="s">
        <v>48</v>
      </c>
      <c r="B13" s="7"/>
      <c r="C13" s="7"/>
      <c r="D13" s="7"/>
      <c r="E13" s="7">
        <f>COUNTIF(Rec!C$3:C$6519,$A13)</f>
        <v>0</v>
      </c>
      <c r="F13" s="7">
        <f>COUNTIF(Rec!D$3:D$6519,$A13)</f>
        <v>0</v>
      </c>
      <c r="G13" s="7">
        <f>COUNTIF(Rec!E$3:E$6519,$A13)</f>
        <v>0</v>
      </c>
    </row>
    <row r="14" spans="1:10" x14ac:dyDescent="0.25">
      <c r="A14" t="s">
        <v>49</v>
      </c>
      <c r="B14" s="7"/>
      <c r="C14" s="7"/>
      <c r="D14" s="7"/>
      <c r="E14" s="7">
        <f>COUNTIF(Rec!C$3:C$6519,$A14)</f>
        <v>0</v>
      </c>
      <c r="F14" s="7">
        <f>COUNTIF(Rec!D$3:D$6519,$A14)</f>
        <v>0</v>
      </c>
      <c r="G14" s="7">
        <f>COUNTIF(Rec!E$3:E$6519,$A14)</f>
        <v>0</v>
      </c>
    </row>
    <row r="15" spans="1:10" x14ac:dyDescent="0.25">
      <c r="A15" s="3" t="s">
        <v>51</v>
      </c>
      <c r="B15" s="8"/>
      <c r="C15" s="8"/>
      <c r="D15" s="8"/>
      <c r="E15" s="8">
        <f t="shared" ref="E15" si="0">SUM(E10:E14)</f>
        <v>2</v>
      </c>
      <c r="F15" s="8">
        <f t="shared" ref="F15:G15" si="1">SUM(F10:F14)</f>
        <v>2</v>
      </c>
      <c r="G15" s="8">
        <f t="shared" si="1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AA4"/>
  <sheetViews>
    <sheetView workbookViewId="0">
      <selection activeCell="A5" sqref="A5:XFD23485"/>
    </sheetView>
  </sheetViews>
  <sheetFormatPr defaultRowHeight="15" x14ac:dyDescent="0.25"/>
  <cols>
    <col min="1" max="1" width="17" bestFit="1" customWidth="1"/>
    <col min="2" max="2" width="18.42578125" bestFit="1" customWidth="1"/>
    <col min="3" max="3" width="11.42578125" bestFit="1" customWidth="1"/>
    <col min="4" max="4" width="17.5703125" bestFit="1" customWidth="1"/>
    <col min="5" max="5" width="15.85546875" bestFit="1" customWidth="1"/>
    <col min="6" max="6" width="26.5703125" bestFit="1" customWidth="1"/>
    <col min="7" max="7" width="30.28515625" bestFit="1" customWidth="1"/>
    <col min="8" max="8" width="14.5703125" bestFit="1" customWidth="1"/>
    <col min="9" max="9" width="24" bestFit="1" customWidth="1"/>
    <col min="10" max="10" width="18.85546875" bestFit="1" customWidth="1"/>
    <col min="11" max="11" width="17.85546875" bestFit="1" customWidth="1"/>
    <col min="12" max="16" width="11.42578125" bestFit="1" customWidth="1"/>
    <col min="17" max="17" width="20.42578125" bestFit="1" customWidth="1"/>
    <col min="18" max="18" width="19" bestFit="1" customWidth="1"/>
    <col min="19" max="19" width="18.28515625" bestFit="1" customWidth="1"/>
    <col min="20" max="21" width="19" bestFit="1" customWidth="1"/>
    <col min="22" max="22" width="18.28515625" bestFit="1" customWidth="1"/>
    <col min="23" max="23" width="19" bestFit="1" customWidth="1"/>
    <col min="24" max="24" width="15.7109375" bestFit="1" customWidth="1"/>
    <col min="25" max="25" width="12" bestFit="1" customWidth="1"/>
    <col min="26" max="26" width="19" bestFit="1" customWidth="1"/>
    <col min="27" max="27" width="17.85546875" bestFit="1" customWidth="1"/>
    <col min="28" max="28" width="19" bestFit="1" customWidth="1"/>
    <col min="29" max="29" width="17.85546875" bestFit="1" customWidth="1"/>
  </cols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25">
      <c r="A2" t="s">
        <v>9</v>
      </c>
      <c r="B2" t="s">
        <v>27</v>
      </c>
      <c r="C2" t="s">
        <v>31</v>
      </c>
      <c r="D2" t="s">
        <v>32</v>
      </c>
      <c r="E2" t="s">
        <v>33</v>
      </c>
      <c r="F2" t="s">
        <v>28</v>
      </c>
      <c r="G2" t="s">
        <v>29</v>
      </c>
      <c r="H2" t="s">
        <v>34</v>
      </c>
      <c r="I2" t="s">
        <v>35</v>
      </c>
      <c r="J2" t="s">
        <v>36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</row>
    <row r="3" spans="1:27" x14ac:dyDescent="0.25">
      <c r="A3">
        <v>5</v>
      </c>
      <c r="B3" t="s">
        <v>57</v>
      </c>
      <c r="F3" t="s">
        <v>58</v>
      </c>
      <c r="G3" t="s">
        <v>61</v>
      </c>
      <c r="H3" t="s">
        <v>63</v>
      </c>
      <c r="K3" t="s">
        <v>71</v>
      </c>
      <c r="Q3" t="s">
        <v>72</v>
      </c>
      <c r="X3" t="s">
        <v>73</v>
      </c>
      <c r="Y3" t="s">
        <v>74</v>
      </c>
      <c r="Z3" t="s">
        <v>73</v>
      </c>
      <c r="AA3" t="s">
        <v>74</v>
      </c>
    </row>
    <row r="4" spans="1:27" x14ac:dyDescent="0.25">
      <c r="A4">
        <v>7</v>
      </c>
      <c r="B4" t="s">
        <v>57</v>
      </c>
      <c r="F4" t="s">
        <v>58</v>
      </c>
      <c r="G4" t="s">
        <v>60</v>
      </c>
      <c r="H4" t="s">
        <v>63</v>
      </c>
      <c r="K4" t="s">
        <v>71</v>
      </c>
      <c r="Q4" t="s">
        <v>72</v>
      </c>
      <c r="X4" t="s">
        <v>73</v>
      </c>
      <c r="Y4" t="s">
        <v>74</v>
      </c>
      <c r="Z4" t="s">
        <v>73</v>
      </c>
      <c r="AA4" t="s">
        <v>74</v>
      </c>
    </row>
  </sheetData>
  <sortState xmlns:xlrd2="http://schemas.microsoft.com/office/spreadsheetml/2017/richdata2" ref="A3:AA4">
    <sortCondition ref="A3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J10"/>
  <sheetViews>
    <sheetView workbookViewId="0">
      <selection activeCell="A6" sqref="A6:XFD26913"/>
    </sheetView>
  </sheetViews>
  <sheetFormatPr defaultColWidth="9.28515625" defaultRowHeight="15" x14ac:dyDescent="0.25"/>
  <cols>
    <col min="1" max="1" width="15" bestFit="1" customWidth="1"/>
    <col min="2" max="2" width="10.85546875" bestFit="1" customWidth="1"/>
    <col min="3" max="3" width="23.5703125" bestFit="1" customWidth="1"/>
    <col min="4" max="4" width="24.85546875" bestFit="1" customWidth="1"/>
    <col min="5" max="5" width="15.28515625" style="2" bestFit="1" customWidth="1"/>
    <col min="6" max="6" width="21.7109375" bestFit="1" customWidth="1"/>
    <col min="7" max="7" width="24.7109375" bestFit="1" customWidth="1"/>
    <col min="8" max="8" width="11.42578125" bestFit="1" customWidth="1"/>
    <col min="9" max="9" width="19.7109375" bestFit="1" customWidth="1"/>
    <col min="10" max="10" width="35.140625" bestFit="1" customWidth="1"/>
  </cols>
  <sheetData>
    <row r="1" spans="1:10" x14ac:dyDescent="0.25">
      <c r="A1" s="5">
        <v>1</v>
      </c>
      <c r="B1">
        <v>2</v>
      </c>
      <c r="C1">
        <v>3</v>
      </c>
      <c r="D1">
        <v>4</v>
      </c>
      <c r="E1" s="6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 s="5" t="s">
        <v>55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</row>
    <row r="3" spans="1:10" x14ac:dyDescent="0.25">
      <c r="A3" s="5">
        <v>5</v>
      </c>
      <c r="B3" t="s">
        <v>62</v>
      </c>
      <c r="C3" t="s">
        <v>38</v>
      </c>
      <c r="D3" t="s">
        <v>67</v>
      </c>
      <c r="E3" t="s">
        <v>57</v>
      </c>
      <c r="F3" t="s">
        <v>58</v>
      </c>
      <c r="G3" t="s">
        <v>61</v>
      </c>
      <c r="H3" t="s">
        <v>63</v>
      </c>
      <c r="I3" t="s">
        <v>64</v>
      </c>
      <c r="J3" t="s">
        <v>68</v>
      </c>
    </row>
    <row r="4" spans="1:10" x14ac:dyDescent="0.25">
      <c r="A4" s="5">
        <v>7</v>
      </c>
      <c r="B4" t="s">
        <v>62</v>
      </c>
      <c r="C4" t="s">
        <v>38</v>
      </c>
      <c r="D4" t="s">
        <v>69</v>
      </c>
      <c r="E4" t="s">
        <v>57</v>
      </c>
      <c r="F4" t="s">
        <v>58</v>
      </c>
      <c r="G4" t="s">
        <v>60</v>
      </c>
      <c r="H4" t="s">
        <v>63</v>
      </c>
      <c r="I4" t="s">
        <v>64</v>
      </c>
      <c r="J4" t="s">
        <v>70</v>
      </c>
    </row>
    <row r="5" spans="1:10" x14ac:dyDescent="0.25">
      <c r="A5" s="5">
        <v>18</v>
      </c>
      <c r="B5" t="s">
        <v>62</v>
      </c>
      <c r="C5" t="s">
        <v>38</v>
      </c>
      <c r="D5" t="s">
        <v>65</v>
      </c>
      <c r="E5" t="s">
        <v>57</v>
      </c>
      <c r="F5" t="s">
        <v>58</v>
      </c>
      <c r="G5" t="s">
        <v>59</v>
      </c>
      <c r="H5" t="s">
        <v>63</v>
      </c>
      <c r="I5" t="s">
        <v>64</v>
      </c>
      <c r="J5" t="s">
        <v>66</v>
      </c>
    </row>
    <row r="6" spans="1:10" x14ac:dyDescent="0.25">
      <c r="D6" s="4"/>
      <c r="E6" s="4"/>
    </row>
    <row r="7" spans="1:10" x14ac:dyDescent="0.25">
      <c r="D7" s="4"/>
      <c r="E7" s="4"/>
    </row>
    <row r="8" spans="1:10" x14ac:dyDescent="0.25">
      <c r="D8" s="4"/>
      <c r="E8" s="4"/>
    </row>
    <row r="9" spans="1:10" x14ac:dyDescent="0.25">
      <c r="D9" s="4"/>
      <c r="E9" s="4"/>
    </row>
    <row r="10" spans="1:10" x14ac:dyDescent="0.25">
      <c r="D10" s="4"/>
      <c r="E10" s="4"/>
    </row>
  </sheetData>
  <sortState xmlns:xlrd2="http://schemas.microsoft.com/office/spreadsheetml/2017/richdata2" ref="A3:J11">
    <sortCondition ref="A3:A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8"/>
  <dimension ref="A1:D4"/>
  <sheetViews>
    <sheetView workbookViewId="0">
      <selection activeCell="A5" sqref="A5:XFD23410"/>
    </sheetView>
  </sheetViews>
  <sheetFormatPr defaultRowHeight="15" x14ac:dyDescent="0.25"/>
  <cols>
    <col min="1" max="1" width="13.5703125" bestFit="1" customWidth="1"/>
    <col min="2" max="2" width="21" customWidth="1"/>
    <col min="3" max="3" width="23.140625" customWidth="1"/>
    <col min="4" max="4" width="19.7109375" customWidth="1"/>
  </cols>
  <sheetData>
    <row r="1" spans="1:4" ht="15.75" thickBot="1" x14ac:dyDescent="0.3">
      <c r="A1">
        <v>1</v>
      </c>
      <c r="B1">
        <v>2</v>
      </c>
      <c r="C1">
        <v>3</v>
      </c>
      <c r="D1">
        <v>4</v>
      </c>
    </row>
    <row r="2" spans="1:4" ht="21.75" thickBot="1" x14ac:dyDescent="0.3">
      <c r="A2" s="1" t="s">
        <v>9</v>
      </c>
      <c r="B2" s="1" t="s">
        <v>27</v>
      </c>
      <c r="C2" s="1" t="s">
        <v>28</v>
      </c>
      <c r="D2" s="1" t="s">
        <v>29</v>
      </c>
    </row>
    <row r="3" spans="1:4" x14ac:dyDescent="0.25">
      <c r="A3" s="9">
        <v>5</v>
      </c>
      <c r="B3" s="10" t="s">
        <v>57</v>
      </c>
      <c r="C3" s="10" t="s">
        <v>58</v>
      </c>
      <c r="D3" s="10" t="s">
        <v>61</v>
      </c>
    </row>
    <row r="4" spans="1:4" x14ac:dyDescent="0.25">
      <c r="A4" s="9">
        <v>7</v>
      </c>
      <c r="B4" s="10" t="s">
        <v>57</v>
      </c>
      <c r="C4" s="10" t="s">
        <v>58</v>
      </c>
      <c r="D4" s="10" t="s">
        <v>60</v>
      </c>
    </row>
  </sheetData>
  <sortState xmlns:xlrd2="http://schemas.microsoft.com/office/spreadsheetml/2017/richdata2" ref="A3:D4">
    <sortCondition ref="A3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9"/>
  <dimension ref="A1:E4"/>
  <sheetViews>
    <sheetView tabSelected="1" workbookViewId="0">
      <pane ySplit="2" topLeftCell="A3" activePane="bottomLeft" state="frozen"/>
      <selection pane="bottomLeft" activeCell="G15" sqref="G15"/>
    </sheetView>
  </sheetViews>
  <sheetFormatPr defaultRowHeight="15" x14ac:dyDescent="0.25"/>
  <sheetData>
    <row r="1" spans="1:5" ht="15.75" thickBot="1" x14ac:dyDescent="0.3"/>
    <row r="2" spans="1:5" ht="32.25" thickBot="1" x14ac:dyDescent="0.3">
      <c r="A2" s="1" t="s">
        <v>9</v>
      </c>
      <c r="B2" s="1" t="s">
        <v>30</v>
      </c>
      <c r="C2" s="1" t="s">
        <v>27</v>
      </c>
      <c r="D2" s="1" t="s">
        <v>28</v>
      </c>
      <c r="E2" s="1" t="s">
        <v>29</v>
      </c>
    </row>
    <row r="3" spans="1:5" x14ac:dyDescent="0.25">
      <c r="A3">
        <v>5</v>
      </c>
      <c r="B3">
        <f>_xlfn.IFNA(VLOOKUP($A3,HCM!$A$3:$F$6587,1,FALSE),"Not Loaded")</f>
        <v>5</v>
      </c>
      <c r="C3" t="str">
        <f>IF($B3="Not Loaded","Not Loaded",IF(VLOOKUP($A3,STG!$A$3:$E$6513,2,FALSE)=VLOOKUP($A3,HDL!$A$3:$H$3086,5,FALSE),IF(VLOOKUP($A3,HDL!$A$3:$H$3086,5,FALSE)=VLOOKUP($A3,HCM!$A$3:$F$6587,2,FALSE),"OK","HCM&lt;&gt;HDL"),"STG&lt;&gt;HDL"))</f>
        <v>OK</v>
      </c>
      <c r="D3" t="str">
        <f>IF($B3="Not Loaded","Not Loaded",IF(VLOOKUP($A3,STG!$A$3:$F$6513,6,FALSE)=VLOOKUP($A3,HDL!$A$3:$H$3086,6,FALSE),IF(VLOOKUP($A3,HDL!$A$3:$H$3086,6,FALSE)=VLOOKUP($A3,HCM!$A$3:$F$6587,3,FALSE),"OK","HCM&lt;&gt;HDL"),"STG&lt;&gt;HDL"))</f>
        <v>OK</v>
      </c>
      <c r="E3" t="str">
        <f>IF($B3="Not Loaded","Not Loaded",IF(VLOOKUP($A3,STG!$A$3:$G$6513,7,FALSE)=VLOOKUP($A3,HDL!$A$3:$H$3086,7,FALSE),IF(VLOOKUP($A3,HDL!$A$3:$H$3086,7,FALSE)=VLOOKUP($A3,HCM!$A$3:$F$6587,4,FALSE),"OK","HCM&lt;&gt;HDL"),"STG&lt;&gt;HDL"))</f>
        <v>OK</v>
      </c>
    </row>
    <row r="4" spans="1:5" x14ac:dyDescent="0.25">
      <c r="A4">
        <v>7</v>
      </c>
      <c r="B4">
        <f>_xlfn.IFNA(VLOOKUP($A4,HCM!$A$2:$F$6587,1,FALSE),"Not Loaded")</f>
        <v>7</v>
      </c>
      <c r="C4" t="str">
        <f>IF($B4="Not Loaded","Not Loaded",IF(VLOOKUP($A4,STG!$A$3:$E$6513,2,FALSE)=VLOOKUP($A4,HDL!$A$3:$H$3086,5,FALSE),IF(VLOOKUP($A4,HDL!$A$3:$H$3086,5,FALSE)=VLOOKUP($A4,HCM!$A$3:$F$6587,2,FALSE),"OK","HCM&lt;&gt;HDL"),"STG&lt;&gt;HDL"))</f>
        <v>OK</v>
      </c>
      <c r="D4" t="str">
        <f>IF($B4="Not Loaded","Not Loaded",IF(VLOOKUP($A4,STG!$A$3:$F$6513,6,FALSE)=VLOOKUP($A4,HDL!$A$3:$H$3086,6,FALSE),IF(VLOOKUP($A4,HDL!$A$3:$H$3086,6,FALSE)=VLOOKUP($A4,HCM!$A$3:$F$6587,3,FALSE),"OK","HCM&lt;&gt;HDL"),"STG&lt;&gt;HDL"))</f>
        <v>OK</v>
      </c>
      <c r="E4" t="str">
        <f>IF($B4="Not Loaded","Not Loaded",IF(VLOOKUP($A4,STG!$A$3:$G$6513,7,FALSE)=VLOOKUP($A4,HDL!$A$3:$H$3086,7,FALSE),IF(VLOOKUP($A4,HDL!$A$3:$H$3086,7,FALSE)=VLOOKUP($A4,HCM!$A$3:$F$6587,4,FALSE),"OK","HCM&lt;&gt;HDL"),"STG&lt;&gt;HDL"))</f>
        <v>OK</v>
      </c>
    </row>
  </sheetData>
  <conditionalFormatting sqref="C3:E4">
    <cfRule type="containsText" dxfId="2" priority="6" operator="containsText" text="&lt;&gt;">
      <formula>NOT(ISERROR(SEARCH("&lt;&gt;",C3)))</formula>
    </cfRule>
    <cfRule type="cellIs" dxfId="1" priority="7" operator="equal">
      <formula>"Not Loaded"</formula>
    </cfRule>
    <cfRule type="cellIs" dxfId="0" priority="8" operator="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F86E5B-BEDF-4315-B18E-A4964D82D2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ECB92-E991-4647-83D0-09956CECE083}"/>
</file>

<file path=customXml/itemProps3.xml><?xml version="1.0" encoding="utf-8"?>
<ds:datastoreItem xmlns:ds="http://schemas.openxmlformats.org/officeDocument/2006/customXml" ds:itemID="{4C268801-178B-4915-B323-2D85C00E8261}">
  <ds:schemaRefs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2006/documentManagement/types"/>
    <ds:schemaRef ds:uri="9e5ebb6e-1584-4dc0-b988-3e8cf38876a9"/>
    <ds:schemaRef ds:uri="http://purl.org/dc/elements/1.1/"/>
    <ds:schemaRef ds:uri="http://schemas.microsoft.com/office/2006/metadata/properties"/>
    <ds:schemaRef ds:uri="http://schemas.microsoft.com/office/infopath/2007/PartnerControls"/>
    <ds:schemaRef ds:uri="ac6a0247-43fa-4535-a5fb-6906f8e53d5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2018-01-29T09:41:34Z</dcterms:created>
  <dcterms:modified xsi:type="dcterms:W3CDTF">2021-07-05T15:03:04Z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